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jtoro\Desktop\"/>
    </mc:Choice>
  </mc:AlternateContent>
  <bookViews>
    <workbookView xWindow="0" yWindow="0" windowWidth="24000" windowHeight="9510"/>
  </bookViews>
  <sheets>
    <sheet name="PMI" sheetId="1" r:id="rId1"/>
  </sheets>
  <definedNames>
    <definedName name="_xlnm._FilterDatabase" localSheetId="0" hidden="1">PMI!$A$10:$AS$382</definedName>
    <definedName name="_xlnm.Print_Area" localSheetId="0">PMI!$A$10:$I$110</definedName>
    <definedName name="_xlnm.Print_Titles" localSheetId="0">PMI!$10:$10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82" i="1" l="1"/>
  <c r="U382" i="1"/>
  <c r="AC382" i="1" s="1"/>
  <c r="AD381" i="1"/>
  <c r="U381" i="1"/>
  <c r="AC381" i="1" s="1"/>
  <c r="AD380" i="1"/>
  <c r="U380" i="1"/>
  <c r="AC380" i="1" s="1"/>
  <c r="AD379" i="1"/>
  <c r="U379" i="1"/>
  <c r="AC379" i="1" s="1"/>
  <c r="AD378" i="1"/>
  <c r="U378" i="1"/>
  <c r="AC378" i="1" s="1"/>
  <c r="AD377" i="1"/>
  <c r="U377" i="1"/>
  <c r="AC377" i="1" s="1"/>
  <c r="AD376" i="1"/>
  <c r="U376" i="1"/>
  <c r="AC376" i="1" s="1"/>
  <c r="AD375" i="1"/>
  <c r="U375" i="1"/>
  <c r="AC375" i="1" s="1"/>
  <c r="AD374" i="1"/>
  <c r="U374" i="1"/>
  <c r="AC374" i="1" s="1"/>
  <c r="AD373" i="1"/>
  <c r="U373" i="1"/>
  <c r="AC373" i="1" s="1"/>
  <c r="AD372" i="1"/>
  <c r="U372" i="1"/>
  <c r="AC372" i="1" s="1"/>
  <c r="AD371" i="1"/>
  <c r="U371" i="1"/>
  <c r="AC371" i="1" s="1"/>
  <c r="AD370" i="1"/>
  <c r="U370" i="1"/>
  <c r="AC370" i="1" s="1"/>
  <c r="AD369" i="1"/>
  <c r="U369" i="1"/>
  <c r="AC369" i="1" s="1"/>
  <c r="AD368" i="1"/>
  <c r="U368" i="1"/>
  <c r="AC368" i="1" s="1"/>
  <c r="AD367" i="1"/>
  <c r="U367" i="1"/>
  <c r="AC367" i="1" s="1"/>
  <c r="AE367" i="1" s="1"/>
  <c r="AF367" i="1" s="1"/>
  <c r="AD366" i="1"/>
  <c r="U366" i="1"/>
  <c r="AC366" i="1" s="1"/>
  <c r="AD365" i="1"/>
  <c r="U365" i="1"/>
  <c r="AC365" i="1" s="1"/>
  <c r="AD364" i="1"/>
  <c r="U364" i="1"/>
  <c r="AC364" i="1" s="1"/>
  <c r="AD363" i="1"/>
  <c r="U363" i="1"/>
  <c r="AC363" i="1" s="1"/>
  <c r="AD362" i="1"/>
  <c r="U362" i="1"/>
  <c r="AC362" i="1" s="1"/>
  <c r="AD361" i="1"/>
  <c r="U361" i="1"/>
  <c r="AC361" i="1" s="1"/>
  <c r="AD360" i="1"/>
  <c r="U360" i="1"/>
  <c r="AC360" i="1" s="1"/>
  <c r="AD359" i="1"/>
  <c r="U359" i="1"/>
  <c r="AC359" i="1" s="1"/>
  <c r="AD358" i="1"/>
  <c r="U358" i="1"/>
  <c r="AC358" i="1" s="1"/>
  <c r="AD357" i="1"/>
  <c r="U357" i="1"/>
  <c r="AC357" i="1" s="1"/>
  <c r="AD356" i="1"/>
  <c r="U356" i="1"/>
  <c r="AC356" i="1" s="1"/>
  <c r="AD355" i="1"/>
  <c r="U355" i="1"/>
  <c r="AC355" i="1" s="1"/>
  <c r="AD354" i="1"/>
  <c r="U354" i="1"/>
  <c r="AC354" i="1" s="1"/>
  <c r="AD353" i="1"/>
  <c r="U353" i="1"/>
  <c r="AC353" i="1" s="1"/>
  <c r="AD352" i="1"/>
  <c r="U352" i="1"/>
  <c r="AC352" i="1" s="1"/>
  <c r="AD351" i="1"/>
  <c r="U351" i="1"/>
  <c r="AC351" i="1" s="1"/>
  <c r="AD350" i="1"/>
  <c r="U350" i="1"/>
  <c r="AC350" i="1" s="1"/>
  <c r="AD349" i="1"/>
  <c r="U349" i="1"/>
  <c r="AC349" i="1" s="1"/>
  <c r="AD348" i="1"/>
  <c r="U348" i="1"/>
  <c r="AC348" i="1" s="1"/>
  <c r="AD347" i="1"/>
  <c r="U347" i="1"/>
  <c r="AC347" i="1" s="1"/>
  <c r="AD346" i="1"/>
  <c r="U346" i="1"/>
  <c r="AC346" i="1" s="1"/>
  <c r="AD345" i="1"/>
  <c r="U345" i="1"/>
  <c r="AC345" i="1" s="1"/>
  <c r="AD344" i="1"/>
  <c r="U344" i="1"/>
  <c r="AC344" i="1" s="1"/>
  <c r="AD343" i="1"/>
  <c r="U343" i="1"/>
  <c r="AC343" i="1" s="1"/>
  <c r="AD342" i="1"/>
  <c r="U342" i="1"/>
  <c r="AC342" i="1" s="1"/>
  <c r="AD341" i="1"/>
  <c r="U341" i="1"/>
  <c r="AC341" i="1" s="1"/>
  <c r="AD340" i="1"/>
  <c r="U340" i="1"/>
  <c r="AC340" i="1" s="1"/>
  <c r="AD339" i="1"/>
  <c r="U339" i="1"/>
  <c r="AC339" i="1" s="1"/>
  <c r="AD338" i="1"/>
  <c r="U338" i="1"/>
  <c r="AC338" i="1" s="1"/>
  <c r="AD337" i="1"/>
  <c r="U337" i="1"/>
  <c r="AC337" i="1" s="1"/>
  <c r="AD336" i="1"/>
  <c r="U336" i="1"/>
  <c r="AC336" i="1" s="1"/>
  <c r="AD335" i="1"/>
  <c r="U335" i="1"/>
  <c r="AC335" i="1" s="1"/>
  <c r="AD334" i="1"/>
  <c r="U334" i="1"/>
  <c r="AC334" i="1" s="1"/>
  <c r="AD333" i="1"/>
  <c r="U333" i="1"/>
  <c r="AC333" i="1" s="1"/>
  <c r="AD332" i="1"/>
  <c r="U332" i="1"/>
  <c r="AC332" i="1" s="1"/>
  <c r="AD331" i="1"/>
  <c r="U331" i="1"/>
  <c r="AC331" i="1" s="1"/>
  <c r="AD330" i="1"/>
  <c r="U330" i="1"/>
  <c r="AC330" i="1" s="1"/>
  <c r="AD329" i="1"/>
  <c r="U329" i="1"/>
  <c r="AC329" i="1" s="1"/>
  <c r="AD328" i="1"/>
  <c r="U328" i="1"/>
  <c r="AC328" i="1" s="1"/>
  <c r="AD327" i="1"/>
  <c r="U327" i="1"/>
  <c r="AC327" i="1" s="1"/>
  <c r="AD326" i="1"/>
  <c r="U326" i="1"/>
  <c r="AC326" i="1" s="1"/>
  <c r="AD325" i="1"/>
  <c r="U325" i="1"/>
  <c r="AC325" i="1" s="1"/>
  <c r="AD324" i="1"/>
  <c r="U324" i="1"/>
  <c r="AC324" i="1" s="1"/>
  <c r="AD323" i="1"/>
  <c r="U323" i="1"/>
  <c r="AC323" i="1" s="1"/>
  <c r="AD322" i="1"/>
  <c r="U322" i="1"/>
  <c r="AC322" i="1" s="1"/>
  <c r="AD321" i="1"/>
  <c r="U321" i="1"/>
  <c r="AC321" i="1" s="1"/>
  <c r="AD320" i="1"/>
  <c r="U320" i="1"/>
  <c r="AC320" i="1" s="1"/>
  <c r="AD319" i="1"/>
  <c r="U319" i="1"/>
  <c r="AC319" i="1" s="1"/>
  <c r="AD318" i="1"/>
  <c r="U318" i="1"/>
  <c r="AC318" i="1" s="1"/>
  <c r="AD317" i="1"/>
  <c r="U317" i="1"/>
  <c r="AC317" i="1" s="1"/>
  <c r="AD316" i="1"/>
  <c r="U316" i="1"/>
  <c r="AC316" i="1" s="1"/>
  <c r="AD315" i="1"/>
  <c r="U315" i="1"/>
  <c r="AC315" i="1" s="1"/>
  <c r="AD314" i="1"/>
  <c r="U314" i="1"/>
  <c r="AC314" i="1" s="1"/>
  <c r="AD313" i="1"/>
  <c r="U313" i="1"/>
  <c r="AC313" i="1" s="1"/>
  <c r="AD312" i="1"/>
  <c r="U312" i="1"/>
  <c r="AC312" i="1" s="1"/>
  <c r="AD311" i="1"/>
  <c r="U311" i="1"/>
  <c r="AC311" i="1" s="1"/>
  <c r="AD310" i="1"/>
  <c r="U310" i="1"/>
  <c r="AC310" i="1" s="1"/>
  <c r="AD309" i="1"/>
  <c r="U309" i="1"/>
  <c r="AC309" i="1" s="1"/>
  <c r="AD308" i="1"/>
  <c r="U308" i="1"/>
  <c r="AC308" i="1" s="1"/>
  <c r="AD307" i="1"/>
  <c r="U307" i="1"/>
  <c r="AC307" i="1" s="1"/>
  <c r="AD306" i="1"/>
  <c r="U306" i="1"/>
  <c r="AC306" i="1" s="1"/>
  <c r="AD305" i="1"/>
  <c r="U305" i="1"/>
  <c r="AC305" i="1" s="1"/>
  <c r="AD304" i="1"/>
  <c r="U304" i="1"/>
  <c r="AC304" i="1" s="1"/>
  <c r="AD303" i="1"/>
  <c r="U303" i="1"/>
  <c r="AC303" i="1" s="1"/>
  <c r="AD302" i="1"/>
  <c r="U302" i="1"/>
  <c r="AC302" i="1" s="1"/>
  <c r="AD301" i="1"/>
  <c r="U301" i="1"/>
  <c r="AC301" i="1" s="1"/>
  <c r="AD300" i="1"/>
  <c r="U300" i="1"/>
  <c r="AC300" i="1" s="1"/>
  <c r="AD299" i="1"/>
  <c r="U299" i="1"/>
  <c r="AC299" i="1" s="1"/>
  <c r="AD298" i="1"/>
  <c r="U298" i="1"/>
  <c r="AC298" i="1" s="1"/>
  <c r="AD297" i="1"/>
  <c r="U297" i="1"/>
  <c r="AC297" i="1" s="1"/>
  <c r="AD296" i="1"/>
  <c r="U296" i="1"/>
  <c r="AC296" i="1" s="1"/>
  <c r="AD295" i="1"/>
  <c r="U295" i="1"/>
  <c r="AC295" i="1" s="1"/>
  <c r="AD294" i="1"/>
  <c r="U294" i="1"/>
  <c r="AC294" i="1" s="1"/>
  <c r="AD293" i="1"/>
  <c r="U293" i="1"/>
  <c r="AC293" i="1" s="1"/>
  <c r="AD292" i="1"/>
  <c r="U292" i="1"/>
  <c r="AC292" i="1" s="1"/>
  <c r="AD291" i="1"/>
  <c r="U291" i="1"/>
  <c r="AC291" i="1" s="1"/>
  <c r="AD290" i="1"/>
  <c r="U290" i="1"/>
  <c r="AC290" i="1" s="1"/>
  <c r="AD289" i="1"/>
  <c r="U289" i="1"/>
  <c r="AC289" i="1" s="1"/>
  <c r="AD288" i="1"/>
  <c r="U288" i="1"/>
  <c r="AC288" i="1" s="1"/>
  <c r="AD287" i="1"/>
  <c r="U287" i="1"/>
  <c r="AC287" i="1" s="1"/>
  <c r="AD286" i="1"/>
  <c r="U286" i="1"/>
  <c r="AC286" i="1" s="1"/>
  <c r="AD285" i="1"/>
  <c r="U285" i="1"/>
  <c r="AC285" i="1" s="1"/>
  <c r="AD284" i="1"/>
  <c r="U284" i="1"/>
  <c r="AC284" i="1" s="1"/>
  <c r="AD283" i="1"/>
  <c r="U283" i="1"/>
  <c r="AC283" i="1" s="1"/>
  <c r="AD282" i="1"/>
  <c r="U282" i="1"/>
  <c r="AC282" i="1" s="1"/>
  <c r="AD281" i="1"/>
  <c r="U281" i="1"/>
  <c r="AC281" i="1" s="1"/>
  <c r="AD280" i="1"/>
  <c r="U280" i="1"/>
  <c r="AC280" i="1" s="1"/>
  <c r="AD279" i="1"/>
  <c r="U279" i="1"/>
  <c r="AC279" i="1" s="1"/>
  <c r="AD278" i="1"/>
  <c r="U278" i="1"/>
  <c r="AC278" i="1" s="1"/>
  <c r="AD277" i="1"/>
  <c r="U277" i="1"/>
  <c r="AC277" i="1" s="1"/>
  <c r="AD276" i="1"/>
  <c r="U276" i="1"/>
  <c r="AC276" i="1" s="1"/>
  <c r="AD275" i="1"/>
  <c r="U275" i="1"/>
  <c r="AC275" i="1" s="1"/>
  <c r="AD274" i="1"/>
  <c r="U274" i="1"/>
  <c r="AC274" i="1" s="1"/>
  <c r="AD273" i="1"/>
  <c r="U273" i="1"/>
  <c r="AC273" i="1" s="1"/>
  <c r="AD272" i="1"/>
  <c r="U272" i="1"/>
  <c r="AC272" i="1" s="1"/>
  <c r="AD271" i="1"/>
  <c r="U271" i="1"/>
  <c r="AC271" i="1" s="1"/>
  <c r="AD270" i="1"/>
  <c r="U270" i="1"/>
  <c r="AC270" i="1" s="1"/>
  <c r="AD269" i="1"/>
  <c r="U269" i="1"/>
  <c r="AC269" i="1" s="1"/>
  <c r="AD268" i="1"/>
  <c r="U268" i="1"/>
  <c r="AC268" i="1" s="1"/>
  <c r="AD267" i="1"/>
  <c r="U267" i="1"/>
  <c r="AC267" i="1" s="1"/>
  <c r="AD266" i="1"/>
  <c r="U266" i="1"/>
  <c r="AC266" i="1" s="1"/>
  <c r="AD265" i="1"/>
  <c r="U265" i="1"/>
  <c r="AC265" i="1" s="1"/>
  <c r="AD264" i="1"/>
  <c r="U264" i="1"/>
  <c r="AC264" i="1" s="1"/>
  <c r="AD263" i="1"/>
  <c r="U263" i="1"/>
  <c r="AC263" i="1" s="1"/>
  <c r="AD262" i="1"/>
  <c r="U262" i="1"/>
  <c r="AC262" i="1" s="1"/>
  <c r="AD261" i="1"/>
  <c r="U261" i="1"/>
  <c r="AC261" i="1" s="1"/>
  <c r="AD260" i="1"/>
  <c r="U260" i="1"/>
  <c r="AC260" i="1" s="1"/>
  <c r="AD259" i="1"/>
  <c r="U259" i="1"/>
  <c r="AC259" i="1" s="1"/>
  <c r="AD258" i="1"/>
  <c r="U258" i="1"/>
  <c r="AC258" i="1" s="1"/>
  <c r="AD257" i="1"/>
  <c r="U257" i="1"/>
  <c r="AC257" i="1" s="1"/>
  <c r="AD256" i="1"/>
  <c r="U256" i="1"/>
  <c r="AC256" i="1" s="1"/>
  <c r="AD255" i="1"/>
  <c r="U255" i="1"/>
  <c r="AC255" i="1" s="1"/>
  <c r="AD254" i="1"/>
  <c r="U254" i="1"/>
  <c r="AC254" i="1" s="1"/>
  <c r="AD253" i="1"/>
  <c r="U253" i="1"/>
  <c r="AC253" i="1" s="1"/>
  <c r="AD252" i="1"/>
  <c r="U252" i="1"/>
  <c r="AC252" i="1" s="1"/>
  <c r="AD251" i="1"/>
  <c r="U251" i="1"/>
  <c r="AC251" i="1" s="1"/>
  <c r="AD250" i="1"/>
  <c r="U250" i="1"/>
  <c r="AC250" i="1" s="1"/>
  <c r="AD249" i="1"/>
  <c r="U249" i="1"/>
  <c r="AC249" i="1" s="1"/>
  <c r="AD248" i="1"/>
  <c r="U248" i="1"/>
  <c r="AC248" i="1" s="1"/>
  <c r="AD247" i="1"/>
  <c r="U247" i="1"/>
  <c r="AC247" i="1" s="1"/>
  <c r="AD246" i="1"/>
  <c r="U246" i="1"/>
  <c r="AC246" i="1" s="1"/>
  <c r="AD245" i="1"/>
  <c r="U245" i="1"/>
  <c r="AC245" i="1" s="1"/>
  <c r="AD244" i="1"/>
  <c r="U244" i="1"/>
  <c r="AC244" i="1" s="1"/>
  <c r="AD243" i="1"/>
  <c r="U243" i="1"/>
  <c r="AC243" i="1" s="1"/>
  <c r="AD242" i="1"/>
  <c r="U242" i="1"/>
  <c r="AC242" i="1" s="1"/>
  <c r="AD241" i="1"/>
  <c r="U241" i="1"/>
  <c r="AC241" i="1" s="1"/>
  <c r="AD240" i="1"/>
  <c r="U240" i="1"/>
  <c r="AC240" i="1" s="1"/>
  <c r="AD239" i="1"/>
  <c r="U239" i="1"/>
  <c r="AC239" i="1" s="1"/>
  <c r="AD238" i="1"/>
  <c r="U238" i="1"/>
  <c r="AC238" i="1" s="1"/>
  <c r="AD237" i="1"/>
  <c r="U237" i="1"/>
  <c r="AC237" i="1" s="1"/>
  <c r="AD236" i="1"/>
  <c r="U236" i="1"/>
  <c r="AC236" i="1" s="1"/>
  <c r="AD235" i="1"/>
  <c r="U235" i="1"/>
  <c r="AC235" i="1" s="1"/>
  <c r="AD234" i="1"/>
  <c r="U234" i="1"/>
  <c r="AC234" i="1" s="1"/>
  <c r="AD233" i="1"/>
  <c r="U233" i="1"/>
  <c r="AC233" i="1" s="1"/>
  <c r="AD232" i="1"/>
  <c r="U232" i="1"/>
  <c r="AC232" i="1" s="1"/>
  <c r="AD231" i="1"/>
  <c r="U231" i="1"/>
  <c r="AC231" i="1" s="1"/>
  <c r="AD230" i="1"/>
  <c r="U230" i="1"/>
  <c r="AC230" i="1" s="1"/>
  <c r="AD229" i="1"/>
  <c r="U229" i="1"/>
  <c r="AC229" i="1" s="1"/>
  <c r="AD228" i="1"/>
  <c r="U228" i="1"/>
  <c r="AC228" i="1" s="1"/>
  <c r="AD227" i="1"/>
  <c r="U227" i="1"/>
  <c r="AC227" i="1" s="1"/>
  <c r="AD226" i="1"/>
  <c r="U226" i="1"/>
  <c r="AC226" i="1" s="1"/>
  <c r="AD225" i="1"/>
  <c r="U225" i="1"/>
  <c r="AC225" i="1" s="1"/>
  <c r="AD224" i="1"/>
  <c r="U224" i="1"/>
  <c r="AC224" i="1" s="1"/>
  <c r="AD223" i="1"/>
  <c r="U223" i="1"/>
  <c r="AC223" i="1" s="1"/>
  <c r="AD222" i="1"/>
  <c r="U222" i="1"/>
  <c r="AC222" i="1" s="1"/>
  <c r="AD221" i="1"/>
  <c r="U221" i="1"/>
  <c r="AC221" i="1" s="1"/>
  <c r="AD220" i="1"/>
  <c r="U220" i="1"/>
  <c r="AC220" i="1" s="1"/>
  <c r="AD219" i="1"/>
  <c r="U219" i="1"/>
  <c r="AC219" i="1" s="1"/>
  <c r="AD218" i="1"/>
  <c r="U218" i="1"/>
  <c r="AC218" i="1" s="1"/>
  <c r="AD217" i="1"/>
  <c r="U217" i="1"/>
  <c r="AC217" i="1" s="1"/>
  <c r="AD216" i="1"/>
  <c r="U216" i="1"/>
  <c r="AC216" i="1" s="1"/>
  <c r="AD215" i="1"/>
  <c r="U215" i="1"/>
  <c r="AC215" i="1" s="1"/>
  <c r="AD214" i="1"/>
  <c r="U214" i="1"/>
  <c r="AC214" i="1" s="1"/>
  <c r="AD213" i="1"/>
  <c r="U213" i="1"/>
  <c r="AC213" i="1" s="1"/>
  <c r="AD212" i="1"/>
  <c r="U212" i="1"/>
  <c r="AC212" i="1" s="1"/>
  <c r="AD211" i="1"/>
  <c r="U211" i="1"/>
  <c r="AC211" i="1" s="1"/>
  <c r="AD210" i="1"/>
  <c r="U210" i="1"/>
  <c r="AC210" i="1" s="1"/>
  <c r="AD209" i="1"/>
  <c r="U209" i="1"/>
  <c r="AC209" i="1" s="1"/>
  <c r="AD208" i="1"/>
  <c r="U208" i="1"/>
  <c r="AC208" i="1" s="1"/>
  <c r="AD207" i="1"/>
  <c r="U207" i="1"/>
  <c r="AC207" i="1" s="1"/>
  <c r="AD206" i="1"/>
  <c r="U206" i="1"/>
  <c r="AC206" i="1" s="1"/>
  <c r="AD205" i="1"/>
  <c r="U205" i="1"/>
  <c r="AC205" i="1" s="1"/>
  <c r="AD204" i="1"/>
  <c r="U204" i="1"/>
  <c r="AC204" i="1" s="1"/>
  <c r="AD203" i="1"/>
  <c r="U203" i="1"/>
  <c r="AC203" i="1" s="1"/>
  <c r="AD202" i="1"/>
  <c r="U202" i="1"/>
  <c r="AC202" i="1" s="1"/>
  <c r="AD201" i="1"/>
  <c r="U201" i="1"/>
  <c r="AC201" i="1" s="1"/>
  <c r="AD200" i="1"/>
  <c r="U200" i="1"/>
  <c r="AC200" i="1" s="1"/>
  <c r="AD199" i="1"/>
  <c r="U199" i="1"/>
  <c r="AC199" i="1" s="1"/>
  <c r="AD198" i="1"/>
  <c r="U198" i="1"/>
  <c r="AC198" i="1" s="1"/>
  <c r="AD197" i="1"/>
  <c r="U197" i="1"/>
  <c r="AC197" i="1" s="1"/>
  <c r="AD196" i="1"/>
  <c r="U196" i="1"/>
  <c r="AC196" i="1" s="1"/>
  <c r="AD195" i="1"/>
  <c r="U195" i="1"/>
  <c r="AC195" i="1" s="1"/>
  <c r="AD194" i="1"/>
  <c r="U194" i="1"/>
  <c r="AC194" i="1" s="1"/>
  <c r="AD193" i="1"/>
  <c r="U193" i="1"/>
  <c r="AC193" i="1" s="1"/>
  <c r="AD192" i="1"/>
  <c r="U192" i="1"/>
  <c r="AC192" i="1" s="1"/>
  <c r="AD191" i="1"/>
  <c r="U191" i="1"/>
  <c r="AC191" i="1" s="1"/>
  <c r="AD190" i="1"/>
  <c r="U190" i="1"/>
  <c r="AC190" i="1" s="1"/>
  <c r="AD189" i="1"/>
  <c r="U189" i="1"/>
  <c r="AC189" i="1" s="1"/>
  <c r="AD188" i="1"/>
  <c r="U188" i="1"/>
  <c r="AC188" i="1" s="1"/>
  <c r="AD187" i="1"/>
  <c r="U187" i="1"/>
  <c r="AC187" i="1" s="1"/>
  <c r="AD186" i="1"/>
  <c r="U186" i="1"/>
  <c r="AC186" i="1" s="1"/>
  <c r="AD185" i="1"/>
  <c r="U185" i="1"/>
  <c r="AC185" i="1" s="1"/>
  <c r="AD184" i="1"/>
  <c r="U184" i="1"/>
  <c r="AC184" i="1" s="1"/>
  <c r="AD183" i="1"/>
  <c r="U183" i="1"/>
  <c r="AC183" i="1" s="1"/>
  <c r="AD182" i="1"/>
  <c r="U182" i="1"/>
  <c r="AC182" i="1" s="1"/>
  <c r="AD181" i="1"/>
  <c r="U181" i="1"/>
  <c r="AC181" i="1" s="1"/>
  <c r="AD180" i="1"/>
  <c r="U180" i="1"/>
  <c r="AC180" i="1" s="1"/>
  <c r="AD179" i="1"/>
  <c r="U179" i="1"/>
  <c r="AC179" i="1" s="1"/>
  <c r="AD178" i="1"/>
  <c r="U178" i="1"/>
  <c r="AC178" i="1" s="1"/>
  <c r="AD177" i="1"/>
  <c r="U177" i="1"/>
  <c r="AC177" i="1" s="1"/>
  <c r="AD176" i="1"/>
  <c r="U176" i="1"/>
  <c r="AC176" i="1" s="1"/>
  <c r="AD175" i="1"/>
  <c r="U175" i="1"/>
  <c r="AC175" i="1" s="1"/>
  <c r="AD174" i="1"/>
  <c r="U174" i="1"/>
  <c r="AC174" i="1" s="1"/>
  <c r="AD173" i="1"/>
  <c r="U173" i="1"/>
  <c r="AC173" i="1" s="1"/>
  <c r="AD172" i="1"/>
  <c r="U172" i="1"/>
  <c r="AC172" i="1" s="1"/>
  <c r="AD171" i="1"/>
  <c r="U171" i="1"/>
  <c r="AC171" i="1" s="1"/>
  <c r="AD170" i="1"/>
  <c r="U170" i="1"/>
  <c r="AC170" i="1" s="1"/>
  <c r="AD169" i="1"/>
  <c r="U169" i="1"/>
  <c r="AC169" i="1" s="1"/>
  <c r="AD168" i="1"/>
  <c r="U168" i="1"/>
  <c r="AC168" i="1" s="1"/>
  <c r="AD167" i="1"/>
  <c r="U167" i="1"/>
  <c r="AC167" i="1" s="1"/>
  <c r="AD166" i="1"/>
  <c r="U166" i="1"/>
  <c r="AC166" i="1" s="1"/>
  <c r="AD165" i="1"/>
  <c r="U165" i="1"/>
  <c r="AC165" i="1" s="1"/>
  <c r="AD164" i="1"/>
  <c r="U164" i="1"/>
  <c r="AC164" i="1" s="1"/>
  <c r="AD163" i="1"/>
  <c r="U163" i="1"/>
  <c r="AC163" i="1" s="1"/>
  <c r="AD162" i="1"/>
  <c r="U162" i="1"/>
  <c r="AC162" i="1" s="1"/>
  <c r="AD161" i="1"/>
  <c r="U161" i="1"/>
  <c r="AC161" i="1" s="1"/>
  <c r="AD160" i="1"/>
  <c r="U160" i="1"/>
  <c r="AC160" i="1" s="1"/>
  <c r="AD159" i="1"/>
  <c r="U159" i="1"/>
  <c r="AC159" i="1" s="1"/>
  <c r="AD158" i="1"/>
  <c r="U158" i="1"/>
  <c r="AC158" i="1" s="1"/>
  <c r="AD157" i="1"/>
  <c r="U157" i="1"/>
  <c r="AC157" i="1" s="1"/>
  <c r="AD156" i="1"/>
  <c r="U156" i="1"/>
  <c r="AC156" i="1" s="1"/>
  <c r="AD155" i="1"/>
  <c r="U155" i="1"/>
  <c r="AC155" i="1" s="1"/>
  <c r="AD154" i="1"/>
  <c r="U154" i="1"/>
  <c r="AC154" i="1" s="1"/>
  <c r="AD153" i="1"/>
  <c r="U153" i="1"/>
  <c r="AC153" i="1" s="1"/>
  <c r="AD152" i="1"/>
  <c r="U152" i="1"/>
  <c r="AC152" i="1" s="1"/>
  <c r="AD151" i="1"/>
  <c r="U151" i="1"/>
  <c r="AC151" i="1" s="1"/>
  <c r="AD150" i="1"/>
  <c r="U150" i="1"/>
  <c r="AC150" i="1" s="1"/>
  <c r="AD149" i="1"/>
  <c r="U149" i="1"/>
  <c r="AC149" i="1" s="1"/>
  <c r="AD148" i="1"/>
  <c r="U148" i="1"/>
  <c r="AC148" i="1" s="1"/>
  <c r="AD147" i="1"/>
  <c r="U147" i="1"/>
  <c r="AC147" i="1" s="1"/>
  <c r="AD146" i="1"/>
  <c r="U146" i="1"/>
  <c r="AC146" i="1" s="1"/>
  <c r="AD145" i="1"/>
  <c r="U145" i="1"/>
  <c r="AC145" i="1" s="1"/>
  <c r="AD144" i="1"/>
  <c r="U144" i="1"/>
  <c r="AC144" i="1" s="1"/>
  <c r="AD143" i="1"/>
  <c r="U143" i="1"/>
  <c r="AC143" i="1" s="1"/>
  <c r="AD142" i="1"/>
  <c r="U142" i="1"/>
  <c r="AC142" i="1" s="1"/>
  <c r="AD141" i="1"/>
  <c r="U141" i="1"/>
  <c r="AC141" i="1" s="1"/>
  <c r="AD140" i="1"/>
  <c r="U140" i="1"/>
  <c r="AC140" i="1" s="1"/>
  <c r="AD139" i="1"/>
  <c r="U139" i="1"/>
  <c r="AC139" i="1" s="1"/>
  <c r="AD138" i="1"/>
  <c r="U138" i="1"/>
  <c r="AC138" i="1" s="1"/>
  <c r="AD137" i="1"/>
  <c r="U137" i="1"/>
  <c r="AC137" i="1" s="1"/>
  <c r="AD136" i="1"/>
  <c r="U136" i="1"/>
  <c r="AC136" i="1" s="1"/>
  <c r="AD135" i="1"/>
  <c r="U135" i="1"/>
  <c r="AC135" i="1" s="1"/>
  <c r="AD134" i="1"/>
  <c r="U134" i="1"/>
  <c r="AC134" i="1" s="1"/>
  <c r="AD133" i="1"/>
  <c r="AC133" i="1"/>
  <c r="U133" i="1"/>
  <c r="AD132" i="1"/>
  <c r="U132" i="1"/>
  <c r="AC132" i="1" s="1"/>
  <c r="AD131" i="1"/>
  <c r="U131" i="1"/>
  <c r="AC131" i="1" s="1"/>
  <c r="AD130" i="1"/>
  <c r="U130" i="1"/>
  <c r="AC130" i="1" s="1"/>
  <c r="AD129" i="1"/>
  <c r="U129" i="1"/>
  <c r="AC129" i="1" s="1"/>
  <c r="AD128" i="1"/>
  <c r="U128" i="1"/>
  <c r="AC128" i="1" s="1"/>
  <c r="AD127" i="1"/>
  <c r="U127" i="1"/>
  <c r="AC127" i="1" s="1"/>
  <c r="AD126" i="1"/>
  <c r="U126" i="1"/>
  <c r="AC126" i="1" s="1"/>
  <c r="AD125" i="1"/>
  <c r="U125" i="1"/>
  <c r="AC125" i="1" s="1"/>
  <c r="AD124" i="1"/>
  <c r="U124" i="1"/>
  <c r="AC124" i="1" s="1"/>
  <c r="AD123" i="1"/>
  <c r="U123" i="1"/>
  <c r="AC123" i="1" s="1"/>
  <c r="AD122" i="1"/>
  <c r="U122" i="1"/>
  <c r="AC122" i="1" s="1"/>
  <c r="AD121" i="1"/>
  <c r="U121" i="1"/>
  <c r="AC121" i="1" s="1"/>
  <c r="AD120" i="1"/>
  <c r="U120" i="1"/>
  <c r="AC120" i="1" s="1"/>
  <c r="AD119" i="1"/>
  <c r="U119" i="1"/>
  <c r="AC119" i="1" s="1"/>
  <c r="AD118" i="1"/>
  <c r="U118" i="1"/>
  <c r="AC118" i="1" s="1"/>
  <c r="AD117" i="1"/>
  <c r="U117" i="1"/>
  <c r="AC117" i="1" s="1"/>
  <c r="AD116" i="1"/>
  <c r="U116" i="1"/>
  <c r="AC116" i="1" s="1"/>
  <c r="AD115" i="1"/>
  <c r="U115" i="1"/>
  <c r="AC115" i="1" s="1"/>
  <c r="AD114" i="1"/>
  <c r="U114" i="1"/>
  <c r="AC114" i="1" s="1"/>
  <c r="AD113" i="1"/>
  <c r="U113" i="1"/>
  <c r="AC113" i="1" s="1"/>
  <c r="AD112" i="1"/>
  <c r="U112" i="1"/>
  <c r="AC112" i="1" s="1"/>
  <c r="AD111" i="1"/>
  <c r="U111" i="1"/>
  <c r="AC111" i="1" s="1"/>
  <c r="AD110" i="1"/>
  <c r="U110" i="1"/>
  <c r="AC110" i="1" s="1"/>
  <c r="AD109" i="1"/>
  <c r="U109" i="1"/>
  <c r="AC109" i="1" s="1"/>
  <c r="AD108" i="1"/>
  <c r="U108" i="1"/>
  <c r="AC108" i="1" s="1"/>
  <c r="AD107" i="1"/>
  <c r="U107" i="1"/>
  <c r="AC107" i="1" s="1"/>
  <c r="AD106" i="1"/>
  <c r="U106" i="1"/>
  <c r="AC106" i="1" s="1"/>
  <c r="AD105" i="1"/>
  <c r="U105" i="1"/>
  <c r="AC105" i="1" s="1"/>
  <c r="AD104" i="1"/>
  <c r="U104" i="1"/>
  <c r="AC104" i="1" s="1"/>
  <c r="AD103" i="1"/>
  <c r="U103" i="1"/>
  <c r="AC103" i="1" s="1"/>
  <c r="AD102" i="1"/>
  <c r="U102" i="1"/>
  <c r="AC102" i="1" s="1"/>
  <c r="AD101" i="1"/>
  <c r="U101" i="1"/>
  <c r="AC101" i="1" s="1"/>
  <c r="AD100" i="1"/>
  <c r="U100" i="1"/>
  <c r="AC100" i="1" s="1"/>
  <c r="AD99" i="1"/>
  <c r="U99" i="1"/>
  <c r="AC99" i="1" s="1"/>
  <c r="AD98" i="1"/>
  <c r="U98" i="1"/>
  <c r="AC98" i="1" s="1"/>
  <c r="AD97" i="1"/>
  <c r="U97" i="1"/>
  <c r="AC97" i="1" s="1"/>
  <c r="AD96" i="1"/>
  <c r="U96" i="1"/>
  <c r="AC96" i="1" s="1"/>
  <c r="AD95" i="1"/>
  <c r="U95" i="1"/>
  <c r="AC95" i="1" s="1"/>
  <c r="AD94" i="1"/>
  <c r="U94" i="1"/>
  <c r="AC94" i="1" s="1"/>
  <c r="AD93" i="1"/>
  <c r="U93" i="1"/>
  <c r="AC93" i="1" s="1"/>
  <c r="AD92" i="1"/>
  <c r="U92" i="1"/>
  <c r="AC92" i="1" s="1"/>
  <c r="AD91" i="1"/>
  <c r="U91" i="1"/>
  <c r="AC91" i="1" s="1"/>
  <c r="AD90" i="1"/>
  <c r="U90" i="1"/>
  <c r="AC90" i="1" s="1"/>
  <c r="AD89" i="1"/>
  <c r="U89" i="1"/>
  <c r="AC89" i="1" s="1"/>
  <c r="AD88" i="1"/>
  <c r="U88" i="1"/>
  <c r="AC88" i="1" s="1"/>
  <c r="AD87" i="1"/>
  <c r="U87" i="1"/>
  <c r="AC87" i="1" s="1"/>
  <c r="AD86" i="1"/>
  <c r="U86" i="1"/>
  <c r="AC86" i="1" s="1"/>
  <c r="AD85" i="1"/>
  <c r="U85" i="1"/>
  <c r="AC85" i="1" s="1"/>
  <c r="AD84" i="1"/>
  <c r="U84" i="1"/>
  <c r="AC84" i="1" s="1"/>
  <c r="AD83" i="1"/>
  <c r="U83" i="1"/>
  <c r="AC83" i="1" s="1"/>
  <c r="AD82" i="1"/>
  <c r="U82" i="1"/>
  <c r="AC82" i="1" s="1"/>
  <c r="AD81" i="1"/>
  <c r="U81" i="1"/>
  <c r="AC81" i="1" s="1"/>
  <c r="AD80" i="1"/>
  <c r="U80" i="1"/>
  <c r="AC80" i="1" s="1"/>
  <c r="AD79" i="1"/>
  <c r="U79" i="1"/>
  <c r="AC79" i="1" s="1"/>
  <c r="AD78" i="1"/>
  <c r="U78" i="1"/>
  <c r="AC78" i="1" s="1"/>
  <c r="AD77" i="1"/>
  <c r="U77" i="1"/>
  <c r="AC77" i="1" s="1"/>
  <c r="AD76" i="1"/>
  <c r="U76" i="1"/>
  <c r="AC76" i="1" s="1"/>
  <c r="AD75" i="1"/>
  <c r="U75" i="1"/>
  <c r="AC75" i="1" s="1"/>
  <c r="AD74" i="1"/>
  <c r="U74" i="1"/>
  <c r="AC74" i="1" s="1"/>
  <c r="AD73" i="1"/>
  <c r="U73" i="1"/>
  <c r="AC73" i="1" s="1"/>
  <c r="AD72" i="1"/>
  <c r="U72" i="1"/>
  <c r="AC72" i="1" s="1"/>
  <c r="AD71" i="1"/>
  <c r="U71" i="1"/>
  <c r="AC71" i="1" s="1"/>
  <c r="AD70" i="1"/>
  <c r="U70" i="1"/>
  <c r="AC70" i="1" s="1"/>
  <c r="AD69" i="1"/>
  <c r="U69" i="1"/>
  <c r="AC69" i="1" s="1"/>
  <c r="AD68" i="1"/>
  <c r="U68" i="1"/>
  <c r="AC68" i="1" s="1"/>
  <c r="AD67" i="1"/>
  <c r="U67" i="1"/>
  <c r="AC67" i="1" s="1"/>
  <c r="AD66" i="1"/>
  <c r="U66" i="1"/>
  <c r="AC66" i="1" s="1"/>
  <c r="AD65" i="1"/>
  <c r="U65" i="1"/>
  <c r="AC65" i="1" s="1"/>
  <c r="AD64" i="1"/>
  <c r="U64" i="1"/>
  <c r="AC64" i="1" s="1"/>
  <c r="AD63" i="1"/>
  <c r="U63" i="1"/>
  <c r="AC63" i="1" s="1"/>
  <c r="AD62" i="1"/>
  <c r="U62" i="1"/>
  <c r="AC62" i="1" s="1"/>
  <c r="AD61" i="1"/>
  <c r="U61" i="1"/>
  <c r="AC61" i="1" s="1"/>
  <c r="AD60" i="1"/>
  <c r="U60" i="1"/>
  <c r="AC60" i="1" s="1"/>
  <c r="AD59" i="1"/>
  <c r="U59" i="1"/>
  <c r="AC59" i="1" s="1"/>
  <c r="AD58" i="1"/>
  <c r="U58" i="1"/>
  <c r="AC58" i="1" s="1"/>
  <c r="AD57" i="1"/>
  <c r="U57" i="1"/>
  <c r="AC57" i="1" s="1"/>
  <c r="AD56" i="1"/>
  <c r="U56" i="1"/>
  <c r="AC56" i="1" s="1"/>
  <c r="AD55" i="1"/>
  <c r="U55" i="1"/>
  <c r="AC55" i="1" s="1"/>
  <c r="AD54" i="1"/>
  <c r="U54" i="1"/>
  <c r="AC54" i="1" s="1"/>
  <c r="AD53" i="1"/>
  <c r="U53" i="1"/>
  <c r="AC53" i="1" s="1"/>
  <c r="AD52" i="1"/>
  <c r="U52" i="1"/>
  <c r="AC52" i="1" s="1"/>
  <c r="AD51" i="1"/>
  <c r="U51" i="1"/>
  <c r="AC51" i="1" s="1"/>
  <c r="AD50" i="1"/>
  <c r="U50" i="1"/>
  <c r="AC50" i="1" s="1"/>
  <c r="AD49" i="1"/>
  <c r="U49" i="1"/>
  <c r="AC49" i="1" s="1"/>
  <c r="AD48" i="1"/>
  <c r="U48" i="1"/>
  <c r="AC48" i="1" s="1"/>
  <c r="AD47" i="1"/>
  <c r="U47" i="1"/>
  <c r="AC47" i="1" s="1"/>
  <c r="AD46" i="1"/>
  <c r="U46" i="1"/>
  <c r="AC46" i="1" s="1"/>
  <c r="AD45" i="1"/>
  <c r="U45" i="1"/>
  <c r="AC45" i="1" s="1"/>
  <c r="AD44" i="1"/>
  <c r="U44" i="1"/>
  <c r="AC44" i="1" s="1"/>
  <c r="AD43" i="1"/>
  <c r="U43" i="1"/>
  <c r="AC43" i="1" s="1"/>
  <c r="AD42" i="1"/>
  <c r="U42" i="1"/>
  <c r="AC42" i="1" s="1"/>
  <c r="AD41" i="1"/>
  <c r="U41" i="1"/>
  <c r="AC41" i="1" s="1"/>
  <c r="AD40" i="1"/>
  <c r="U40" i="1"/>
  <c r="AC40" i="1" s="1"/>
  <c r="AD39" i="1"/>
  <c r="U39" i="1"/>
  <c r="AC39" i="1" s="1"/>
  <c r="AD38" i="1"/>
  <c r="U38" i="1"/>
  <c r="AC38" i="1" s="1"/>
  <c r="AD37" i="1"/>
  <c r="U37" i="1"/>
  <c r="AC37" i="1" s="1"/>
  <c r="AD36" i="1"/>
  <c r="U36" i="1"/>
  <c r="AC36" i="1" s="1"/>
  <c r="AD35" i="1"/>
  <c r="U35" i="1"/>
  <c r="AC35" i="1" s="1"/>
  <c r="AD34" i="1"/>
  <c r="U34" i="1"/>
  <c r="AC34" i="1" s="1"/>
  <c r="AD33" i="1"/>
  <c r="U33" i="1"/>
  <c r="AC33" i="1" s="1"/>
  <c r="AD32" i="1"/>
  <c r="U32" i="1"/>
  <c r="AC32" i="1" s="1"/>
  <c r="AD31" i="1"/>
  <c r="U31" i="1"/>
  <c r="AC31" i="1" s="1"/>
  <c r="AD30" i="1"/>
  <c r="U30" i="1"/>
  <c r="AC30" i="1" s="1"/>
  <c r="AD29" i="1"/>
  <c r="U29" i="1"/>
  <c r="AC29" i="1" s="1"/>
  <c r="AD28" i="1"/>
  <c r="U28" i="1"/>
  <c r="AC28" i="1" s="1"/>
  <c r="AD27" i="1"/>
  <c r="U27" i="1"/>
  <c r="AC27" i="1" s="1"/>
  <c r="AD26" i="1"/>
  <c r="U26" i="1"/>
  <c r="AC26" i="1" s="1"/>
  <c r="AD25" i="1"/>
  <c r="U25" i="1"/>
  <c r="AC25" i="1" s="1"/>
  <c r="AD24" i="1"/>
  <c r="U24" i="1"/>
  <c r="AC24" i="1" s="1"/>
  <c r="AD23" i="1"/>
  <c r="U23" i="1"/>
  <c r="AC23" i="1" s="1"/>
  <c r="AD22" i="1"/>
  <c r="U22" i="1"/>
  <c r="AC22" i="1" s="1"/>
  <c r="AD21" i="1"/>
  <c r="U21" i="1"/>
  <c r="AC21" i="1" s="1"/>
  <c r="AD20" i="1"/>
  <c r="U20" i="1"/>
  <c r="AC20" i="1" s="1"/>
  <c r="AD19" i="1"/>
  <c r="U19" i="1"/>
  <c r="AC19" i="1" s="1"/>
  <c r="AD18" i="1"/>
  <c r="U18" i="1"/>
  <c r="AC18" i="1" s="1"/>
  <c r="AD17" i="1"/>
  <c r="U17" i="1"/>
  <c r="AC17" i="1" s="1"/>
  <c r="AD16" i="1"/>
  <c r="U16" i="1"/>
  <c r="AC16" i="1" s="1"/>
  <c r="AD15" i="1"/>
  <c r="U15" i="1"/>
  <c r="AC15" i="1" s="1"/>
  <c r="AD14" i="1"/>
  <c r="U14" i="1"/>
  <c r="AC14" i="1" s="1"/>
  <c r="AD13" i="1"/>
  <c r="U13" i="1"/>
  <c r="AC13" i="1" s="1"/>
  <c r="AD12" i="1"/>
  <c r="U12" i="1"/>
  <c r="AC12" i="1" s="1"/>
  <c r="AD11" i="1"/>
  <c r="U11" i="1"/>
  <c r="AC11" i="1" s="1"/>
  <c r="AE369" i="1" l="1"/>
  <c r="AF369" i="1" s="1"/>
  <c r="AE371" i="1"/>
  <c r="AF371" i="1" s="1"/>
  <c r="AE373" i="1"/>
  <c r="AF373" i="1" s="1"/>
  <c r="AE375" i="1"/>
  <c r="AF375" i="1" s="1"/>
  <c r="AE377" i="1"/>
  <c r="AF377" i="1" s="1"/>
  <c r="AE142" i="1"/>
  <c r="AF142" i="1" s="1"/>
  <c r="AE144" i="1"/>
  <c r="AF144" i="1" s="1"/>
  <c r="AE148" i="1"/>
  <c r="AF148" i="1" s="1"/>
  <c r="AE133" i="1"/>
  <c r="AF133" i="1" s="1"/>
  <c r="AE141" i="1"/>
  <c r="AF141" i="1" s="1"/>
  <c r="AE151" i="1"/>
  <c r="AF151" i="1" s="1"/>
  <c r="AE153" i="1"/>
  <c r="AF153" i="1" s="1"/>
  <c r="AE155" i="1"/>
  <c r="AF155" i="1" s="1"/>
  <c r="AE167" i="1"/>
  <c r="AF167" i="1" s="1"/>
  <c r="AE199" i="1"/>
  <c r="AF199" i="1" s="1"/>
  <c r="AE13" i="1"/>
  <c r="AF13" i="1" s="1"/>
  <c r="AE44" i="1"/>
  <c r="AF44" i="1" s="1"/>
  <c r="AE48" i="1"/>
  <c r="AF48" i="1" s="1"/>
  <c r="AE74" i="1"/>
  <c r="AF74" i="1" s="1"/>
  <c r="AE200" i="1"/>
  <c r="AF200" i="1" s="1"/>
  <c r="AE218" i="1"/>
  <c r="AF218" i="1" s="1"/>
  <c r="AE14" i="1"/>
  <c r="AF14" i="1" s="1"/>
  <c r="AE16" i="1"/>
  <c r="AF16" i="1" s="1"/>
  <c r="AE18" i="1"/>
  <c r="AF18" i="1" s="1"/>
  <c r="AE75" i="1"/>
  <c r="AF75" i="1" s="1"/>
  <c r="AE79" i="1"/>
  <c r="AF79" i="1" s="1"/>
  <c r="AE89" i="1"/>
  <c r="AF89" i="1" s="1"/>
  <c r="AE91" i="1"/>
  <c r="AF91" i="1" s="1"/>
  <c r="AE93" i="1"/>
  <c r="AF93" i="1" s="1"/>
  <c r="AE95" i="1"/>
  <c r="AF95" i="1" s="1"/>
  <c r="AE257" i="1"/>
  <c r="AF257" i="1" s="1"/>
  <c r="AE346" i="1"/>
  <c r="AF346" i="1" s="1"/>
  <c r="AE27" i="1"/>
  <c r="AF27" i="1" s="1"/>
  <c r="AE78" i="1"/>
  <c r="AF78" i="1" s="1"/>
  <c r="AE82" i="1"/>
  <c r="AF82" i="1" s="1"/>
  <c r="AE84" i="1"/>
  <c r="AF84" i="1" s="1"/>
  <c r="AE92" i="1"/>
  <c r="AF92" i="1" s="1"/>
  <c r="AE112" i="1"/>
  <c r="AF112" i="1" s="1"/>
  <c r="AE169" i="1"/>
  <c r="AF169" i="1" s="1"/>
  <c r="AE250" i="1"/>
  <c r="AF250" i="1" s="1"/>
  <c r="AE252" i="1"/>
  <c r="AF252" i="1" s="1"/>
  <c r="AE258" i="1"/>
  <c r="AF258" i="1" s="1"/>
  <c r="AE260" i="1"/>
  <c r="AF260" i="1" s="1"/>
  <c r="AE262" i="1"/>
  <c r="AF262" i="1" s="1"/>
  <c r="AE266" i="1"/>
  <c r="AF266" i="1" s="1"/>
  <c r="AE29" i="1"/>
  <c r="AF29" i="1" s="1"/>
  <c r="AE113" i="1"/>
  <c r="AF113" i="1" s="1"/>
  <c r="AE115" i="1"/>
  <c r="AF115" i="1" s="1"/>
  <c r="AE189" i="1"/>
  <c r="AF189" i="1" s="1"/>
  <c r="AE211" i="1"/>
  <c r="AF211" i="1" s="1"/>
  <c r="AE225" i="1"/>
  <c r="AF225" i="1" s="1"/>
  <c r="AE306" i="1"/>
  <c r="AF306" i="1" s="1"/>
  <c r="AE337" i="1"/>
  <c r="AF337" i="1" s="1"/>
  <c r="AE339" i="1"/>
  <c r="AF339" i="1" s="1"/>
  <c r="AE28" i="1"/>
  <c r="AF28" i="1" s="1"/>
  <c r="AE30" i="1"/>
  <c r="AF30" i="1" s="1"/>
  <c r="AE32" i="1"/>
  <c r="AF32" i="1" s="1"/>
  <c r="AE38" i="1"/>
  <c r="AF38" i="1" s="1"/>
  <c r="AE57" i="1"/>
  <c r="AF57" i="1" s="1"/>
  <c r="AE59" i="1"/>
  <c r="AF59" i="1" s="1"/>
  <c r="AE114" i="1"/>
  <c r="AF114" i="1" s="1"/>
  <c r="AE118" i="1"/>
  <c r="AF118" i="1" s="1"/>
  <c r="AE159" i="1"/>
  <c r="AF159" i="1" s="1"/>
  <c r="AE161" i="1"/>
  <c r="AF161" i="1" s="1"/>
  <c r="AE291" i="1"/>
  <c r="AF291" i="1" s="1"/>
  <c r="AE19" i="1"/>
  <c r="AF19" i="1" s="1"/>
  <c r="AE66" i="1"/>
  <c r="AF66" i="1" s="1"/>
  <c r="AE68" i="1"/>
  <c r="AF68" i="1" s="1"/>
  <c r="AE70" i="1"/>
  <c r="AF70" i="1" s="1"/>
  <c r="AE72" i="1"/>
  <c r="AF72" i="1" s="1"/>
  <c r="AE87" i="1"/>
  <c r="AF87" i="1" s="1"/>
  <c r="AE97" i="1"/>
  <c r="AF97" i="1" s="1"/>
  <c r="AE99" i="1"/>
  <c r="AF99" i="1" s="1"/>
  <c r="AE105" i="1"/>
  <c r="AF105" i="1" s="1"/>
  <c r="AE124" i="1"/>
  <c r="AF124" i="1" s="1"/>
  <c r="AE126" i="1"/>
  <c r="AF126" i="1" s="1"/>
  <c r="AE128" i="1"/>
  <c r="AF128" i="1" s="1"/>
  <c r="AE163" i="1"/>
  <c r="AF163" i="1" s="1"/>
  <c r="AE170" i="1"/>
  <c r="AF170" i="1" s="1"/>
  <c r="AE172" i="1"/>
  <c r="AF172" i="1" s="1"/>
  <c r="AE184" i="1"/>
  <c r="AF184" i="1" s="1"/>
  <c r="AE195" i="1"/>
  <c r="AF195" i="1" s="1"/>
  <c r="AE202" i="1"/>
  <c r="AF202" i="1" s="1"/>
  <c r="AE206" i="1"/>
  <c r="AF206" i="1" s="1"/>
  <c r="AE271" i="1"/>
  <c r="AF271" i="1" s="1"/>
  <c r="AE273" i="1"/>
  <c r="AF273" i="1" s="1"/>
  <c r="AE275" i="1"/>
  <c r="AF275" i="1" s="1"/>
  <c r="AE277" i="1"/>
  <c r="AF277" i="1" s="1"/>
  <c r="AE279" i="1"/>
  <c r="AF279" i="1" s="1"/>
  <c r="AE281" i="1"/>
  <c r="AF281" i="1" s="1"/>
  <c r="AE285" i="1"/>
  <c r="AF285" i="1" s="1"/>
  <c r="AE322" i="1"/>
  <c r="AF322" i="1" s="1"/>
  <c r="AE343" i="1"/>
  <c r="AF343" i="1" s="1"/>
  <c r="AE354" i="1"/>
  <c r="AF354" i="1" s="1"/>
  <c r="AE362" i="1"/>
  <c r="AF362" i="1" s="1"/>
  <c r="AE366" i="1"/>
  <c r="AF366" i="1" s="1"/>
  <c r="AE307" i="1"/>
  <c r="AF307" i="1" s="1"/>
  <c r="AE347" i="1"/>
  <c r="AF347" i="1" s="1"/>
  <c r="AE370" i="1"/>
  <c r="AF370" i="1" s="1"/>
  <c r="AE378" i="1"/>
  <c r="AF378" i="1" s="1"/>
  <c r="AE382" i="1"/>
  <c r="AF382" i="1" s="1"/>
  <c r="AE12" i="1"/>
  <c r="AF12" i="1" s="1"/>
  <c r="AE22" i="1"/>
  <c r="AF22" i="1" s="1"/>
  <c r="AE52" i="1"/>
  <c r="AF52" i="1" s="1"/>
  <c r="AE54" i="1"/>
  <c r="AF54" i="1" s="1"/>
  <c r="AE71" i="1"/>
  <c r="AF71" i="1" s="1"/>
  <c r="AE96" i="1"/>
  <c r="AF96" i="1" s="1"/>
  <c r="AE100" i="1"/>
  <c r="AF100" i="1" s="1"/>
  <c r="AE104" i="1"/>
  <c r="AF104" i="1" s="1"/>
  <c r="AE119" i="1"/>
  <c r="AF119" i="1" s="1"/>
  <c r="AE123" i="1"/>
  <c r="AF123" i="1" s="1"/>
  <c r="AE125" i="1"/>
  <c r="AF125" i="1" s="1"/>
  <c r="AE171" i="1"/>
  <c r="AF171" i="1" s="1"/>
  <c r="AE183" i="1"/>
  <c r="AF183" i="1" s="1"/>
  <c r="AE192" i="1"/>
  <c r="AF192" i="1" s="1"/>
  <c r="AE207" i="1"/>
  <c r="AF207" i="1" s="1"/>
  <c r="AE212" i="1"/>
  <c r="AF212" i="1" s="1"/>
  <c r="AE223" i="1"/>
  <c r="AF223" i="1" s="1"/>
  <c r="AE268" i="1"/>
  <c r="AF268" i="1" s="1"/>
  <c r="AE270" i="1"/>
  <c r="AF270" i="1" s="1"/>
  <c r="AE282" i="1"/>
  <c r="AF282" i="1" s="1"/>
  <c r="AE284" i="1"/>
  <c r="AF284" i="1" s="1"/>
  <c r="AE323" i="1"/>
  <c r="AF323" i="1" s="1"/>
  <c r="AE351" i="1"/>
  <c r="AF351" i="1" s="1"/>
  <c r="AE353" i="1"/>
  <c r="AF353" i="1" s="1"/>
  <c r="AE357" i="1"/>
  <c r="AF357" i="1" s="1"/>
  <c r="AE359" i="1"/>
  <c r="AF359" i="1" s="1"/>
  <c r="AE361" i="1"/>
  <c r="AF361" i="1" s="1"/>
  <c r="AE25" i="1"/>
  <c r="AF25" i="1" s="1"/>
  <c r="AE47" i="1"/>
  <c r="AF47" i="1" s="1"/>
  <c r="AE62" i="1"/>
  <c r="AF62" i="1" s="1"/>
  <c r="AE73" i="1"/>
  <c r="AF73" i="1" s="1"/>
  <c r="AE77" i="1"/>
  <c r="AF77" i="1" s="1"/>
  <c r="AE85" i="1"/>
  <c r="AF85" i="1" s="1"/>
  <c r="AE101" i="1"/>
  <c r="AF101" i="1" s="1"/>
  <c r="AE103" i="1"/>
  <c r="AF103" i="1" s="1"/>
  <c r="AE108" i="1"/>
  <c r="AF108" i="1" s="1"/>
  <c r="AE117" i="1"/>
  <c r="AF117" i="1" s="1"/>
  <c r="AE120" i="1"/>
  <c r="AF120" i="1" s="1"/>
  <c r="AE129" i="1"/>
  <c r="AF129" i="1" s="1"/>
  <c r="AE136" i="1"/>
  <c r="AF136" i="1" s="1"/>
  <c r="AE147" i="1"/>
  <c r="AF147" i="1" s="1"/>
  <c r="AE158" i="1"/>
  <c r="AF158" i="1" s="1"/>
  <c r="AE174" i="1"/>
  <c r="AF174" i="1" s="1"/>
  <c r="AE178" i="1"/>
  <c r="AF178" i="1" s="1"/>
  <c r="AE182" i="1"/>
  <c r="AF182" i="1" s="1"/>
  <c r="AE205" i="1"/>
  <c r="AF205" i="1" s="1"/>
  <c r="AE209" i="1"/>
  <c r="AF209" i="1" s="1"/>
  <c r="AE214" i="1"/>
  <c r="AF214" i="1" s="1"/>
  <c r="AE216" i="1"/>
  <c r="AF216" i="1" s="1"/>
  <c r="AE221" i="1"/>
  <c r="AF221" i="1" s="1"/>
  <c r="AE231" i="1"/>
  <c r="AF231" i="1" s="1"/>
  <c r="AE241" i="1"/>
  <c r="AF241" i="1" s="1"/>
  <c r="AE245" i="1"/>
  <c r="AF245" i="1" s="1"/>
  <c r="AE256" i="1"/>
  <c r="AF256" i="1" s="1"/>
  <c r="AE264" i="1"/>
  <c r="AF264" i="1" s="1"/>
  <c r="AE287" i="1"/>
  <c r="AF287" i="1" s="1"/>
  <c r="AE289" i="1"/>
  <c r="AF289" i="1" s="1"/>
  <c r="AE293" i="1"/>
  <c r="AF293" i="1" s="1"/>
  <c r="AE295" i="1"/>
  <c r="AF295" i="1" s="1"/>
  <c r="AE297" i="1"/>
  <c r="AF297" i="1" s="1"/>
  <c r="AE299" i="1"/>
  <c r="AF299" i="1" s="1"/>
  <c r="AE314" i="1"/>
  <c r="AF314" i="1" s="1"/>
  <c r="AE318" i="1"/>
  <c r="AF318" i="1" s="1"/>
  <c r="AE325" i="1"/>
  <c r="AF325" i="1" s="1"/>
  <c r="AE327" i="1"/>
  <c r="AF327" i="1" s="1"/>
  <c r="AE329" i="1"/>
  <c r="AF329" i="1" s="1"/>
  <c r="AE331" i="1"/>
  <c r="AF331" i="1" s="1"/>
  <c r="AE350" i="1"/>
  <c r="AF350" i="1" s="1"/>
  <c r="AE355" i="1"/>
  <c r="AF355" i="1" s="1"/>
  <c r="AE363" i="1"/>
  <c r="AF363" i="1" s="1"/>
  <c r="AE365" i="1"/>
  <c r="AF365" i="1" s="1"/>
  <c r="AE379" i="1"/>
  <c r="AF379" i="1" s="1"/>
  <c r="AE11" i="1"/>
  <c r="AF11" i="1" s="1"/>
  <c r="AE49" i="1"/>
  <c r="AF49" i="1" s="1"/>
  <c r="AE63" i="1"/>
  <c r="AF63" i="1" s="1"/>
  <c r="AE76" i="1"/>
  <c r="AF76" i="1" s="1"/>
  <c r="AE86" i="1"/>
  <c r="AF86" i="1" s="1"/>
  <c r="AE102" i="1"/>
  <c r="AF102" i="1" s="1"/>
  <c r="AE107" i="1"/>
  <c r="AF107" i="1" s="1"/>
  <c r="AE109" i="1"/>
  <c r="AF109" i="1" s="1"/>
  <c r="AE111" i="1"/>
  <c r="AF111" i="1" s="1"/>
  <c r="AE130" i="1"/>
  <c r="AF130" i="1" s="1"/>
  <c r="AE139" i="1"/>
  <c r="AF139" i="1" s="1"/>
  <c r="AE150" i="1"/>
  <c r="AF150" i="1" s="1"/>
  <c r="AE162" i="1"/>
  <c r="AF162" i="1" s="1"/>
  <c r="AE177" i="1"/>
  <c r="AF177" i="1" s="1"/>
  <c r="AE179" i="1"/>
  <c r="AF179" i="1" s="1"/>
  <c r="AE181" i="1"/>
  <c r="AF181" i="1" s="1"/>
  <c r="AE196" i="1"/>
  <c r="AF196" i="1" s="1"/>
  <c r="AE198" i="1"/>
  <c r="AF198" i="1" s="1"/>
  <c r="AE222" i="1"/>
  <c r="AF222" i="1" s="1"/>
  <c r="AE227" i="1"/>
  <c r="AF227" i="1" s="1"/>
  <c r="AE229" i="1"/>
  <c r="AF229" i="1" s="1"/>
  <c r="AE236" i="1"/>
  <c r="AF236" i="1" s="1"/>
  <c r="AE244" i="1"/>
  <c r="AF244" i="1" s="1"/>
  <c r="AE265" i="1"/>
  <c r="AF265" i="1" s="1"/>
  <c r="AE286" i="1"/>
  <c r="AF286" i="1" s="1"/>
  <c r="AE290" i="1"/>
  <c r="AF290" i="1" s="1"/>
  <c r="AE292" i="1"/>
  <c r="AF292" i="1" s="1"/>
  <c r="AE298" i="1"/>
  <c r="AF298" i="1" s="1"/>
  <c r="AE302" i="1"/>
  <c r="AF302" i="1" s="1"/>
  <c r="AE309" i="1"/>
  <c r="AF309" i="1" s="1"/>
  <c r="AE311" i="1"/>
  <c r="AF311" i="1" s="1"/>
  <c r="AE313" i="1"/>
  <c r="AF313" i="1" s="1"/>
  <c r="AE315" i="1"/>
  <c r="AF315" i="1" s="1"/>
  <c r="AE330" i="1"/>
  <c r="AF330" i="1" s="1"/>
  <c r="AE334" i="1"/>
  <c r="AF334" i="1" s="1"/>
  <c r="AE349" i="1"/>
  <c r="AF349" i="1" s="1"/>
  <c r="AE55" i="1"/>
  <c r="AF55" i="1" s="1"/>
  <c r="AE234" i="1"/>
  <c r="AF234" i="1" s="1"/>
  <c r="AE20" i="1"/>
  <c r="AF20" i="1" s="1"/>
  <c r="AE21" i="1"/>
  <c r="AF21" i="1" s="1"/>
  <c r="AE36" i="1"/>
  <c r="AF36" i="1" s="1"/>
  <c r="AE15" i="1"/>
  <c r="AF15" i="1" s="1"/>
  <c r="AE24" i="1"/>
  <c r="AF24" i="1" s="1"/>
  <c r="AE34" i="1"/>
  <c r="AF34" i="1" s="1"/>
  <c r="AE39" i="1"/>
  <c r="AF39" i="1" s="1"/>
  <c r="AE40" i="1"/>
  <c r="AF40" i="1" s="1"/>
  <c r="AE46" i="1"/>
  <c r="AF46" i="1" s="1"/>
  <c r="AE51" i="1"/>
  <c r="AF51" i="1" s="1"/>
  <c r="AE56" i="1"/>
  <c r="AF56" i="1" s="1"/>
  <c r="AE69" i="1"/>
  <c r="AF69" i="1" s="1"/>
  <c r="AE80" i="1"/>
  <c r="AF80" i="1" s="1"/>
  <c r="AE88" i="1"/>
  <c r="AF88" i="1" s="1"/>
  <c r="AE94" i="1"/>
  <c r="AF94" i="1" s="1"/>
  <c r="AE98" i="1"/>
  <c r="AF98" i="1" s="1"/>
  <c r="AE127" i="1"/>
  <c r="AF127" i="1" s="1"/>
  <c r="AE131" i="1"/>
  <c r="AF131" i="1" s="1"/>
  <c r="AE135" i="1"/>
  <c r="AF135" i="1" s="1"/>
  <c r="AE137" i="1"/>
  <c r="AF137" i="1" s="1"/>
  <c r="AE149" i="1"/>
  <c r="AF149" i="1" s="1"/>
  <c r="AE152" i="1"/>
  <c r="AF152" i="1" s="1"/>
  <c r="AE156" i="1"/>
  <c r="AF156" i="1" s="1"/>
  <c r="AE166" i="1"/>
  <c r="AF166" i="1" s="1"/>
  <c r="AE187" i="1"/>
  <c r="AF187" i="1" s="1"/>
  <c r="AE191" i="1"/>
  <c r="AF191" i="1" s="1"/>
  <c r="AE193" i="1"/>
  <c r="AF193" i="1" s="1"/>
  <c r="AE204" i="1"/>
  <c r="AF204" i="1" s="1"/>
  <c r="AE220" i="1"/>
  <c r="AF220" i="1" s="1"/>
  <c r="AE238" i="1"/>
  <c r="AF238" i="1" s="1"/>
  <c r="AE253" i="1"/>
  <c r="AF253" i="1" s="1"/>
  <c r="AE319" i="1"/>
  <c r="AF319" i="1" s="1"/>
  <c r="AE321" i="1"/>
  <c r="AF321" i="1" s="1"/>
  <c r="AE338" i="1"/>
  <c r="AF338" i="1" s="1"/>
  <c r="AE341" i="1"/>
  <c r="AF341" i="1" s="1"/>
  <c r="AE41" i="1"/>
  <c r="AF41" i="1" s="1"/>
  <c r="AE45" i="1"/>
  <c r="AF45" i="1" s="1"/>
  <c r="AE58" i="1"/>
  <c r="AF58" i="1" s="1"/>
  <c r="AE61" i="1"/>
  <c r="AF61" i="1" s="1"/>
  <c r="AE132" i="1"/>
  <c r="AF132" i="1" s="1"/>
  <c r="AE134" i="1"/>
  <c r="AF134" i="1" s="1"/>
  <c r="AE138" i="1"/>
  <c r="AF138" i="1" s="1"/>
  <c r="AE157" i="1"/>
  <c r="AF157" i="1" s="1"/>
  <c r="AE168" i="1"/>
  <c r="AF168" i="1" s="1"/>
  <c r="AE180" i="1"/>
  <c r="AF180" i="1" s="1"/>
  <c r="AE237" i="1"/>
  <c r="AF237" i="1" s="1"/>
  <c r="AE248" i="1"/>
  <c r="AF248" i="1" s="1"/>
  <c r="AE254" i="1"/>
  <c r="AF254" i="1" s="1"/>
  <c r="AE261" i="1"/>
  <c r="AF261" i="1" s="1"/>
  <c r="AE303" i="1"/>
  <c r="AF303" i="1" s="1"/>
  <c r="AE305" i="1"/>
  <c r="AF305" i="1" s="1"/>
  <c r="AE335" i="1"/>
  <c r="AF335" i="1" s="1"/>
  <c r="AE35" i="1"/>
  <c r="AF35" i="1" s="1"/>
  <c r="AE37" i="1"/>
  <c r="AF37" i="1" s="1"/>
  <c r="AE43" i="1"/>
  <c r="AF43" i="1" s="1"/>
  <c r="AE50" i="1"/>
  <c r="AF50" i="1" s="1"/>
  <c r="AE53" i="1"/>
  <c r="AF53" i="1" s="1"/>
  <c r="AE81" i="1"/>
  <c r="AF81" i="1" s="1"/>
  <c r="AE83" i="1"/>
  <c r="AF83" i="1" s="1"/>
  <c r="AE90" i="1"/>
  <c r="AF90" i="1" s="1"/>
  <c r="AE110" i="1"/>
  <c r="AF110" i="1" s="1"/>
  <c r="AE122" i="1"/>
  <c r="AF122" i="1" s="1"/>
  <c r="AE140" i="1"/>
  <c r="AF140" i="1" s="1"/>
  <c r="AE143" i="1"/>
  <c r="AF143" i="1" s="1"/>
  <c r="AE146" i="1"/>
  <c r="AF146" i="1" s="1"/>
  <c r="AE154" i="1"/>
  <c r="AF154" i="1" s="1"/>
  <c r="AE160" i="1"/>
  <c r="AF160" i="1" s="1"/>
  <c r="AE164" i="1"/>
  <c r="AF164" i="1" s="1"/>
  <c r="AE176" i="1"/>
  <c r="AF176" i="1" s="1"/>
  <c r="AE215" i="1"/>
  <c r="AF215" i="1" s="1"/>
  <c r="AE233" i="1"/>
  <c r="AF233" i="1" s="1"/>
  <c r="AE240" i="1"/>
  <c r="AF240" i="1" s="1"/>
  <c r="AE246" i="1"/>
  <c r="AF246" i="1" s="1"/>
  <c r="AE276" i="1"/>
  <c r="AF276" i="1" s="1"/>
  <c r="AE278" i="1"/>
  <c r="AF278" i="1" s="1"/>
  <c r="AE301" i="1"/>
  <c r="AF301" i="1" s="1"/>
  <c r="AE310" i="1"/>
  <c r="AF310" i="1" s="1"/>
  <c r="AE317" i="1"/>
  <c r="AF317" i="1" s="1"/>
  <c r="AE326" i="1"/>
  <c r="AF326" i="1" s="1"/>
  <c r="AE333" i="1"/>
  <c r="AF333" i="1" s="1"/>
  <c r="AE345" i="1"/>
  <c r="AF345" i="1" s="1"/>
  <c r="AE381" i="1"/>
  <c r="AF381" i="1" s="1"/>
  <c r="AE145" i="1"/>
  <c r="AF145" i="1" s="1"/>
  <c r="AE175" i="1"/>
  <c r="AF175" i="1" s="1"/>
  <c r="AE185" i="1"/>
  <c r="AF185" i="1" s="1"/>
  <c r="AE188" i="1"/>
  <c r="AF188" i="1" s="1"/>
  <c r="AE219" i="1"/>
  <c r="AF219" i="1" s="1"/>
  <c r="AE226" i="1"/>
  <c r="AF226" i="1" s="1"/>
  <c r="AE232" i="1"/>
  <c r="AF232" i="1" s="1"/>
  <c r="AE249" i="1"/>
  <c r="AF249" i="1" s="1"/>
  <c r="AE269" i="1"/>
  <c r="AF269" i="1" s="1"/>
  <c r="AE274" i="1"/>
  <c r="AF274" i="1" s="1"/>
  <c r="AE283" i="1"/>
  <c r="AF283" i="1" s="1"/>
  <c r="AE294" i="1"/>
  <c r="AF294" i="1" s="1"/>
  <c r="AE342" i="1"/>
  <c r="AF342" i="1" s="1"/>
  <c r="AE358" i="1"/>
  <c r="AF358" i="1" s="1"/>
  <c r="AE374" i="1"/>
  <c r="AF374" i="1" s="1"/>
  <c r="AE23" i="1"/>
  <c r="AF23" i="1" s="1"/>
  <c r="AE26" i="1"/>
  <c r="AF26" i="1" s="1"/>
  <c r="AE31" i="1"/>
  <c r="AF31" i="1" s="1"/>
  <c r="AE42" i="1"/>
  <c r="AF42" i="1" s="1"/>
  <c r="AE17" i="1"/>
  <c r="AF17" i="1" s="1"/>
  <c r="AE33" i="1"/>
  <c r="AF33" i="1" s="1"/>
  <c r="AE60" i="1"/>
  <c r="AF60" i="1" s="1"/>
  <c r="AE67" i="1"/>
  <c r="AF67" i="1" s="1"/>
  <c r="AE64" i="1"/>
  <c r="AF64" i="1" s="1"/>
  <c r="AE65" i="1"/>
  <c r="AF65" i="1" s="1"/>
  <c r="AE106" i="1"/>
  <c r="AF106" i="1" s="1"/>
  <c r="AE116" i="1"/>
  <c r="AF116" i="1" s="1"/>
  <c r="AE121" i="1"/>
  <c r="AF121" i="1" s="1"/>
  <c r="AE165" i="1"/>
  <c r="AF165" i="1" s="1"/>
  <c r="AE173" i="1"/>
  <c r="AF173" i="1" s="1"/>
  <c r="AE186" i="1"/>
  <c r="AF186" i="1" s="1"/>
  <c r="AE194" i="1"/>
  <c r="AF194" i="1" s="1"/>
  <c r="AE201" i="1"/>
  <c r="AF201" i="1" s="1"/>
  <c r="AE213" i="1"/>
  <c r="AF213" i="1" s="1"/>
  <c r="AE228" i="1"/>
  <c r="AF228" i="1" s="1"/>
  <c r="AE190" i="1"/>
  <c r="AF190" i="1" s="1"/>
  <c r="AE208" i="1"/>
  <c r="AF208" i="1" s="1"/>
  <c r="AE197" i="1"/>
  <c r="AF197" i="1" s="1"/>
  <c r="AE203" i="1"/>
  <c r="AF203" i="1" s="1"/>
  <c r="AE210" i="1"/>
  <c r="AF210" i="1" s="1"/>
  <c r="AE217" i="1"/>
  <c r="AF217" i="1" s="1"/>
  <c r="AE224" i="1"/>
  <c r="AF224" i="1" s="1"/>
  <c r="AE230" i="1"/>
  <c r="AF230" i="1" s="1"/>
  <c r="AE235" i="1"/>
  <c r="AF235" i="1" s="1"/>
  <c r="AE242" i="1"/>
  <c r="AF242" i="1" s="1"/>
  <c r="AE247" i="1"/>
  <c r="AF247" i="1" s="1"/>
  <c r="AE255" i="1"/>
  <c r="AF255" i="1" s="1"/>
  <c r="AE263" i="1"/>
  <c r="AF263" i="1" s="1"/>
  <c r="AE239" i="1"/>
  <c r="AF239" i="1" s="1"/>
  <c r="AE243" i="1"/>
  <c r="AF243" i="1" s="1"/>
  <c r="AE251" i="1"/>
  <c r="AF251" i="1" s="1"/>
  <c r="AE259" i="1"/>
  <c r="AF259" i="1" s="1"/>
  <c r="AE267" i="1"/>
  <c r="AF267" i="1" s="1"/>
  <c r="AE280" i="1"/>
  <c r="AF280" i="1" s="1"/>
  <c r="AE296" i="1"/>
  <c r="AF296" i="1" s="1"/>
  <c r="AE300" i="1"/>
  <c r="AF300" i="1" s="1"/>
  <c r="AE304" i="1"/>
  <c r="AF304" i="1" s="1"/>
  <c r="AE308" i="1"/>
  <c r="AF308" i="1" s="1"/>
  <c r="AE312" i="1"/>
  <c r="AF312" i="1" s="1"/>
  <c r="AE316" i="1"/>
  <c r="AF316" i="1" s="1"/>
  <c r="AE320" i="1"/>
  <c r="AF320" i="1" s="1"/>
  <c r="AE324" i="1"/>
  <c r="AF324" i="1" s="1"/>
  <c r="AE328" i="1"/>
  <c r="AF328" i="1" s="1"/>
  <c r="AE332" i="1"/>
  <c r="AF332" i="1" s="1"/>
  <c r="AE336" i="1"/>
  <c r="AF336" i="1" s="1"/>
  <c r="AE340" i="1"/>
  <c r="AF340" i="1" s="1"/>
  <c r="AE344" i="1"/>
  <c r="AF344" i="1" s="1"/>
  <c r="AE348" i="1"/>
  <c r="AF348" i="1" s="1"/>
  <c r="AE352" i="1"/>
  <c r="AF352" i="1" s="1"/>
  <c r="AE356" i="1"/>
  <c r="AF356" i="1" s="1"/>
  <c r="AE360" i="1"/>
  <c r="AF360" i="1" s="1"/>
  <c r="AE364" i="1"/>
  <c r="AF364" i="1" s="1"/>
  <c r="AE368" i="1"/>
  <c r="AF368" i="1" s="1"/>
  <c r="AE372" i="1"/>
  <c r="AF372" i="1" s="1"/>
  <c r="AE376" i="1"/>
  <c r="AF376" i="1" s="1"/>
  <c r="AE380" i="1"/>
  <c r="AF380" i="1" s="1"/>
  <c r="AE272" i="1"/>
  <c r="AF272" i="1" s="1"/>
  <c r="AE288" i="1"/>
  <c r="AF288" i="1" s="1"/>
</calcChain>
</file>

<file path=xl/comments1.xml><?xml version="1.0" encoding="utf-8"?>
<comments xmlns="http://schemas.openxmlformats.org/spreadsheetml/2006/main">
  <authors>
    <author>Administrador1</author>
    <author>Nohora Milena Garzon Delgado</author>
  </authors>
  <commentList>
    <comment ref="I36" authorId="0" shapeId="0">
      <text>
        <r>
          <rPr>
            <b/>
            <sz val="10"/>
            <color indexed="81"/>
            <rFont val="Tahoma"/>
            <family val="2"/>
          </rPr>
          <t>cvargas:</t>
        </r>
        <r>
          <rPr>
            <sz val="10"/>
            <color indexed="81"/>
            <rFont val="Tahoma"/>
            <family val="2"/>
          </rPr>
          <t xml:space="preserve">
En la UM 7, se incorporará los resultados y/o avances del Tribunal Arbitramento del 05 ene 2016. </t>
        </r>
      </text>
    </comment>
    <comment ref="AG244" authorId="1" shapeId="0">
      <text>
        <r>
          <rPr>
            <b/>
            <sz val="9"/>
            <color indexed="81"/>
            <rFont val="Tahoma"/>
            <family val="2"/>
          </rPr>
          <t>Nohora Milena Garzon Delgado:</t>
        </r>
        <r>
          <rPr>
            <sz val="9"/>
            <color indexed="81"/>
            <rFont val="Tahoma"/>
            <family val="2"/>
          </rPr>
          <t xml:space="preserve">
En el informe de la Contraloría se especifica que es administrativo con presunto alcance fiscal</t>
        </r>
      </text>
    </comment>
  </commentList>
</comments>
</file>

<file path=xl/sharedStrings.xml><?xml version="1.0" encoding="utf-8"?>
<sst xmlns="http://schemas.openxmlformats.org/spreadsheetml/2006/main" count="8418" uniqueCount="2912">
  <si>
    <t>PLAN DE MEJORAMIENTO INSTITUCIONAL</t>
  </si>
  <si>
    <r>
      <rPr>
        <b/>
        <sz val="12"/>
        <color theme="1"/>
        <rFont val="Calibri"/>
        <family val="2"/>
        <scheme val="minor"/>
      </rPr>
      <t>Entidad:</t>
    </r>
    <r>
      <rPr>
        <sz val="12"/>
        <color theme="1"/>
        <rFont val="Calibri"/>
        <family val="2"/>
        <scheme val="minor"/>
      </rPr>
      <t xml:space="preserve"> AGENCIA NACIONAL DE INFRAESTRUCTURA</t>
    </r>
  </si>
  <si>
    <r>
      <rPr>
        <b/>
        <sz val="12"/>
        <color theme="1"/>
        <rFont val="Calibri"/>
        <family val="2"/>
        <scheme val="minor"/>
      </rPr>
      <t>Representante Legal:</t>
    </r>
    <r>
      <rPr>
        <sz val="12"/>
        <color theme="1"/>
        <rFont val="Calibri"/>
        <family val="2"/>
        <scheme val="minor"/>
      </rPr>
      <t xml:space="preserve"> LUIS FERNANDO ANDRADE MORENO</t>
    </r>
  </si>
  <si>
    <r>
      <rPr>
        <b/>
        <sz val="12"/>
        <color theme="1"/>
        <rFont val="Calibri"/>
        <family val="2"/>
        <scheme val="minor"/>
      </rPr>
      <t>Nit</t>
    </r>
    <r>
      <rPr>
        <sz val="12"/>
        <color theme="1"/>
        <rFont val="Calibri"/>
        <family val="2"/>
        <scheme val="minor"/>
      </rPr>
      <t>: 830125996-9</t>
    </r>
  </si>
  <si>
    <t>Fecha de Corte:</t>
  </si>
  <si>
    <t>FECHA CORTE</t>
  </si>
  <si>
    <t>IDENTIFICACIÓN HALLAZGO</t>
  </si>
  <si>
    <t>HALLAZGO PRODUCTO DE AUDITORIA CGR</t>
  </si>
  <si>
    <t>ACCIONES DE MEJORAMIENTO AGENCIA NACIONAL DE INFRAESTRUCTURA</t>
  </si>
  <si>
    <t>TIPO</t>
  </si>
  <si>
    <t>N h</t>
  </si>
  <si>
    <t>N
VIG</t>
  </si>
  <si>
    <t xml:space="preserve">Descripción hallazgo (No más de 50 palabras) </t>
  </si>
  <si>
    <t>Causa del hallazgo</t>
  </si>
  <si>
    <t>Efecto del hallazgo</t>
  </si>
  <si>
    <t>Acción de mejoramiento</t>
  </si>
  <si>
    <t>Objetivo</t>
  </si>
  <si>
    <t>Descripción de las Metas</t>
  </si>
  <si>
    <t>Denominación de la Unidad de medida de la Meta</t>
  </si>
  <si>
    <t>Unidad de Medida de la Meta</t>
  </si>
  <si>
    <t>Fecha iniciación Metas</t>
  </si>
  <si>
    <t>Fecha terminación Metas</t>
  </si>
  <si>
    <t>LLAVE PROYECTO</t>
  </si>
  <si>
    <t>PROYECTO / PROCESO</t>
  </si>
  <si>
    <t>AREA RESPONSABLE FINAL</t>
  </si>
  <si>
    <t>AREA RESPONSABLE FUNCIONAL</t>
  </si>
  <si>
    <t xml:space="preserve">FUNCIONARIO RESPONSABLE </t>
  </si>
  <si>
    <t>AREA RESPONSABLE -COMPARTIDOS</t>
  </si>
  <si>
    <t>INCIDENCIA</t>
  </si>
  <si>
    <t>AVANCE FISICO OCI</t>
  </si>
  <si>
    <t>% Cumplimiento</t>
  </si>
  <si>
    <t>TIPO DE PROCESO</t>
  </si>
  <si>
    <t>CUENTA CON FALLO</t>
  </si>
  <si>
    <t xml:space="preserve">DESCRIPCIÓN </t>
  </si>
  <si>
    <t>DOCUMENTO DE ARCHIVO O FALLO</t>
  </si>
  <si>
    <t>DESCRIPCIÓN DEL IMPACTO DEL FALLO</t>
  </si>
  <si>
    <t>TIPO DE IMPACTO</t>
  </si>
  <si>
    <t>AUDITORIA</t>
  </si>
  <si>
    <t>CERO</t>
  </si>
  <si>
    <t>UNO</t>
  </si>
  <si>
    <t>ESTADO DE LA META DEL HALLAZGO</t>
  </si>
  <si>
    <t>ESTADO DEL HALLAZGO</t>
  </si>
  <si>
    <t>INCIDENCIA PRIORIZADA</t>
  </si>
  <si>
    <t>Para revisión Dr. Medellín</t>
  </si>
  <si>
    <t>Área acogió recomendación</t>
  </si>
  <si>
    <t>Impacto de la recomendación</t>
  </si>
  <si>
    <t xml:space="preserve">Efectividad </t>
  </si>
  <si>
    <t>key concept</t>
  </si>
  <si>
    <t>Subcategoria</t>
  </si>
  <si>
    <t>Modo</t>
  </si>
  <si>
    <t>Consolidación</t>
  </si>
  <si>
    <t>Hallazgo bajo el cual se consolida</t>
  </si>
  <si>
    <t>Hallazgos consolidados</t>
  </si>
  <si>
    <t>Observaciones de la consolidación</t>
  </si>
  <si>
    <t>Seguimiento al plan de mejoramiento de las acciones cmplidas no efectivas por parte de la CGR. INFORME DE AUDITORÍA REGULAR 2016</t>
  </si>
  <si>
    <t/>
  </si>
  <si>
    <t>CR_Armenia-Pereira-Manizales</t>
  </si>
  <si>
    <t>Armenia - Pereira - Manizales</t>
  </si>
  <si>
    <t>Vicepresidencia de Gestión Contractual</t>
  </si>
  <si>
    <t>ADMINISTRATIVA</t>
  </si>
  <si>
    <t>2012R</t>
  </si>
  <si>
    <t>Problemas en actuaciones contractuales</t>
  </si>
  <si>
    <t>Incumplimiento obligaciones</t>
  </si>
  <si>
    <t>Carretero</t>
  </si>
  <si>
    <t>CF_Concesión Férrea Pacifico</t>
  </si>
  <si>
    <t>Férrea del Pacífico</t>
  </si>
  <si>
    <r>
      <rPr>
        <b/>
        <sz val="11"/>
        <rFont val="Calibri"/>
        <family val="2"/>
        <scheme val="minor"/>
      </rPr>
      <t>Vicepresidencia de Gestión Contractual -</t>
    </r>
    <r>
      <rPr>
        <sz val="11"/>
        <rFont val="Calibri"/>
        <family val="2"/>
        <scheme val="minor"/>
      </rPr>
      <t xml:space="preserve"> Vicepresidencia Jurídica</t>
    </r>
  </si>
  <si>
    <t>DISCIPLINARIA</t>
  </si>
  <si>
    <t xml:space="preserve">JUEZ NATURAL DEL CONTRATO
Tener en cuenta precedente desarrollado en el AUTO DE ARCHIVO PROCESO DE RESPONSABILIDAD NO. 2014-05577-064-2013, asociado al H-730-2, con radicación ANI 20174090806882 del 31/07/2017, con auto recibido de la CGR Mediante radicación 2017-409-1085692-2 del 10/10/2017
</t>
  </si>
  <si>
    <t>Por alcance</t>
  </si>
  <si>
    <t>SI 
INF 2 Rad. 2016-40
9-054482 pag. 29</t>
  </si>
  <si>
    <t>NO</t>
  </si>
  <si>
    <t>De ajuste al plan</t>
  </si>
  <si>
    <t>NO EFECTIVO</t>
  </si>
  <si>
    <t>Casos sometidos a Tribunal arbitramento</t>
  </si>
  <si>
    <t xml:space="preserve">Incumplimiento de obligaciones </t>
  </si>
  <si>
    <t>Férreo</t>
  </si>
  <si>
    <r>
      <rPr>
        <b/>
        <u/>
        <sz val="11"/>
        <rFont val="Calibri"/>
        <family val="2"/>
        <scheme val="minor"/>
      </rPr>
      <t>H7-10</t>
    </r>
    <r>
      <rPr>
        <sz val="11"/>
        <rFont val="Calibri"/>
        <family val="2"/>
        <scheme val="minor"/>
      </rPr>
      <t xml:space="preserve"> la mayoría de los 128 </t>
    </r>
    <r>
      <rPr>
        <u/>
        <sz val="11"/>
        <rFont val="Calibri"/>
        <family val="2"/>
        <scheme val="minor"/>
      </rPr>
      <t>pasos a nivel</t>
    </r>
    <r>
      <rPr>
        <sz val="11"/>
        <rFont val="Calibri"/>
        <family val="2"/>
        <scheme val="minor"/>
      </rPr>
      <t xml:space="preserve"> están sin la señalización establecida en el Manual de Señalización Vial vigente.  (irregulares)
</t>
    </r>
    <r>
      <rPr>
        <b/>
        <u/>
        <sz val="11"/>
        <rFont val="Calibri"/>
        <family val="2"/>
        <scheme val="minor"/>
      </rPr>
      <t>H21-31</t>
    </r>
    <r>
      <rPr>
        <b/>
        <sz val="11"/>
        <rFont val="Calibri"/>
        <family val="2"/>
        <scheme val="minor"/>
      </rPr>
      <t xml:space="preserve"> </t>
    </r>
    <r>
      <rPr>
        <sz val="11"/>
        <rFont val="Calibri"/>
        <family val="2"/>
        <scheme val="minor"/>
      </rPr>
      <t>En las poblaciones comprendidas entre Chiriguaná y Santa Marta, por donde pasa la línea férrea, persiste la existencia de</t>
    </r>
    <r>
      <rPr>
        <u/>
        <sz val="11"/>
        <rFont val="Calibri"/>
        <family val="2"/>
        <scheme val="minor"/>
      </rPr>
      <t xml:space="preserve"> pasos a nivel irregulares,</t>
    </r>
    <r>
      <rPr>
        <sz val="11"/>
        <rFont val="Calibri"/>
        <family val="2"/>
        <scheme val="minor"/>
      </rPr>
      <t xml:space="preserve"> que interfieren sobre la seguridad de la población y operación férrea. Además es evidente la ocupación de los predios paralelos a la vía férrea especialmente en las cercanías a los poblados. Al respecto no se evidencia avance de los compromisos pactados desde agosto de 2005 con las alcaldías y corporaciones regionales, que permitan la minimización de esta problemática, que en la actualidad muestra 1957 invasiones en todo el corredor férreo.</t>
    </r>
  </si>
  <si>
    <t xml:space="preserve">Validar las acciones llevadas a cabo por el Concesionario para garantizar una señalización adecuada en los pasos a nivel Regulares, de conformidad con lo establecido por el Ministerio de Transporte y una señalización adecuada en los pasos a nivel irregulares de acuerdo con lo establecido en el plan de movilidad propuesto Fenoco S.A. en cumplimiento de las Cláusulas 67, 68 y 69  del Contrato de Concesión. </t>
  </si>
  <si>
    <t>Asegurar el cumplimiento de la obligación contractual del Concesionario, relacionada con la seguridad en los pasos a nivel regulares y en los cruces irregulares</t>
  </si>
  <si>
    <t>UNIDAD DE MEDIDA CORRECTIVA:
1. Solicitar a la interventoría informe actualizado sobre el estado de la señalización de los pasos a nivel regulares e irregulares.
2.- Presentación Plan de Acción por parte del Concesionario
3.- Verificación de cumplimiento del Plan de Acción por parte del Interventor
UNIDAD DE MEDIDA PREVENTIVA:
4. Manual de Supervisión e Interventoría
INFORME DE CIERRE
5. Informe de cierre actualizado, incorporando el informe del interventor.</t>
  </si>
  <si>
    <t>UNIDAD DE MEDIDA CORRECTIVA:
1. Informe interventoría actualizado sobre señalización pasos a nivel
2.- Presentación Plan de Acción por parte del Concesionario
3.- Verificación de cumplimiento del Plan de Acción por parte del Interventor
UNIDAD DE MEDIDA PREVENTIVA:
4. Manual de Supervisión e Interventoría
INFORME DE CIERRE
5. Informe  del informe de cierre.</t>
  </si>
  <si>
    <t>CF_Concesión Férrea Atlantico</t>
  </si>
  <si>
    <t>Férrea del Atlántico</t>
  </si>
  <si>
    <t>Leonidas Narváez</t>
  </si>
  <si>
    <t>SI INF 
2 Rad. 2016-409-054482 pag. 23</t>
  </si>
  <si>
    <t>SI</t>
  </si>
  <si>
    <t>Falta de seguimiento y control</t>
  </si>
  <si>
    <t>Deficiencias en pasos a nivel</t>
  </si>
  <si>
    <t xml:space="preserve">De acuerdo con el oficio IFN2956-009-2016 del 28-09-2016 donde la Interventoría IFN, realiza “una inspección rigurosa a las condiciones actuales de la vía, observando que se han estado realizando acciones correctivas accionadas a las recomendaciones presentadas por la anterior interventoría, las cuales correspondían a actividades de mantenimiento propias de la actividades de señalización de pasos a nivel, razón por la cual la presente interventoría, a la fecha, no considera oportuno dar inicio a un proceso de incumplimiento por esta actividad.Con los informes vistos se siguen evidenciando deficiencias en la señalización. </t>
  </si>
  <si>
    <t>Compartidos</t>
  </si>
  <si>
    <t>Vicepresidencia Jurídica</t>
  </si>
  <si>
    <t>Fernando Iregui</t>
  </si>
  <si>
    <t>DISCIPLINARIA Y PENAL</t>
  </si>
  <si>
    <t>PENAL</t>
  </si>
  <si>
    <r>
      <t xml:space="preserve">Al paso por el corregimiento de Cocorná, se presenta la división de dicha población por la línea férrea y bastante aproximación entre las viviendas y el corredor férreo. Situación de alto riesgo para la operación, si se tiene en cuenta la existencia de </t>
    </r>
    <r>
      <rPr>
        <b/>
        <u/>
        <sz val="11"/>
        <rFont val="Calibri"/>
        <family val="2"/>
        <scheme val="minor"/>
      </rPr>
      <t>pasos a nivel irregulares</t>
    </r>
    <r>
      <rPr>
        <sz val="11"/>
        <rFont val="Calibri"/>
        <family val="2"/>
        <scheme val="minor"/>
      </rPr>
      <t xml:space="preserve"> construidos por la comunidad sin señalización alguna.</t>
    </r>
  </si>
  <si>
    <t xml:space="preserve">Debido a que los tramos al sur de Chiriguaná fueron desafectados mediante el otrosí No 12 de 2006,  se deberá incluir en el proceso licitatorio de los nuevos administradores del corredor férreo la medidas correspondientes para garantizar la seguridad en la operación y de las poblaciones pro las cuales pase el tren. </t>
  </si>
  <si>
    <t>UNIDADES DE MEDIDA CORRECTIVA:
1. Minutas contratos con alcances técnicos
2. Actas de inicio
3. Informe técnico de Interventoría
4. Informes mensuales de interventoría de seguimiento al avance 
5. Seguimiento y control por trayectos
6. Se subirá el informe final de la firma interventora CIVF, con el cual se evidenciará las actividades adelantadas por el contratista al finalizar el contrato de obra anterior, frente a las gestiones desarrolladas con las invasiones al corredor férreo.
7. se anexa como UM el Nuevo contrato de Obra el cual fue adjudicado al Consorcio IBINES Férreo con No. 313 de mayo de 2017.
8. se anexa como UM el nuevo contrato de Interventoría el cual fue adjudicado con No. 324 de junio de 2017.
UNIDADES DE MEDIDA PREVENTIVA:
9. Manual de Supervisión e Interventoría
INFORME DE CIERRE
10. Informe Argumentativo de cierre hallazgo
11. Alcance al Informe de Cierre</t>
  </si>
  <si>
    <t>UNIDADES DE MEDIDA CORRECTIVA:
1. Minutas contratos con alcances técnicos
2. Actas de inicio
3. Informe técnico de Interventoría
4. Informes mensuales de interventoría de seguimiento al avance 
5. Seguimiento y control por trayectos
6. Informe final de interventoría Consorcio Interventoría Vías Férreas CIVF No. 427
7. Nuevo contrato de Obra No. 313 de mayo de 2017
8. Nuevo contrato de interventoría No. 324 de 2017
UNIDAD DE MEDIDA PREVENTIVA:
9. Manual de Supervisión e Interventoría
INFORME DE CIERRE
10. Informe Argumentativo de cierre hallazgo
11. Alcance al Informe de Cierre</t>
  </si>
  <si>
    <t>No competencia de la ANI</t>
  </si>
  <si>
    <t>Invasión derecho de via</t>
  </si>
  <si>
    <t>Así mismo y de acuerdo con el “Anexo 1.  Registro mantenimiento pasos a nivel” se evidencia acciones en pro de mantener el corredor con las siguientes actividades “Instalación de señales y tableros, Mantenimiento de pasos a nivel y Señales y tableros” Ahora bien, también se evidencia en el “Anexo 4.  Informe inspección a Pasos a Niveles” de la Dirección de seguridad Férrea de FENOCO deficiencias en los pasos a nivel.
Cómo lo evidencia la Interventoría aún persisten las deficiencias en los pasos a nivel.</t>
  </si>
  <si>
    <t>Incumplimiento obligaciónes</t>
  </si>
  <si>
    <t>Establecer lineamientos rigurosos para evaluar y aprobar modificaciones a los contratos.</t>
  </si>
  <si>
    <t>Asegurar el cumplimiento normativo relacionado con las modificaciones contractuales y el logro de los objetivos del proyecto.</t>
  </si>
  <si>
    <t>CR_Briceño-Tunja-Sogamoso</t>
  </si>
  <si>
    <t>Briceño Tunja Sogamoso</t>
  </si>
  <si>
    <t>Vicepresidencia Ejecutiva</t>
  </si>
  <si>
    <r>
      <rPr>
        <b/>
        <sz val="11"/>
        <rFont val="Calibri"/>
        <family val="2"/>
        <scheme val="minor"/>
      </rPr>
      <t>Vicepresidencia Ejecutiva -</t>
    </r>
    <r>
      <rPr>
        <sz val="11"/>
        <rFont val="Calibri"/>
        <family val="2"/>
        <scheme val="minor"/>
      </rPr>
      <t xml:space="preserve"> Vicepresidencia Jurídica</t>
    </r>
  </si>
  <si>
    <t>CR_Bosa-Granada-Girardot</t>
  </si>
  <si>
    <t>Bosa Granada Girardot</t>
  </si>
  <si>
    <t>DISCIPLINARIA Y FISCAL</t>
  </si>
  <si>
    <t>Fiscal</t>
  </si>
  <si>
    <t>PROCESO DE RESPONSABILIDAD FISCAL 2014-04497_108-2013
Abierto mediante Auto 0232-001874 del 8 de noviembre de 2013 por presunta afectación  al patrimonio público relacionada con el pago  de obras no ejecutadas y con fechas de entrega vencidas según lo señalado en el anexo 1 del otrosí 8 del contrato de concesión GG-C-10-2014 y por los rendimientos  e intereses derivados  del valor que canceló el Estado al concesionario.</t>
  </si>
  <si>
    <t>Auto 000307 del 5 de junio de 2017 con radicación ANI 20174090792292</t>
  </si>
  <si>
    <t>Directo</t>
  </si>
  <si>
    <t>2007R</t>
  </si>
  <si>
    <t>FISCAL</t>
  </si>
  <si>
    <r>
      <t xml:space="preserve">Vicepresidencia de Gestión Contractual - </t>
    </r>
    <r>
      <rPr>
        <sz val="11"/>
        <rFont val="Calibri"/>
        <family val="2"/>
        <scheme val="minor"/>
      </rPr>
      <t>Vicepresidencia de Planeación, Riesgos y Entorno</t>
    </r>
  </si>
  <si>
    <t>Problemas de gestión predial</t>
  </si>
  <si>
    <t>CR_Malla Vial del Valle del Cauca y Cauca</t>
  </si>
  <si>
    <t>Malla Vial del Valle del Cauca y Cauca</t>
  </si>
  <si>
    <t>CR_Zona Metropolitana de Bucaramanga</t>
  </si>
  <si>
    <t>Zona Metropolitana de Bucaramanga</t>
  </si>
  <si>
    <t>Terminación anticipada del contrato</t>
  </si>
  <si>
    <t>SI
INF 2 Rad. 2016-409-054482 pag.  31</t>
  </si>
  <si>
    <t>N/A</t>
  </si>
  <si>
    <t>No hay impacto</t>
  </si>
  <si>
    <t>Ausencia de interventoría en los proyectos</t>
  </si>
  <si>
    <r>
      <rPr>
        <b/>
        <u/>
        <sz val="11"/>
        <rFont val="Calibri"/>
        <family val="2"/>
        <scheme val="minor"/>
      </rPr>
      <t>H 74-116</t>
    </r>
    <r>
      <rPr>
        <b/>
        <sz val="11"/>
        <rFont val="Calibri"/>
        <family val="2"/>
        <scheme val="minor"/>
      </rPr>
      <t xml:space="preserve"> Inventarios Físicos</t>
    </r>
    <r>
      <rPr>
        <sz val="11"/>
        <rFont val="Calibri"/>
        <family val="2"/>
        <scheme val="minor"/>
      </rPr>
      <t xml:space="preserve">  La entidad incumplió con su función misional al dejar de lado el Decreto 1800 de 2003 artículo 3.18: Ejercer las potestades y realizar las acciones y actividades necesarias para garantizar la oportuna e idónea ejecución de los contratos a su cargo y para proteger el interés público, de conformidad con la ley. Evidencia nuestra observación la ausencia en la entidad de inventarios físicos. 
</t>
    </r>
    <r>
      <rPr>
        <b/>
        <u/>
        <sz val="11"/>
        <rFont val="Calibri"/>
        <family val="2"/>
        <scheme val="minor"/>
      </rPr>
      <t>H 265-58</t>
    </r>
    <r>
      <rPr>
        <b/>
        <sz val="11"/>
        <rFont val="Calibri"/>
        <family val="2"/>
        <scheme val="minor"/>
      </rPr>
      <t xml:space="preserve"> </t>
    </r>
    <r>
      <rPr>
        <sz val="11"/>
        <rFont val="Calibri"/>
        <family val="2"/>
        <scheme val="minor"/>
      </rPr>
      <t xml:space="preserve">La Sociedad Portuaria Regional Santa Marta S.A., aún no cuenta con un inventario que permita conocer el estado actual de la infraestructura portuaria y demás bienes recibidos en concesión mediante Contrato 006 de junio 24 de 1993. Lo anterior resultado de falencias en el control que durante la ejecución de las obras debe ejercer el Concesionario y supervisión del INCO.
</t>
    </r>
    <r>
      <rPr>
        <b/>
        <u/>
        <sz val="11"/>
        <rFont val="Calibri"/>
        <family val="2"/>
        <scheme val="minor"/>
      </rPr>
      <t>H29-85</t>
    </r>
    <r>
      <rPr>
        <b/>
        <sz val="11"/>
        <rFont val="Calibri"/>
        <family val="2"/>
        <scheme val="minor"/>
      </rPr>
      <t xml:space="preserve"> </t>
    </r>
    <r>
      <rPr>
        <sz val="11"/>
        <rFont val="Calibri"/>
        <family val="2"/>
        <scheme val="minor"/>
      </rPr>
      <t xml:space="preserve">La Entidad aún no cuenta con el Inventario Físico que permita conocer el estado actual de la infraestructura portuaria y demás bienes recibidos en concesión, incumpliendo con lo establecido en el Contrato, lo cual denota debilidades en el seguimiento, control y vigilancia que debe ejercer el INCO.
</t>
    </r>
  </si>
  <si>
    <t>La CGR describe la causa así: ''La entidad  no dispuso de uno de los insumos necesarios para protegeré el bien público entregado en Concesión.''</t>
  </si>
  <si>
    <t>La CGR describe el efecto así: ''Poner en riesgo el bien público en Consecución y las inversiones que se han realizado dentro del puerto.''</t>
  </si>
  <si>
    <t>Obtener inventarios físicos de la infraestructura de concesiones portuarias.</t>
  </si>
  <si>
    <t>Contar con la relación de los bienes con que dispone cada concesión portuaria</t>
  </si>
  <si>
    <t>UNIDADES DE MEDIDA CORRECTIVA:
1. Inventario de la infraestructura entregada en concesión de 6 concesiones portuarias que inicien contrato de interventoría y 
2. Inventario de infraestructura entregada en concesión de 3 concesiones portuarias que ya tengan contrato de interventoría
3. Solicitud de inventarios físicos a cada concesionario con corte junio de 2017.
4. Consolidación de inventarios físicos allegados por los concesionarios, a través de la interventoría y/o supervisión.
UNIDADES DE MEDIDA PREVENTIVA:
5. Estudio y propuesta de ajuste a los modelos de contrato de las concesiones portuarias en la que se incorpore una obligación a cargo del concesionario de mantener un inventario físico anual
6. Formato de inventario código No.GCSP-F-099 del SGC
INFORME DE CIERRE
7. Informe de cierre</t>
  </si>
  <si>
    <t>UNIDADES DE MEDIDA CORRECTIVA:
1. Inventario de la infraestructura entregada en concesión de 6 concesiones portuarias que inicien contrato de interventoría y 
2. Inventario de infraestructura entregada en concesión de 3 concesiones portuarias que ya tengan contrato de interventoría
3. Solicitud de inventarios físicos.
4. Consolidación de inventarios físicos.
UNIDADES DE MEDIDA PREVENTIVA:
5. Estudio y propuesta de ajuste a los modelos de contrato de las concesiones portuarias.
6. Formato de inventario.
INFORME DE CIERRE
7. Informe de cierre</t>
  </si>
  <si>
    <t>Gestión Contractual y Seguimiento de Proyectos de Infraestructura de Transporte</t>
  </si>
  <si>
    <t>Estudio I
INF. 3 MM&amp;D Rad. No. 2016-409-061729-2 Pag. 17</t>
  </si>
  <si>
    <t>Falta inventarios concesiones portuarias</t>
  </si>
  <si>
    <t>Portuario</t>
  </si>
  <si>
    <t>Se realizaron las acciones de mejora así: Inventario de la infraestructura entregada en concesión de 6 concesiones portuarias que inicien contrato de interventoría y 2. Inventario de infraestructura entregada en concesión de 3 concesiones portuarias que ya tengan contrato de interventoría
3. Contrato estándar Interventoría Portuaria que le asigna la responsabilidad por los inventarios. 
Sin embargo no es efectiva por cuanto algunas concesiones portuarias no cuentan con los inventarios actualizados.</t>
  </si>
  <si>
    <t>CR_Bogotá-Siberia-La Punta-El Vino-La Vega-Villeta</t>
  </si>
  <si>
    <t>Bogotá (El Cortijo) - Siberia - La Punta - El Vino Villeta</t>
  </si>
  <si>
    <r>
      <rPr>
        <b/>
        <sz val="11"/>
        <rFont val="Calibri"/>
        <family val="2"/>
        <scheme val="minor"/>
      </rPr>
      <t>Vicepresidencia de Gestión Contractual -</t>
    </r>
    <r>
      <rPr>
        <sz val="11"/>
        <rFont val="Calibri"/>
        <family val="2"/>
        <scheme val="minor"/>
      </rPr>
      <t xml:space="preserve"> Vicepresidencia Administrativa y Financiera</t>
    </r>
  </si>
  <si>
    <t>Se encontró que en las concesiones Córdoba – Sucre y Zona Metropolitana de Bucaramanga, entre otras, se inició la etapa de construcción sin contar con la correspondiente licencia ambiental actualizada.
La gestión de adquisición de predios en las concesiones no se realiza oportunamente, hecho que se evidencia en las Concesiones Armenia – Pereira – Manizales, Rumichaca – Pasto – Chachagüí, Zipaquirá – Palenque y BTS, entre otras.</t>
  </si>
  <si>
    <t>La CGR describe la causa así: ''Deficiencias de control Interno en el componente''</t>
  </si>
  <si>
    <t>La CGR describe el efecto así: ''Afecta la gestión''</t>
  </si>
  <si>
    <t xml:space="preserve">Establecer lineamientos para el control, seguimiento y vigilancia por parte de la ANI y las INTERVENTORÍAS sobre el proceso de  adquisición de predios del proyecto, desarrollado por el concesionario.
</t>
  </si>
  <si>
    <t>Disponer  oportunamente de los predios requeridos y adelantar la debida adquisición de los mismos</t>
  </si>
  <si>
    <t>UNIDAD DE MEDIDA PREVENTIVA
1. Actualizar el procedimiento de control y seguimiento predial
INFORME DE CIERRE
2. Elaborar un alcance al Informe de Cierre</t>
  </si>
  <si>
    <t>UNIDAD DE MEDIDA PREVENTIVA
1. Procedimiento actualizado
INFORME DE CIERRE
2. Informe de Cierre</t>
  </si>
  <si>
    <t>Sistema Estratégico de Planeación y Gestión</t>
  </si>
  <si>
    <t>Vicepresidencia de Planeación, Riesgos y Entorno</t>
  </si>
  <si>
    <t>2008R</t>
  </si>
  <si>
    <t>Estudio I
INF. 3 MM&amp;D Rad. No. 2016-409-061729-2 Pag. 23</t>
  </si>
  <si>
    <t>Plan de manejo ambiental</t>
  </si>
  <si>
    <t>Se realizaron las metas programadas como acciones de mejoramiento así: 
1. Actualización de Procedimiento de predial.
2. Informe explicativo de mejoras en contratos 1, 2, 3G vs contrato 4G.
3. Informe predial.
Sin embargo, el tema de adquisición y gestión predial es reiterativo en las demás concesiones, por lo tanto la acción no es efectiva.</t>
  </si>
  <si>
    <t>CR_Cordoba-Sucre</t>
  </si>
  <si>
    <t>Córdoba Sucre</t>
  </si>
  <si>
    <t>Fernando Mejía</t>
  </si>
  <si>
    <t>Señalización</t>
  </si>
  <si>
    <t>CR_Rumichaca - Pasto - Chachagui - Aeropuerto</t>
  </si>
  <si>
    <t>Rumichaca - Pasto - Chachagüí</t>
  </si>
  <si>
    <r>
      <t xml:space="preserve">Vicepresidencia Ejecutiva - </t>
    </r>
    <r>
      <rPr>
        <sz val="11"/>
        <rFont val="Calibri"/>
        <family val="2"/>
        <scheme val="minor"/>
      </rPr>
      <t>Vicepresidencia Jurídica</t>
    </r>
  </si>
  <si>
    <t>CR_Zipaquira-Palenque</t>
  </si>
  <si>
    <t>Zipaquirá Palenque</t>
  </si>
  <si>
    <t>Demora en gestión predial</t>
  </si>
  <si>
    <t>CR_Desarrollo Vial del Norte de Bogotá</t>
  </si>
  <si>
    <t>DEVINORTE</t>
  </si>
  <si>
    <r>
      <rPr>
        <b/>
        <sz val="11"/>
        <rFont val="Calibri"/>
        <family val="2"/>
        <scheme val="minor"/>
      </rPr>
      <t xml:space="preserve">Indexación Tarifas de Peaje  </t>
    </r>
    <r>
      <rPr>
        <sz val="11"/>
        <rFont val="Calibri"/>
        <family val="2"/>
        <scheme val="minor"/>
      </rPr>
      <t>El Concesionario no hace el cálculo de indexación de tarifas de conformidad con la Resolución 007100 de 2003 y ha recaudado tarifas en montos superiores a las establecidas en el Contrato para algunas categorías de vehículos que suman $85.900 en 2004, $397.280.100 en 2005, .$441-.979.300 en 2006, $476.853.700 en 2007, $473.108.200 en 2008 y $222.343.100 de enero a junio de 2009, en cuantía de $2.100 millones, de septiembre de 2009.
Lo anterior se presenta debido a que la Cláusula 20, dispone que la indexación de las tarifas de peaje se realizará de acuerdo con la variación del IPC del mes de noviembre del año anterior a la fecha del ultimo reajuste y el IPC de diciembre del año calendario anterior a la fecha en que deba hacerse el reajuste y por el contrario la Resolución 007100 de 2003, establece que la indexación se realiza de acuerdo con la variación del IPC del mes de diciembre del año anterior a la fecha del ultimo reajuste y el IPC de diciembre del año calendario anterior a la fecha en que deba hacerse el reajuste.
-En 'la documentación suministrada por la entidad no se evidencian documentos que aclaren las contradicciones expresadas la Cláusula 20 del contrato.
El contrato de concesión y el de fiducia no hacen claridad en el manejo que debe darse a los recursos recaudados  por cobro de tarifas en montos superiores a las establecidas.</t>
    </r>
  </si>
  <si>
    <t>La CGR describe la causa así: ''Inadecuada aplicación de la Indexación de las tarifas ''</t>
  </si>
  <si>
    <t>La CGR describe el efecto así: ''Detrimento en el patrimonio por incumplimiento de la Cláusula 20 del contrato de Concesión.''</t>
  </si>
  <si>
    <t>Teniendo en cuenta que esta controversia fue resuelta por el tribunal, se adoptarán las medidas para dar cumplimiento a lo dispuesto en el Laudo Arbitral. Adicionalmente es de informar que el corredor fue entregado al INVIAS desde el pasado 1o. de mayo de 2016, por tanto no es posible plantear acciones de mejora para este proyecto, que garanticen  que esta falencia no se vuelva a presentar, en esta Concesión, puesto que este corredor ya se revirtió.</t>
  </si>
  <si>
    <t>Mejorar el monitoreo y control de los proyectos de concesión para cumplir los objetivos de las actuales y futuras concesiones a cargo de la entidad.</t>
  </si>
  <si>
    <t xml:space="preserve">1). Laudo Arbitral  Tribunal 1 (Indexación tarifaria)
2.)Informe Defensa Judicial analizando los efectos del laudo en el hallazgo
3) Manual de Interventoría y Supervisión
4) Decreto 4165 de 2011
5) Auto 121 del 27 de agosto de 2014
6) Resolución de Liquidación del Contrato de Concesión
7.) Informe de Cierre
</t>
  </si>
  <si>
    <r>
      <rPr>
        <b/>
        <sz val="11"/>
        <rFont val="Calibri"/>
        <family val="2"/>
        <scheme val="minor"/>
      </rPr>
      <t>Auto No. 0121 del 27/08/2014.  Investigación CD 000263</t>
    </r>
    <r>
      <rPr>
        <sz val="11"/>
        <rFont val="Calibri"/>
        <family val="2"/>
        <scheme val="minor"/>
      </rPr>
      <t>.- 
Se envía el expediente al superior jerárquico para que se surta el grado de consulta, conforme al art. 18 de la Ley 610 de 2000.
JUEZ NATURAL DEL CONTRATO
Tener en cuenta precedente desarrollado en el AUTO DE ARCHIVO PROCESO DE RESPONSABILIDAD NO. 2014-05577-064-2013, asociado al H-730-2, con radicación ANI 20174090806882 del 31/07/2017, con auto recibido de la CGR Mediante radicación 2017-409-1085692-2 del 10/10/2017</t>
    </r>
  </si>
  <si>
    <t>Auto No. 0121 del 27-ago-2014</t>
  </si>
  <si>
    <t>Se ordena el archivo del expediente, en razón a "...Entonces, de la confrontación de la cláusula 20 del contrato de concesión GG-040 de 2004 y la Resolución No. 007100 de 2003 del Ministerio de Transporte, se evidenció una contradicción que dio lugar, en un principio, al presunto detrimento al patrimonio público y en consecuencia a la apertura del presente proceso de responsabilidad fiscal.</t>
  </si>
  <si>
    <t>2009E</t>
  </si>
  <si>
    <t xml:space="preserve">Estudio II
INF 1 MM&amp;D Rad. RADICADO NO. 2016-409-054480-2 pag. 22
INF.4
RADICADO NO. 2016-409-077657-2 Pag. 49
CONCEPTO JURÍDICO
Rad.
2017-409-012640-2
</t>
  </si>
  <si>
    <t>De gran impacto</t>
  </si>
  <si>
    <t xml:space="preserve">Inadecuada aplicación indexación de tarifas </t>
  </si>
  <si>
    <r>
      <rPr>
        <b/>
        <u/>
        <sz val="11"/>
        <rFont val="Calibri"/>
        <family val="2"/>
        <scheme val="minor"/>
      </rPr>
      <t>H183-274</t>
    </r>
    <r>
      <rPr>
        <sz val="11"/>
        <rFont val="Calibri"/>
        <family val="2"/>
        <scheme val="minor"/>
      </rPr>
      <t xml:space="preserve"> </t>
    </r>
    <r>
      <rPr>
        <b/>
        <sz val="11"/>
        <rFont val="Calibri"/>
        <family val="2"/>
        <scheme val="minor"/>
      </rPr>
      <t>Cronograma de Obra</t>
    </r>
    <r>
      <rPr>
        <sz val="11"/>
        <rFont val="Calibri"/>
        <family val="2"/>
        <scheme val="minor"/>
      </rPr>
      <t xml:space="preserve">: Se está reconociendo un beneficio adicional en $7.347 millones de 2002, debido al </t>
    </r>
    <r>
      <rPr>
        <u/>
        <sz val="11"/>
        <rFont val="Calibri"/>
        <family val="2"/>
        <scheme val="minor"/>
      </rPr>
      <t xml:space="preserve">desplazamiento del cronograma </t>
    </r>
    <r>
      <rPr>
        <sz val="11"/>
        <rFont val="Calibri"/>
        <family val="2"/>
        <scheme val="minor"/>
      </rPr>
      <t xml:space="preserve">de todos los trayectos excepto  el 10, generando que se pague un mayor ingreso esperado por $122.030 millones. en la verificación del cumplimiento del cronograma de obra y el avance reportado por la Interventoría con corte a junio de 2009, se observa que existe un VPN positivo de $1.976 millones a favor del concesionario que afectan el ingreso esperado en. $24.006 millones, producto de la diferencia entre el calculado en el otrosí ($759.970 millones) y el valor resultante de los incumplimientos de cronograma ($735.964 millones).  Al sumar los beneficios del desplazamiento del cronograma del otrosí por $7.106 mil más el de cumplimiento por $1.977 mil, el resultado final es de $9.083 millones, Al considerar el aporte adicional del Concesionario de $ 9.000 mil de 2002 a la Subcuenta de predio el beneficio de VPN disminuye a $ 7.347 mil con un ingreso esperado de $759.970 mil a obtenerse en Junio de 2019.
</t>
    </r>
    <r>
      <rPr>
        <b/>
        <u/>
        <sz val="11"/>
        <rFont val="Calibri"/>
        <family val="2"/>
        <scheme val="minor"/>
      </rPr>
      <t xml:space="preserve">H336-1 </t>
    </r>
    <r>
      <rPr>
        <b/>
        <sz val="11"/>
        <rFont val="Calibri"/>
        <family val="2"/>
        <scheme val="minor"/>
      </rPr>
      <t xml:space="preserve">Cronograma de Ejecución. </t>
    </r>
    <r>
      <rPr>
        <sz val="11"/>
        <rFont val="Calibri"/>
        <family val="2"/>
        <scheme val="minor"/>
      </rPr>
      <t xml:space="preserve">En visita de inspección realizada en octubre del presente año, se observó incumplimiento en la entrega de las obras de conformidad con las fechas pactadas en el numeral 34.4 de la cláusula 34 y numeral 29.1.10 de la cláusula 29 del Contrato de Concesión, las cuales fueron modificadas nuevamente con el Otrosí 19 de octubre de 2009 
</t>
    </r>
    <r>
      <rPr>
        <b/>
        <u/>
        <sz val="11"/>
        <rFont val="Calibri"/>
        <family val="2"/>
        <scheme val="minor"/>
      </rPr>
      <t>H185-276</t>
    </r>
    <r>
      <rPr>
        <sz val="11"/>
        <rFont val="Calibri"/>
        <family val="2"/>
        <scheme val="minor"/>
      </rPr>
      <t xml:space="preserve">  De acuerdo con el </t>
    </r>
    <r>
      <rPr>
        <b/>
        <u/>
        <sz val="11"/>
        <rFont val="Calibri"/>
        <family val="2"/>
        <scheme val="minor"/>
      </rPr>
      <t xml:space="preserve">cronograma contractual </t>
    </r>
    <r>
      <rPr>
        <sz val="11"/>
        <rFont val="Calibri"/>
        <family val="2"/>
        <scheme val="minor"/>
      </rPr>
      <t>vigente se evidenció atraso en la ejecución de las obras de los siguientes Trayectos: - Trayecto 1 Calle  13  Bosa —  Soacha Incumplimiento  de  fecha  de entrega:  23 de agosto de 2009.      - Atraso en la obras por traslado de redes de servicios públicos   - Trayecto 4 Te del Salto — Alto de las Rosas:  Incumplimiento de fecha de entrega: 23 de agosto de 2008  - Obra del Viaducto Muña suspendida.    - Obra suspendida por lote de EMGESA  S.A EPS  - Obra suspendido Trayecto 5 Alto de Rosas — Silvania  - Predios en expropiación  Trayecto 6 Silvania — Fusagasugá Incumplimiento de fecha de entrega: 23 de noviembre de 2009 , Atraso en las obras en el tramo de Silvania, predios en proceso de expropiación.   -Trayecto 8 Chinauta — Boquerón  Obra Suspendida.  -Trayecto 9 Boquerón — Melgar Predios en expropiación Trayecto 12 El Paso — Girardot incumplimiento en la fecha de entrega: 23 de agosto de 2008 . No se han ejecutado las obras da por requerimientos del ICANH sobre hallazgo Arqueológico.</t>
    </r>
  </si>
  <si>
    <t>Teniendo en cuenta que esta controversia fue resuelta por el tribunal, se adoptarán las medidas para dar cumplimiento a lo dispuesto en el Laudo Arbitral. Adicionalmente es de informar que el corredor fue entregado al INVIAS desde el pasado 1o. de mayo de 2016, por tanto no es posible plantear acciones de mejora para este proyecto, que garanticen  que esta falencia no se vuelva a presentar, en esta Concesión, puesto que este corredor ya se revirtió. Se puede informar a la CGR que de acuerdo con el nuevo manual de Supervisión e Interventoría y el Contrato Estándar 4G, no se presenten hallazgos similares en las actuales como en las futuras concesiones. Las unidades de medida presentadas por la entidad se realizaran de manera correctiva con anterioridad a la reversión y preventivas para las futuras concesiones.</t>
  </si>
  <si>
    <t xml:space="preserve">En las futuras Concesiones de acuerdo a los parámetros estándarizados en el modelo Estándar 4G no se presenten fenómenos similares al desplazamiento del cronograma de Inversión. </t>
  </si>
  <si>
    <t xml:space="preserve">1). Laudo Arbitral  Tribunal
2.)Informe Defensa Judicial analizando los efectos del laudo en el hallazgo
3.) Modelo Contrato Estándar 4G
4) Manual de Interventoría y Supervisión
5) Manual de contratación 
6) Resolución de Liquidación del Contrato de Concesión
7.) Informe de Cierre (informe financiero analizando lo establecido en el Laudo Arbitral)
</t>
  </si>
  <si>
    <t>Estudio II
INF 1 MM&amp;D Rad. RADICADO NO. 2016-409-054480-2 pag. 24 y 28
INF.4
RADICADO NO. 2016-409-077657-2 Pag. 54</t>
  </si>
  <si>
    <t>Ingreso Mínimo Garantizado</t>
  </si>
  <si>
    <r>
      <rPr>
        <b/>
        <u/>
        <sz val="11"/>
        <rFont val="Calibri"/>
        <family val="2"/>
        <scheme val="minor"/>
      </rPr>
      <t xml:space="preserve">H170-252 </t>
    </r>
    <r>
      <rPr>
        <sz val="11"/>
        <rFont val="Calibri"/>
        <family val="2"/>
        <scheme val="minor"/>
      </rPr>
      <t>Espacio Público Se evidencia atraso en la ejecución de las obras en el Trayecto Bosa PR 123 +690 – Soacha PR118+290 Ruta 40, lo cual denota debilidades en el seguimiento y control, situación que viene afectando a la comunidad en la seguridad y movilidad de los peatones</t>
    </r>
    <r>
      <rPr>
        <u/>
        <sz val="11"/>
        <rFont val="Calibri"/>
        <family val="2"/>
        <scheme val="minor"/>
      </rPr>
      <t xml:space="preserve"> por la inadecuada señalización </t>
    </r>
    <r>
      <rPr>
        <sz val="11"/>
        <rFont val="Calibri"/>
        <family val="2"/>
        <scheme val="minor"/>
      </rPr>
      <t xml:space="preserve"> de las obras en el espacio público.     </t>
    </r>
    <r>
      <rPr>
        <b/>
        <u/>
        <sz val="11"/>
        <rFont val="Calibri"/>
        <family val="2"/>
        <scheme val="minor"/>
      </rPr>
      <t>H184-275</t>
    </r>
    <r>
      <rPr>
        <b/>
        <sz val="11"/>
        <rFont val="Calibri"/>
        <family val="2"/>
        <scheme val="minor"/>
      </rPr>
      <t xml:space="preserve"> Señalización </t>
    </r>
    <r>
      <rPr>
        <sz val="11"/>
        <rFont val="Calibri"/>
        <family val="2"/>
        <scheme val="minor"/>
      </rPr>
      <t>No se está cumplimiento con el Numeral 2.8 Señalización del Apéndice 3, en algunos trayectos  de la vía, (Trayecto 1, 2 y 3), tal como se evidenció en visita de inspección del 13 y 14 de octubre de 2009, sin que se observe aplicación de sanciones correspondientes por el Incumplimiento, lo que ocasiona un riesgo para la seguridad de los usuarios de las vías además de no cumplirse con los principios de Calidad del Servicio Técnico y de la Atención al Usuario, de Seguridad Vial y de integridad de la vía.</t>
    </r>
  </si>
  <si>
    <t>La CGR describe la causa así: ''Incumplimiento del Apéndice 3 del Contrato de Concesión y debilidades en el control y seguimiento del contrato.''</t>
  </si>
  <si>
    <t>La CGR describe el efecto así: ''Afecta la seguridad de la vía y puede ocasionar accidentes.''</t>
  </si>
  <si>
    <t xml:space="preserve">Es de informar que el corredor fue entregado al INVIAS desde el pasado 1o. de mayo de 2016, por lo que este corredor ya se revirtió. Sin embargo, es de señalar que de acuerdo con las condenas establecidas en los laudos 1 y 2 de los tribunales de arbitramento se profirieron condenas declarativas e indemnizatorias que atacan la causalidad del hallazgo. Se puede informar a la CGR que de acuerdo con el nuevo manual de Supervisión e interventoría y el Contrato estándar 4G, no se presenten hallazgos similares en las actuales como en las futuras concesiones. </t>
  </si>
  <si>
    <t xml:space="preserve">
1. Otrosí No. 18 y 21
2.Laudos Tribunal uno y dos
3. Informe Defensa Judicial analizando los efectos del laudo en el hallazgo.
4. Informe de interventoría
5. Actas de Entrega al INVIAS (Reversión)
6. Acta de entrega obras al Municipio de Soacha
7. Manual de interventoría y supervisión 
8. Resolución de liquidación del contrato de conceción
9. Informe de cierre</t>
  </si>
  <si>
    <t>INF 5 MM&amp;D Rad. No. 2016-409-089295-2 Pag. 17</t>
  </si>
  <si>
    <t xml:space="preserve">CR_Área Metropolitana de Cúcuta y Norte de Santander
</t>
  </si>
  <si>
    <t>Área Metropolitana de Cúcuta</t>
  </si>
  <si>
    <t>La CGR describe la causa así: ''Deficiente gestión de supervisión por parte del INCO e Interventoría durante el inicio de la ejecución del Contrato de Concesión.''</t>
  </si>
  <si>
    <t>2009R</t>
  </si>
  <si>
    <t>Elaborar los manuales de procesos y procedimientos de la defensa judicial de la Entidad.</t>
  </si>
  <si>
    <t>En algunas carpetas de los procesos judiciales se evidencia desorden cronológico, faltan piezas procesales relevantes que den cuenta de su historia, desarrollo y estado actual, algunos documentos no tiene fecha de su expedición y otros sin constancia de radicación en el despacho de conocimiento, en muchos no fue posible determinar el nombre del apoderado del INCO.</t>
  </si>
  <si>
    <t>La CGR describe la causa así: ''Esta situación deja en evidencia, la debilidad de la Entidad en los controles a la gestión de los apoderados y la inobservancia de la Ley General de Archivo (Ley 594 de 2000).''</t>
  </si>
  <si>
    <t>La CGR describe el efecto así: ''Lo anterior podría estar poniendo en riesgo los intereses de la Entidad, por cuanto la información ordenada y actualizada es vital para el éxito del litigio.''</t>
  </si>
  <si>
    <t>Diseñar e implementar una hoja de control de las principales piezas procesales que deben obrar en cada una de las carpetas de los procesos.</t>
  </si>
  <si>
    <t>Mejorar el control documental de los procesos judiciales.</t>
  </si>
  <si>
    <t>1. Actualización del procedimiento de defensa judicial del Estado y elaboración e implementación de los procedimientos de conciliación extrajudicial y acción de tutela en el marco de los cuales se registrará como actividad y registro la actualización del Ekogui a cargo de los apoderados de la Entidad así como la verificación de la información de los expedientes físicos
2. Conforme a los lineamientos establecidos por la Agencia Nacional de Defensa Jurídica del Estado en el marco de la implementación del Modelo Óptimo de Gestión, evaluar la Tabla de Retención Documental  para la gestión de la defensa judicial .
3. Actualizar la Hoja de control docuemental y continuar su uso en los expedientes judiciales y extrajudiciales
4. Informe de cierre</t>
  </si>
  <si>
    <t>1. Actualización de procedimientos
2. Evaluación de la Tabla de Retención Documental -TRD para la gestión de defensa Judicial
3. Actualización hoja de control documental
4. Informe de cierre</t>
  </si>
  <si>
    <t>Gestión Jurídica</t>
  </si>
  <si>
    <t>Lina Quiroga Vergara</t>
  </si>
  <si>
    <t>Estudio I
INF. 3 MM&amp;D Rad. No. 2016-409-061729-2 Pag. 23</t>
  </si>
  <si>
    <t>Deficiencias manejo documental</t>
  </si>
  <si>
    <r>
      <rPr>
        <b/>
        <u/>
        <sz val="11"/>
        <rFont val="Calibri"/>
        <family val="2"/>
        <scheme val="minor"/>
      </rPr>
      <t>H242-35</t>
    </r>
    <r>
      <rPr>
        <b/>
        <sz val="11"/>
        <rFont val="Calibri"/>
        <family val="2"/>
        <scheme val="minor"/>
      </rPr>
      <t xml:space="preserve"> </t>
    </r>
    <r>
      <rPr>
        <sz val="11"/>
        <rFont val="Calibri"/>
        <family val="2"/>
        <scheme val="minor"/>
      </rPr>
      <t>Las áreas de servicio del proyecto no prestan los servicios adecuadamente. En Tocancipá (Tramo 1), se evidenció que falta mantenimiento en los baños públicos, los teléfonos públicos fijos están fuera de funcionamiento, los radares suministrados a la policía de carreteras no cuentan con cámaras, de tal forma que no se puede obtener prueba para el levantamiento de los comparendos, no hay una planta para el suministro de energía y el área de restaurante está subutilizada.
El área de servicio de Chocontá en el Trayecto 6, esta sellado por la Alcaldía por falta de licencia de construcción, por lo tanto no se presta el servicio.</t>
    </r>
  </si>
  <si>
    <t>La CGR describe la causa así: '' Falta de supervisión por parte del INCO a los contratos de concesión y de Interventoría''</t>
  </si>
  <si>
    <t>La CGR describe el efecto así: ''Incumplimiento de los contratos de concesión e Interventoría y proyecto de concesión con servicios deficientes comparados con los pactados contractualmente. ''</t>
  </si>
  <si>
    <t xml:space="preserve">
Verificación del cumplimiento de las obligaciónes del concesionario en los aspectos mencionados en el hallazgo, y de ser el caso, imponer las sanciones previstas de acuerdo con el Contrato de Concesión.</t>
  </si>
  <si>
    <t>Asegurar el cumplimiento del contrato por parte del concesionario.</t>
  </si>
  <si>
    <t>1. Informe de Interventoría que señale la completitud de las adecuaciones
2. Informe del concesionario
3. Manual de Interventoría y Supervisión.
4. Informe de Cierre (incluir oficios de solicitud al Concesionario)</t>
  </si>
  <si>
    <t>INF 5 MM&amp;D Rad. No. 2016-409-089295-2 Pag. 53</t>
  </si>
  <si>
    <t>Funcionamiento áreas de servicio</t>
  </si>
  <si>
    <t>Retraso en la ejecución de las obras previstas en 6 de los 14 trayectos, que a la fecha deben tener un avance aproximado del 94%, lo que puede influir en la prestación del servicio previsto, en contra de los intereses del Estado. Evidenciando.</t>
  </si>
  <si>
    <t>La CGR describe la causa así: ''Demora en el cumplimiento de los términos contractuales.''</t>
  </si>
  <si>
    <t>La CGR describe el efecto así: ''Incumplimiento de los términos contractuales y deficiencias en la prestación del servicio.''</t>
  </si>
  <si>
    <t xml:space="preserve">Lograr con la supervisión que realiza la Agencia  el 100% del avance de obra del proyecto de concesión. </t>
  </si>
  <si>
    <t>Incentivar al concesionario a cumplir con los objetivos de cronograma establecidos en el contrato.</t>
  </si>
  <si>
    <t>1. Actualización Informe Interventoría
2. Manual de Interventoría y Supervisión
3. Contrato Estándar 4G
4. Informe de Cierre ( Actualización)</t>
  </si>
  <si>
    <t>INF 5 MM&amp;D Rad. No. 2016-409-089295-2 Pag. 55</t>
  </si>
  <si>
    <t>Estaciones de Pesaje El Copey y Tucurinca. Las cuatro básculas dinámicas instaladas por el Concesionario (una en Copey y tres en Tucurinca), aún no se han dado a la operación. Se muestra así una deficiente gestión de supervisión por parte del INCO e Interventoría durante el inicio de la ejecución del Contrato de Concesión.</t>
  </si>
  <si>
    <t>La CGR describe el efecto así: ''Baja calidad en cuanto al servicio prestado por el concesionario en la operación. ''</t>
  </si>
  <si>
    <t>1. informe que de cuenta de las obligaciones contractuales del proyecto y cronograma de obras en el que se intervendrá las estaciones de peaje copey y tucurinca.</t>
  </si>
  <si>
    <t>Reflejar el motivo por el cual contractualmente no pueden entrar en operación así como dar información respecto de
2. informar el cronograma a través del cual se realizará la depreciación respectiva.</t>
  </si>
  <si>
    <t xml:space="preserve">UNIDADES DE MEDIDA CORRECTIVA
1. Certificación del concesionario de la funcionalidad de las básculas versus los compromisos contractuales
2. Concepto de interventoría respecto de la funcionalidad de las básculas
INFORME DE CIERRE
3. Informe de cierre
</t>
  </si>
  <si>
    <t>CR_Santa Marta-Riohacha-Paraguachón,CR_Ruta del Sol - Sector 3</t>
  </si>
  <si>
    <t>Santa Marta Riohacha Paraguachón - Ruta del Sol III</t>
  </si>
  <si>
    <t>De acuerdo con el oficio 2016-500-012188-3 del 30-09-2016 donde se indica "Por lo expuesto y teniendo en cuenta que ningún otro proyecto tiene compatibilidad para usar este tipo de básculas, se deberá proceder a depreciarlos y darles de baja contablemente". 
Estas nunca entraron en operación y no se evidencia lo descrito en el oficio mencionado.</t>
  </si>
  <si>
    <t>se presentan los siguientes incumplimientos en las obligaciónes ambientales, que evidencian una deficiente gestión de supervisión por parte del INCO y la Interventoría, durante la ejecución del Contrato de Concesión, situaciones que además de generar contaminación ambiental incrementan el riesgo de accidentes al paso de los vehículos y demás usuarios de la vía concesionada:
a) En la entrada y salida a las poblaciones de la Zona Bananera, Río Frío, Sevilla, Aracataca y Fundación, así como en Riohacha, Maicao y Paraguachón, existen botaderos discriminados de basura a lado y lado de la vía.
b) En el sector Cuestecita-La Florida-Riohacha, el tendido de la sub-base granular presenta deficiente mitigación ambiental por la gran cantidad de material Particulado en suspensión, que se origina al paso de los vehículos, debido a la falta de mantenimiento y riego del sector.
c) La planta de materiales y asfalto Arroyo-Arena, presenta inadecuado manejo ambiental debido a la deficiente nivelación que se presenta en las vías de acceso; además de la inadecuada señalización vertical en los distintos sitios y lugares al interior de la planta. Por otra parte, el personal operario de la planta trituradora se encontró laborando sin los elementos de protección auditiva correspondientes. 
d) En las vías de acceso a la Planta de materiales y asfalto Zona Porciosa, se observan irregularidades en su nivelación y las áreas internas presentan inadecuada señalización.</t>
  </si>
  <si>
    <t>La CGR describe la causa así: ''Deficiente gestión de la Interventoría y supervisión del INCO.''</t>
  </si>
  <si>
    <t>La CGR describe el efecto así: ''Deterioro ambiental e inseguridad industrial.''</t>
  </si>
  <si>
    <t xml:space="preserve">(NOTA: En la actualidad se mantiene la situación descrita en el literal a del hallazgo. La del literal b ya fue superada teniendo en cuenta que la obra finalizó y la del literal c la planta de materiales y asfalto ya se retiró. Por lo anterior solamente se presenta plan de mejoramiento para el literal a.)
Establecer lineamientos asociados al monitoreo y control de los proyectos de concesión.
Seguimiento a la disposición de basuras en el derecho de vía. </t>
  </si>
  <si>
    <t>Mejorar el cumplimiento de las obligaciones contractuales del concesionario.
Subsanar lo mencionado en el literal a) del hallazgo.</t>
  </si>
  <si>
    <t>UNIDADES DE MEDIDA CORRECTIVA:
1. Informe de Concesionario sobre las actividades realizadas respecto a este problema.  
2.Comunicación enviada a Procuraduría, Contraloría y Alcaldía con el fin de aclarar que no es competencia de la Agencia y que se deben realizar actividades policivas
3. Oficio a la Alcaldía para que dentro del ámbito de su competencia formule las acciones
4. Oficio No competencia CGR
5. Aportes Concesionario, interventoría y proyecto sobre literales b, c y d.
UNIDADES DE MEDIDA PREVENTIVA:
6. Manual de Supervisión e Interventoría
7. Realizar mesas de trabajo con los entes territoriales para evaluar los avances en la reducción de la disposición de basuras en el derecho de vía.
8. Continuar con las denuncias de disposición de basuras a los entes competentes informando igualmente a la Procuraduría, Contraloría y Corporaciones Autónomas Regionales.
INFORME DE CIERRE
9. Informe de cierre
10 Alcance informe de cierre incorporando las nuevas gestiones realizadas con los entes territoriales y competentes</t>
  </si>
  <si>
    <t>UNIDADES DE MEDIDA CORRECTIVA:
1. Informe de Concesionario sobre las actividades realizadas respecto a este problema.  
2.Comunicación enviada a Procuraduría, Contraloría y Alcaldía con el fin de aclarar que no es competencia de la Agencia y que se deben realizar actividades policivas
3. Oficio a la Alcaldía para que dentro del ámbito de su competencia formule las acciones
4. Oficio No competencia CGR
5. Aportes Concesionario, interventoría y proyecto sobre literales b, c y d.
UNIDADES DE MEDIDA PREVENTIVA
6. Manual de Supervisión e Interventoría
7. Seguimiento y mesas de trabajo con entes territoriales.
8. Denuncias a entes competentes
INFORME DE CIERRE
9. Informe de cierre
10. Alcance informe de cierre</t>
  </si>
  <si>
    <t>Fallas en la gestión ambiental</t>
  </si>
  <si>
    <t>Teniendo en cuenta la revisión realizada en la auditoria de la vigencia 2015, donde se dan por cumplidos los literales b, c y d, se realiza revisión del literal a) así: Radicado 2016-409-073813-2 del 23-08-2016 (se reitera lo relacionado con las competencias sobre el tema de manejo de residuos sólidos). Oficios a Alcaldías (competencia para la prestación de servicios Ley 60/93, ley 142/94 etc., sin embargo, se mantiene teniendo en cuenta que no se presentan evidencias de las acciones de las alcaldías (seguimiento por parte de la entidad)</t>
  </si>
  <si>
    <t>CR_Santa Marta-Riohacha-Paraguachón</t>
  </si>
  <si>
    <t>Santa Marta Riohacha Paraguachón</t>
  </si>
  <si>
    <t>Disciplinario</t>
  </si>
  <si>
    <r>
      <rPr>
        <b/>
        <sz val="11"/>
        <rFont val="Calibri"/>
        <family val="2"/>
        <scheme val="minor"/>
      </rPr>
      <t>Hallazgo 4-6 Administrativo con presunta incidencia disciplinaria</t>
    </r>
    <r>
      <rPr>
        <sz val="11"/>
        <rFont val="Calibri"/>
        <family val="2"/>
        <scheme val="minor"/>
      </rPr>
      <t xml:space="preserve">
H20 Se estableció que el Concesionario Tren de Occidente S.A. no legalizó los reembolsos dados para el transporte de los materiales requeridos en los frentes de obra por carretera, según el plazo establecido para el 1 de noviembre de 2004, incumpliendo los compromisos adquiridos, aumentando el atraso en la ejecución de las obras de rehabilitación y además ocasionando incertidumbre en la aplicación de los recursos entregados al Concesionario por éste concepto.
H12-19 A través de Acta de Acuerdo No 36 de 2001, FERROVIAS autorizó el desembolso de pagos para la importación de fijaciones, rieles 90 lb/yd, cambiavías y elementos de unión. En julio de 2003 fueron girados al concesionario por parte de Ferrovías USD$879.112 ($2.733,15M), para la compra de 26 cambiavías con un plazo de entrega de noventa (90) días calendario, siguientes a la fecha de expedición de las órdenes de compra.  Se concluye que los recursos fueron girados por FERROVÍAS al concesionario en julio de 2003 y los cambiavías no han sido depositados en las bodegas ni instalados en la red férrea, lo cual demuestra que la inversión no se ha realizado, generándose presunto detrimento de los recursos del Estado, por el valor girado.
H178 D Importación cambiavías. Respecto a la importación de los 26  juegos de cambiavías, según el INCO el pasado 23 de marzo de 2008 llegaron sólo 7 (siete) juegos procedentes del Brasil y se encuentran depositados en la estación de Yumbo.
H56-93 Anticipos y avances. En cuanto a las actividades correspondientes a: Suministro de balasto, importación de 26 juegos de cambiavías, adquisición de clips, construcción de puentes nuevos, reconstrucción Cartago – La Felisa, ejecución de obras preliminares y complementarias, entre otras.  Se observa qué a abril de 2008, aún sin legalizar existen $30.598 millones de anticipos y avances entregados al Concesionario desde el año 2002 hasta el 2007. 
H71-111 Plazo de obras. Se presenta incumplimiento del último Plazo que se le otorgó al Concesionario hasta 27 de marzo de 2008 para terminar las obras  que no tienen que ver con predios y licencias ambientales. Con corte a  24 de abril de 2008, se observó que existen por ejecutar obras de construcción (9 puentes) y rehabilitación (42,22 kilómetros de construcción y rehabilitación de la línea férrea), que a juicio de la CGR no se encuentran afectadas por licencias ambientales ni predios pendientes de entregar al Concesionario.
H281-74 Se evidenció poco avance en la ejecución de las obras de las Variantes de Caimalito (solamente se han adelantado actividades de descapote, cortes alistamiento para riego de balasto) y de Chinchiná (solamente construcción  del puente sobre el Río Chinchiná).
</t>
    </r>
    <r>
      <rPr>
        <b/>
        <sz val="11"/>
        <rFont val="Calibri"/>
        <family val="2"/>
        <scheme val="minor"/>
      </rPr>
      <t>Hallazgo 276-69 Administrativo</t>
    </r>
    <r>
      <rPr>
        <sz val="11"/>
        <rFont val="Calibri"/>
        <family val="2"/>
        <scheme val="minor"/>
      </rPr>
      <t xml:space="preserve">
Mediante un Oficio 20093070155971 de diciembre 18 de 2009, el INCO aprueba la ampliación del plazo de la ejecución del Plan de Obra al Concesionario hasta el 18 de diciembre de 2010, sin mediar un acto administrativo para la modificación del contrato y pese a los reiterados incumplimientos del Concesionario.</t>
    </r>
  </si>
  <si>
    <t>La CGR describe la causa así: ''Incumplimiento del las cláusulas contractuales y falta de formalidades.''</t>
  </si>
  <si>
    <t>La CGR describe el efecto así: ''Podría generar un vicio de nulidad por la ausencia de la formalidad exigida.''</t>
  </si>
  <si>
    <t>1. Legalización de los reembolsos para el transporte de material
2. Terminar el plan de obras de rehabilitación del corredor férreo. 
3. Cumplimiento de los procesos administrativos y jurídicos para la modificación de los contratos de concesión</t>
  </si>
  <si>
    <t>Asegurar el cumplimiento del concesionario de cada una de las obligaciónes adquiridas en la entrega de recursos para el desarrollo del contrato. 
Determinar el procedimiento utilizado para ampliar el plazo para la ejecución del plan de Obras de Rehabilitación.</t>
  </si>
  <si>
    <t>UNIDAD DE MEDIDA CORRECTIVA
1. Documento sancionatorio
2. Acuerdo conciliatorio
UNIDADES DE MEDIDA PREVENTIVA
3. Manual de Supervisión e Interventoría
4. Resolución 1578 de nov de 2014 
5. Manual de Contratación
6. Res. Que crea y regula el Comité de Contratación
7. Res. 959 de 2013 - Bitácora del Proyecto
8. Procedimiento para las modificaciones contractuales
INFORME DE CIERRE
9. Informe de cierre</t>
  </si>
  <si>
    <t>Consolidador</t>
  </si>
  <si>
    <t>4-6</t>
  </si>
  <si>
    <t>Se unifican los objetivos
Se modifica el plan en virtud de los dos proyectos
Se adopta la fecha de vencimiento 30/06/2018
Se combinan los seguimientos
Se adopta la incidencia más alta, en este caso disciplinaria
Se adopta el concepto del Dr. Medellín para el hallazgo 4-6
Se adopta la información del proceso del 4-6</t>
  </si>
  <si>
    <t>Si bien se implementaron acciones de mejora, estas no han sido efectivas por cuanto el concesionario suspendió la operación del contrato y la ANI dio inicio al proceso administrativo sancionatorio, actualmente en curso.</t>
  </si>
  <si>
    <t>Mejorar el monitoreo y control de los proyectos de concesión.</t>
  </si>
  <si>
    <t>Falta de coordinación entre actores</t>
  </si>
  <si>
    <t>2010E</t>
  </si>
  <si>
    <t>obligaciónes Contractuales y Solicitudes de la Comunidad – Concesión AMC.
La comunidad presenta inconformidades al proyecto de concesión vial, generadas por incumplimiento de las obligaciónes contractuales del concesionario y debilidades en el seguimiento y control por parte del INCO, las cuales no han sido resueltas y se refiere a: la cesión de los derechos de recaudo, las condiciones económicas y financieras necesarias para la ejecución total de una calzada en el tramo No. 8 (anillo vial occidental), deficiencias en la gestión predial, en el mantenimiento, entre otras.</t>
  </si>
  <si>
    <t>La CGR describe la causa así: ''Deficiencias en el seguimiento y control de proyecto.''</t>
  </si>
  <si>
    <t>La CGR describe el efecto así: ''Atrasos, modificaciones contractuales, efectos económicos en el proyecto.''</t>
  </si>
  <si>
    <t>Adelantar las acciones  requeridas para recibir apoyo interinstitucional en el proceso de adquisición de los predios</t>
  </si>
  <si>
    <t xml:space="preserve">Lograr la disponibilidad de los predios faltantes </t>
  </si>
  <si>
    <t>1. Informe Concesionario e Interventoría
2. Informe Integral de Supervisión gestiónes
3. Requerir apoyo de la Vicepresidencia de la República para agilizar los procesos que cursan en la Alcaldía Municipal de Cúcuta y el Tribunal Superior de Norte de Santander - Ejercer las acciones para proteger los derechos del debido proceso y acceso a la administración de justicia por parte de la  Entidad, mediante la interposición de una tutela, ante el Juzgado Juzgado Quinto Civil Escritural Permanente de Cúcuta
4. Ley de Infraestructura
5. Contrato estándar 4G
6. Informe de cierre</t>
  </si>
  <si>
    <t>1. Informe Concesionario e Interventoría
2. Informe Integral de Supervisión gestiónes
3. Tres (3) oficios dirigidos al Tribunal Superior de Norte de Santander, al Juzgado 5 Civil del Circuito de Cúcuta y a la Alcaldía del Municipio de Cúcuta.Una (1) Acción de Tutela.
4. Ley de Infraestructura
5. Contrato estándar 4G
6. Informe de cierre</t>
  </si>
  <si>
    <t>Retrasos en obras por predios</t>
  </si>
  <si>
    <r>
      <t xml:space="preserve">Vicepresidencia Ejecutiva - </t>
    </r>
    <r>
      <rPr>
        <sz val="11"/>
        <rFont val="Calibri"/>
        <family val="2"/>
        <scheme val="minor"/>
      </rPr>
      <t>Vicepresidencia Jurídica - Vicepresidencia de Planeación, Riesgos y Entorno</t>
    </r>
  </si>
  <si>
    <t>Falta integración sistemas de información</t>
  </si>
  <si>
    <r>
      <rPr>
        <b/>
        <sz val="11"/>
        <rFont val="Calibri"/>
        <family val="2"/>
        <scheme val="minor"/>
      </rPr>
      <t xml:space="preserve">H 25 VIG 07 - </t>
    </r>
    <r>
      <rPr>
        <sz val="11"/>
        <rFont val="Calibri"/>
        <family val="2"/>
        <scheme val="minor"/>
      </rPr>
      <t xml:space="preserve">Planta de Personal Contratistas: En el 2007 se suscribieron 15 contratos y 27 órdenes de prestación de servicios personales aunque había 10 cargos vacantes en la Planta de Personal del Instituto Nacional de Concesiones que es de 67 funcionarios, del total de 42 contratistas   23 fueron para prestar servicios profesionales y 19 para apoyo a la gestión en las diferentes áreas. En el nivel directivo existen tres (3) Subgerentes y dos (2) de ellos están encargados desde hace más de un año; situación que muestra debilidad en la gestión para consolidar la modificación de la planta de personal y armonizarla con la misión y los objetivos de la Entidad. 
</t>
    </r>
    <r>
      <rPr>
        <b/>
        <sz val="11"/>
        <rFont val="Calibri"/>
        <family val="2"/>
        <scheme val="minor"/>
      </rPr>
      <t>H 362- VIG 10 -</t>
    </r>
    <r>
      <rPr>
        <sz val="11"/>
        <rFont val="Calibri"/>
        <family val="2"/>
        <scheme val="minor"/>
      </rPr>
      <t xml:space="preserve"> En la gestión del talento humano INCO cuenta en su estructura organizacional con 67 funcionarios de planta frente a 169 contratistas que prestan sus servicios en las diferentes dependencias, observando que el número de contratistas representa el 152% del número de empleados de planta
</t>
    </r>
    <r>
      <rPr>
        <b/>
        <sz val="11"/>
        <rFont val="Calibri"/>
        <family val="2"/>
        <scheme val="minor"/>
      </rPr>
      <t>H 363 VIG 10 -</t>
    </r>
    <r>
      <rPr>
        <sz val="11"/>
        <rFont val="Calibri"/>
        <family val="2"/>
        <scheme val="minor"/>
      </rPr>
      <t xml:space="preserve"> En la vigencia del 2010, en la planta de personal se evidencio un índice de rotación de personal del 74 % el cual se refleja en los cargos de libre nombramiento y remoción equivalente al 58% principalmente en el cargo de Gerente General donde se nombraron seis (6)  personas en el periodo, así mismo, se registra con un 12% en cargos de carrera administrativa y en cuanto al ingreso de funcionarios con el 4%.</t>
    </r>
  </si>
  <si>
    <t>La CGR describe la causa así: ''1. Falta de gestión para la modificación de la planta de personal.
2. Ante lo cual la Entidad ha insistido en la insuficiencia de recurso humano y que su actual estructura no está acorde con las necesidades que le permitan dar cumplimiento a su misión
3. Alta rotación en la planta de personal de la Entidad''</t>
  </si>
  <si>
    <t>La CGR describe el efecto así: ''situación que ha generado un desgaste administrativo y deficiencias en la organización''</t>
  </si>
  <si>
    <t>La ANI en varias oportunidades ha solicitado lo pertinente para disponer de una planta de personal adecuada y además cumplir con la causa del hallazgo en referencia, solicitudes que no han  prosperado ante el DAFP y el Ministerio de Hacienda y Crédito Público. Por lo anterior,  para cumplir con la causa del hallazgo se hará un informe donde se indique las acciones realizadas por la ANI y se solicitará el cierre del hallazgo.</t>
  </si>
  <si>
    <t>Lograr la efectividad de la causa del hallazgo.</t>
  </si>
  <si>
    <t xml:space="preserve">Informe de cierre donde se detallan las acciones realizadas por la ANI desde el  2010 a la fecha, relacionado con el tema y se solicitará el cierre definitivo del hallazgo. </t>
  </si>
  <si>
    <t xml:space="preserve">
1.- Informe de cierre. </t>
  </si>
  <si>
    <t>Gestión del Talento Humano</t>
  </si>
  <si>
    <t>Vicepresidencia Administrativa y Financiera</t>
  </si>
  <si>
    <t>Gina Astrid Salazar</t>
  </si>
  <si>
    <t>2010R</t>
  </si>
  <si>
    <t>Problemas en la gestión del talento humano de la ANI</t>
  </si>
  <si>
    <t>DISCIPLINARIA,  FISCAL Y PENAL</t>
  </si>
  <si>
    <t>En visita de inspección a la vía, se evidenció deficiente gestión por parte del Concesionario en la ejecución del mantenimiento rutinario, incumpliendo lo establecido en el Capítulo II, numeral 1.2 Normas de Mantenimiento para Carreteras Concesionadas, al encontrarse fallas en los trayectos relacionados a continuación, a pesar que la Interventoría y supervisión del Proyecto han realizado los requerimientos con los cuales el INCO aplicó al Concesionario disminución de la remuneración respectiva.
Trayecto 1 Calle 13 Bosa – Soacha: Descascaramientos y baches en la calzada mixta sur.
Peaje Chusaca: Grietas, piel de cocodrilo y baches 
Trayecto 5 Alto de las Rosas – Silvania: Piel de cocodrilo, fisuras y grietas.
Trayecto 6 Silvania – Fusagasugá: El trayecto presenta varios sitios críticos que se manifiestan como hundimientos.
Trayecto 7 Fusagasugá – Chinauta:  grieta transversal, 
Trayecto 8 Chinauta  - Boquerón: Baches, descascaramientos
 Trayecto 9 Boquerón – Melgar: Ojos de pescado, descascaramientos 
Trayecto 11 El Paso – Intersección San Rafael: Descascaramientos</t>
  </si>
  <si>
    <t>La CGR describe la causa así: ''Debido a los incumplimientos de las obligaciónes contractuales''</t>
  </si>
  <si>
    <t>La CGR describe el efecto así: ''Que genera inseguridad en la operación de la vía por parte de los usuarios.''</t>
  </si>
  <si>
    <t xml:space="preserve">Los laudos proferidos por los tribunales 1 y 2 se pronuncian a favor de las pretensiones de la ANI y en consecuencia sobre la causalidad del hallazgo. Adicionalmente es de informar que el corredor fue entregado al INVIAS desde el pasado 1o. de mayo de 2016. Se puede informar a la CGR que de acuerdo con el nuevo manual de Supervisión e interventoría y el Contrato estándar 4G, no se presenten hallazgos similares en las actuales como en las futuras concesiones. </t>
  </si>
  <si>
    <t>1. Laudo tribunal 1 - Numeral 7: Índice de Estado (pg 466 y ss) Refuerza el cierre del hallazgo en el sentido en que el juez del contrato reconoce el incumplimiento del concesionario frente al índice de estado y las acciones de monitoreo y control de la ANI y la Interventoría ante tal incumplimiento (Laudo tribunal 1. Numeral 7 sobre el índice de Estado -pg. 466 y ss.)
2. Informe de interventoría.
3) Actas de entrega a Invias
4) Acta de entrega obras al Municipio de Soacha
5.Manual de Interventoría y Supervisión
6).Manual de Contratación
7. Contrato Estándar 4G, donde se detallan aspectos preventivos para evitar este tipo de hallazgos.
8. Resolución de liquidación Contrato de Concesión
9. Comunicación de la Entidad aprobando la disminución de remuneración del Concesionario, en razón a los incumplimientos contractuales.
10. Informe de Cierre</t>
  </si>
  <si>
    <t>1. Laudo tribunal 1 - Numeral 7: Índice de Estado (pg 466 y ss) Refuerza el cierre del hallazgo en el sentido en que el juez del contrato reconoce el incumplimiento del concesionario frente al índice de estado y las acciones de monitoreo y control de la ANI y la Interventoría ante tal incumplimiento (Laudo tribunal 1. Numeral 7 sobre el índice de Estado -pg. 466 y ss.)
2. Informe de interventoría.
3) Actas de entrega a Invias
4) Acta de entrega obras al Municipio de Soacha
5.Manual de Interventoría y Supervisión
6).Manual de Contratación
7). Contrato Estándar 4G.
8). Resolución de liquidación Contrato de Concesión
9. Comunicación de la Entidad aprobando la disminución de remuneración del Concesionario, en razón a los incumplimientos contractuales.
10. Informe de Cierre</t>
  </si>
  <si>
    <t>INF 5 MM&amp;D Rad. No. 2016-409-089295-2 Pag. 20</t>
  </si>
  <si>
    <t>(Consolida hallazgos 28 y 29). En el desarrollo de la visita de obra se encontraron las siguientes situaciones de orden técnico y operativo que aunque tienen incidencia en el desarrollo de las obras y operación de la vía, no afectan significativamente el cumplimiento del contrato, pero son obligaciónes contractuales que se deben exigir.
tales como:
- Trayecto1: falta de señalización horizontal en la Calzada Mixta Sur.
- Trayecto 3 Te San Miguel – Te el Salto Falta mantenimiento de la señalización horizontal (repinte) y de la señalización vertical (limpieza).
- Trayecto 5. Deficiente señalización temporal para el mantenimiento y retiro de derrumbes y falta señalización informativa que advierta de la entrada y salida de volquetas en el botadero ubicado en el PR102+300 escombrera del señor Miller. 
- Trayecto 6. Falta por sectores señalización horizontal entre el PR71 y el PR72
- No se encontraba en funcionamiento la estación de pesaje provisional de Chusaca
- Las grúas macho de 60 toneladas que actualmente operan en la Concesión BGG, de placas BRH 361, BYJ 460 y BRH 362, son modelo 2005
- El sistema de detección automática de incidentes, DAI, el panel de entrada al túnel y el sistema de control de gálibo, no están funcionando</t>
  </si>
  <si>
    <t>La CGR describe la causa así: ''Todo lo anterior debido a incumplimientos del concesionario y falta de mayores acciones de parte de la entidad''</t>
  </si>
  <si>
    <t>La CGR describe el efecto así: ''lo que genera deficiencias en la operación y prestación de servicios en la vía''</t>
  </si>
  <si>
    <t>Teniendo en cuenta que actualmente las controversias contractuales se dirimieron por el juez del contrato, la entidad adoptara la decisión judicial y  fortalecer  los lineamientos de monitoreo y control de los demás proyectos de concesión</t>
  </si>
  <si>
    <t>Adoptar la decisión de la justicia arbitral que resuelve el desplazamiento en el Cronograma de Inversiones y mejorar el monitoreo y control de los proyectos de concesión.</t>
  </si>
  <si>
    <t>1. Laudo tribunal 1 - Numeral 7: Índice de Estado (pg 466 y ss)
2. Comunicación de la Entidad aprobando la disminución de remuneración del Concesionario, en razón a los incumplimientos contractuales.
3.Manual de Interventoría y Supervisión
4.Manual de Contratación
5. Actas de entrega al INVIAS
6. Acta de entrega obras Municipio de Soacha
7. Resolución de liquidación del Contrato de Concesión
8. Contrato Estándar 4G
9. Informe de Cierre</t>
  </si>
  <si>
    <t>INF 5 MM&amp;D Rad. No. 2016-409-089295-2 Pag. 23</t>
  </si>
  <si>
    <t>No es claro como el ingreso esperado pasa de 1,2 billones de 2002 a 1,8 billones, debido a que si bien es cierto se transforma un proyecto de tres carriles a uno de segunda calzada, el soporte presentado a la Contraloría, como es el concepto de la Interventoría, no aclara el incremento del ingreso esperado en 600.000 millones de 2002</t>
  </si>
  <si>
    <t>La CGR describe la causa así: ''Falta de estudios financieros del proyecto''</t>
  </si>
  <si>
    <t>La CGR describe el efecto así: ''Las conductas descritas en el hallazgo pueden tener una presunta incidencia disciplinaria por el posible incumplimiento de los artículos 25, principio de economía y 26, principio de responsabilidad, establecidos en la Ley 80 de 1993''</t>
  </si>
  <si>
    <t>1. Concepto financiero compañía externa
2. Manual de Contratación
3. Procedimiento para modificaciones de contratos de concesión
4. Res. Que regula el funcionamiento del Comité de Contratación
5. Res. 959 de 2013 - Bitácora del Proyecto
6. Concepto abogado externo 
7. Informe de cierre (Análisis financiero explicando el objeto del concepto financiero externo)</t>
  </si>
  <si>
    <t>1. Concepto financiero compañía externa
2. Manual de Contratación
3. Procedimiento para modificaciones de contratos de concesión
4. Res. Que regula el funcionamiento del Comité de Contratación
5. Res. 959 de 2013 - Bitácora del Proyecto
6. Análisis Financiero - Gerencia Financiera 
7. Informe de cierre (Análisis financiero explicando el objeto del concepto financiero externo)</t>
  </si>
  <si>
    <t>INF 5 MM&amp;D Rad. No. 2016-409-089295-2 Pag. 57</t>
  </si>
  <si>
    <t>Deficiencias en análisis modificaciones contractuales</t>
  </si>
  <si>
    <t>H 42-59 - AR2007 - Administrativo Tramos del proyecto. En el documento final de ajuste de cláusulas de septiembre 29 de 2005 del Contrato de Concesión 0377 de 2002, se excluyeron del proyecto los tramos 8, 9, 10, 11, 17 y 18 y se eliminaron todas las obligaciónes del tramo 3.  Luego de tan sólo 4 meses se incluyeron nuevamente los tramos 8, 9, 10 y 17 por un valor de $368.950 millones de diciembre de 2005 que el INCO se comprometió a aportar, aunado a ello, la entidad sólo necesitó 2 días para analizar y aprobar la propuesta presentada por el concesionario, de acuerdo al documento suscrito en enero 27 de 2006. Así mismo, se comprometieron recursos provenientes del convenio interadministrativo INCO – INVIAS firmado en virtud de la devolución de parte de la vía concesionada y mediante el cual INVIAS aportó $30.000 millones a INCO para el mantenimiento de los mencionados tramos.
H377-30 AR2010 - DISCIPLINARIO,  FISCAL Y PENAL -Se evidencia que el valor de las obras para la construcción de los trayectos 8, 9, 10 y la rehabilitación del 17, pactadas en la cláusula segunda del acta de modificación del 27 de enero de 2006, posiblemente estaría por encima del “Resumen ejercicio de Compensación” en $72.108 millones de 2005, debido a que al utilizar los precios por kilometro de dicho estudio suministrado por la Entidad a la Contraloría, el valor de las obras costarían $296.842 millones y no $368.950 millones, ocasionando un posible mayor pago en el proyecto. Con lo que se configura un presunto detrimento al patrimonio del Estado por $72.108 millones de 2005, los cuales actualizados a pesos de junio de 2011 ascienden a $92.501.7 millones.</t>
  </si>
  <si>
    <t>La CGR describe el efecto así: ''Las conductas descritas en el hallazgo pueden tener una presunta incidencia disciplinaria por el posible incumplimiento de los artículos 25, principio de economía y 26, principio de responsabilidad, establecidos en la Ley 80 de 1993, y presuntamente se incurre en una conducta tipificada en la Ley 599 de 2000 Código Penal Colombiano''</t>
  </si>
  <si>
    <t>1. Concepto financiero compañía externa
2. Manual de Contratación
3. Procedimiento para modificaciones de contratos de concesión
4. Res. Que regula el funcionamiento del Comité de Contratación
5. Res. 959 de 2013 - Bitácora del Proyecto
6. Auto de archivo No. 0981 de 26 de octubre de 2017
7. Informe de Cierre.</t>
  </si>
  <si>
    <t>LMSC 13/10/2016
Mediante "Auto No. 00388 del 29 de abril (NSC)*  de 2013 la Dirección de Investigaciones Fiscales cerró la Indagación Preliminar y abrió Proceso de Responsabilidad Fiscal No. 1987.
En cumplimiento del Auto 0096 del 23 de febrero de 2016 (NSC) de la Contraloría Delegada para Investigaciones, Juicios Fiscales y Jurisdicción Coactiva, se profirió el Auto No. 513 del 24 de junio de 2016 se designaron los técnicos para que rindan informe técnico en el término de 60 días.
Mediante Auto 0794 del 11 de octubre de 2016 se fija fecha y hora para práctica de de visita técnica el 13 y 14 de octubre a la ANI.
*(NSC) No se conoce.</t>
  </si>
  <si>
    <t>Auto 0981 del 26 de octubre de 2017 que ordena el archivo del PRF No. 2013_00160_1987</t>
  </si>
  <si>
    <t>Auto 0981 del 26 de octubre de 2017 con radicación ANI No. 201740913422882 del 18/12/2017 con comunicación de auto que ordena el archivo del PRF No. 2013_00160_1987. El auto no se adjunta por lo que se solicitará a la CAOC.</t>
  </si>
  <si>
    <t>DIRECTO</t>
  </si>
  <si>
    <t xml:space="preserve">Estudio I
INF. 3 MM&amp;D Rad. No. 2016-409-061729-2 Pag. 2 </t>
  </si>
  <si>
    <t>La CGR describe la causa así: ''Falta de control y seguimiento por parte del Interventor y Supervisor del contrato.''</t>
  </si>
  <si>
    <r>
      <t xml:space="preserve">Vicepresidencia Ejecutiva - </t>
    </r>
    <r>
      <rPr>
        <sz val="11"/>
        <rFont val="Calibri"/>
        <family val="2"/>
        <scheme val="minor"/>
      </rPr>
      <t>Vicepresidencia de Planeación, Riesgos y Entorno</t>
    </r>
  </si>
  <si>
    <r>
      <t xml:space="preserve">Se evidenció que según autorización impartida por INCO, mediante Acta de acuerdo de fecha 15 de enero de 2010, el Concesionario inició la gestión predial de los 87 predios requeridos para la construcción de la Variante de Puente de Boyacá, a pesar que este Trayecto no estaba incluido en el alcance del Contrato de Concesión Vial No 0377-2002 Briceño- Tunja- Sogamoso y sus correspondientes modificaciones contractuales, lo cual configura un presunto detrimento al patrimonio del estado en cuantía de </t>
    </r>
    <r>
      <rPr>
        <b/>
        <sz val="11"/>
        <rFont val="Calibri"/>
        <family val="2"/>
        <scheme val="minor"/>
      </rPr>
      <t xml:space="preserve">$1.243,0 millones </t>
    </r>
    <r>
      <rPr>
        <sz val="11"/>
        <rFont val="Calibri"/>
        <family val="2"/>
        <scheme val="minor"/>
      </rPr>
      <t>de junio de 2011, valor correspondiente al costo de los 11 predios comprados y pagados efectivamente con cargo a los dineros de la fiducia constituida, según reporte predial suministrado por la Entidad</t>
    </r>
  </si>
  <si>
    <t>La CGR describe el efecto así: ''Puede generar posibles demandas por perjuicios causados a terceros, propietarios de bienes afectados la variante Puente Boyacá, que aunque no se les ha pagado el valor de sus bienes entregados anticipadamente ya que según comunicación de INCO con oficio radicado salida No 2011-302-007047-1 del 31/05/2011 este proceso de adquisición predial fue suspendido''</t>
  </si>
  <si>
    <t>Verificar con la Vicepresidencia de Estructuración si los predios se requieren para la concesión de 4G, y de ser el caso iniciar proceso de retroventa de dichos predio, y saneamiento de aquellos que lo requieran.</t>
  </si>
  <si>
    <t>Establecer estrategia a seguir con los predios y fortalecer la asignación contractual de riesgos prediales y los lineamientos de monitoreo y control en la ANI</t>
  </si>
  <si>
    <t>1. Otrosí 16 en el que se indica que no se va a hacer variante
2. Informe predial actualizado sobre el estado de los 11 predios
3. Concepto en el que se establezca qué se va a hacer con los 11 predios
4. Manual de Contratación
5. Manual de Supervisión e Interventoría
6. Contrato Estándar 4G
7.- Auto de Archivo  proceso responsabilidad fiscal No. 01992 (Oficio No. 2016-409-020853-2 del 14/03/2016)
8. Informe de cierre</t>
  </si>
  <si>
    <t>1. Otrosí 16 en el que se indica que no se va a hacer variante
2. Informe predial actualizado sobre el estado de los 11 predios
3. Concepto en el que se establezca qué se va a hacer con los 11 predios
4. Manual de Contratación
5. Manual de Supervisión e Interventoría
6. Contrato Estándar 4G
7.- Auto de Archivo  proceso responsabilidad fiscal No. 01992 
8. Informe de cierre</t>
  </si>
  <si>
    <r>
      <t xml:space="preserve">Vicepresidencia Ejecutiva - </t>
    </r>
    <r>
      <rPr>
        <b/>
        <sz val="11"/>
        <rFont val="Calibri"/>
        <family val="2"/>
        <scheme val="minor"/>
      </rPr>
      <t>Vicepresidencia de Planeación, Riesgos y Entorno</t>
    </r>
  </si>
  <si>
    <r>
      <t xml:space="preserve">Mediante Auto No. 399 del 19 de junio de 2015, resuelve archivar el P.R.F. No  01992. Considera que no se han tipificado los tres elementos constitutivos de la responsabilidad fiscal establecidos en el art. 5o de la Ley 610 de 2000.                                                                                          </t>
    </r>
    <r>
      <rPr>
        <b/>
        <sz val="11"/>
        <rFont val="Calibri"/>
        <family val="2"/>
        <scheme val="minor"/>
      </rPr>
      <t/>
    </r>
  </si>
  <si>
    <t xml:space="preserve">Auto No. 399 del 19-junio-2015
Con Auto No. 0347 del 25/07/2015 confirma la decisión en grado de consulta. </t>
  </si>
  <si>
    <t xml:space="preserve">Mediante Auto No. 399 del 19 de junio de 2015, resuelve archivar el P.R.F. No  01992.Considera que no se han tipificado los tres elementos constitutivos de la responsabilidad fiscal establecidos en el art. 5o de la Ley 610 de 2000 ..."se demostró que la titularidad de los predios comprados por el concesionario SOLARTE SOLARTE, con miras a la construcción de la variante del Puente de Boyacá dentro del proyecto vial BRICEÑO-TUNJA-SOGAMOSO"  quedaron a nombre del INCO,
Con Auto No. 0347 del 25/07/2015 confirma la decisión en grado de consulta. </t>
  </si>
  <si>
    <t xml:space="preserve">Estudio III
INF 9 Rad. 2016-409-119125-2
pag. 24
</t>
  </si>
  <si>
    <t>NO REVISADO CGR</t>
  </si>
  <si>
    <t>Predios no requeridos</t>
  </si>
  <si>
    <t>Adiciones</t>
  </si>
  <si>
    <t>Modificaciones</t>
  </si>
  <si>
    <t>Del análisis del adicional No 2 del 23 de febrero de 2010 se concluye que el objeto adicionado y su plazo no sigue con las condiciones del contrato inicial, puesto que el tramo no corresponde al mismo corredor vial y las obras que se requieren son únicamente para construirlas y/o rehabilitarlas y posteriormente a esto, a la vía se le hará mantenimiento por un lapso de tiempo de tres (3) años después del cual se devolverá a Invias; esto sin tener en cuenta que el plazo para mantenimiento y operación del contrato de concesión No 0377 de 2002 va desde el 26 de enero de 2011 y hasta que se obtenga el ingreso esperado que puede variar entre 30 y 45 años, es decir que se está adicionando a la concesión un contrato de obra con posterior mantenimiento.</t>
  </si>
  <si>
    <t>La CGR describe la causa así: ''Indebida utilización de la figura de modificación del contrato de concesión.''</t>
  </si>
  <si>
    <t>La CGR describe el efecto así: ''Con las conductas mencionadas posiblemente se está desvirtuando los elementos esenciales del contrato de concesión contemplado en el artículo 32 de la ley 80 de 1993 y posiblemente se está contraviniendo lo estipulado en el artículo 33 de la ley 105 de 1993 y presuntamente se incurre en una conducta tipificada en la Ley 599 de 2000 Código Penal Colombiano.''</t>
  </si>
  <si>
    <t xml:space="preserve">Examinar y detectar  los antecedentes del hallazgo, se proferirá un informe de interventoría y jurídico, con el fin de determinar si existió o no implicación alguna. </t>
  </si>
  <si>
    <t>UNIDADES DE MEDIDA CORRECTIVA
1. Informe de Interventoría. 
2. Informe Jurídico.
3. Otrosí 12
4. Acta de liquidación convenio ANI - Invías
UNIDADES DE MEDIDA PREVENTIVA
5. Procedimiento para modificación de contratos de concesión
6. Resolución que regula el comité de contratación 
7. Resolución de Bitácora
8. Manual de Contratación
9. Contrato de nuevo proyecto
INFORME DE CIERRE
10. Informe de cierre
11. Actualización de informe de cierre</t>
  </si>
  <si>
    <t>Estudio II
INF.4
RADICADO NO. 2016-409-077657-2
Pag. 81</t>
  </si>
  <si>
    <r>
      <t xml:space="preserve">Teniendo en cuenta el OTROSÍ No.12 - (Modificación No. 27), en sus considerandos 14, 15 y 16, este último señala “Que se requiere estructurar y contratar un proyecto de mayor envergadura que contemple soluciones a los problemas actuales de la Transversal El Sisga, se garanticen unas condiciones más seguras y se preste un mejor nivel de servicio”, que ratifica lo expuesto en el hallazgo, es claro para la CGR que no se han implementado las acciones que permitan que este tipo de situaciones no se presenten. 
</t>
    </r>
    <r>
      <rPr>
        <b/>
        <sz val="11"/>
        <rFont val="Calibri"/>
        <family val="2"/>
        <scheme val="minor"/>
      </rPr>
      <t>Considerando lo indicado por la CGR se sugiere que las medidas sean preventivas, sería un informe del área de planeación o de estructuración que indique que correctivos la ANI ha realizado para evitar este tipo de situaciones e indicar como quedo el tema de acuerdo con lo indicado en el hallazgo y lo determinado por el otro No. 12. Se sugiere revisión nuevamente por la firma M&amp;D Abogados</t>
    </r>
  </si>
  <si>
    <t>Se observó que con la suscripción del Documento Final de Ajuste de Cláusulas del Contrato de fecha 29 de septiembre de 2005, se cambiaron los términos de ejecución del contrato para obtener el ingreso esperado, puesto que inicialmente dicho termino era 20 años con un margen de riesgo de 5 años, es decir hasta un máximo de 25 años y se cambió a 30 años con un margen de riesgo de 15 años, es decir hasta un máximo de 45 años, como consecuencia de esto se mejoraron sin justificación las condiciones del Concesionario (de 5 a 15 años), en términos de margen para obtener el ingreso esperado, lo cual directamente afecta positivamente el riesgo comercial que está a cargo del Concesionario.</t>
  </si>
  <si>
    <t>La CGR describe la causa así: ''No se evidencian estudios que soporten la modificación contractual''</t>
  </si>
  <si>
    <t>La CGR describe el efecto así: ''Por otra parte no se evidenciaron los estudios que soporten la ampliación del margen del ingreso esperado con lo cual presuntamente se está incumpliendo lo establecido en el artículo 26 de la Ley 80 de 1993''</t>
  </si>
  <si>
    <t xml:space="preserve">Instaurar mecanismos y procedimientos para que la Entidad establezca controles que eviten adiciones sin los soportes necesarios
</t>
  </si>
  <si>
    <t>Para modificaciones posteriores la entidad seguirá lo establecido en la resolución de bitácora No.959 de 2013, así como lo contenido en el manual de contratación con el seguimiento por parte de la Gerencia de Riesgos.</t>
  </si>
  <si>
    <t>1. Actualización informe Gerencia de Riestos
2. Resolución 959 de 2013 - Bitácora
3. Resolución de creación de la Gerencia de Riesgos
4. Manual de Contratación
5. Informe de cierre</t>
  </si>
  <si>
    <t>INF 9 Rad. 2016-409-119125-2
pag. 26</t>
  </si>
  <si>
    <t>La CGR describe el efecto así: ''Las conductas descritas en el hallazgo pueden tener una presunta incidencia disciplinaria por el posible incumplimiento de los artículos 25, principio de economía y 26, principio de responsabilidad, establecidos en la Ley 80 de 1993, y presuntamente se incurre en una conducta tipificada en la Ley 599 de 2000 Código Penal Colombiano.''</t>
  </si>
  <si>
    <t>CR_Ruta Caribe</t>
  </si>
  <si>
    <t>Ruta Caribe</t>
  </si>
  <si>
    <t>En el contrato de concesión No 008-2007 se observa que los valores agregados en los adicionales No 1 de fecha 10 de julio de 2009 y adicional No 2 del 29 de marzo de 2010 superan los límites establecidos por la norma respecto al contrato inicial de concesión.</t>
  </si>
  <si>
    <t>La CGR describe la causa así: ''Falta de planeación en las adiciones y modificaciones contractuales''</t>
  </si>
  <si>
    <t>La CGR describe el efecto así: ''Por último se evidencia falta de planeación puesto que en el Apéndice E del Contrato de Concesión se encuentran contempladas solamente las obras del alcance progresivo, posterior a esto en los adicionales No 1 y No 2 se activó el alcance progresivo y también se pactaron obras adicionales, de estas últimas no se encontraron los soportes técnicos y financieros que las justifiquen generando un riesgo en la ejecución del contrato, en contra de lo establecido en el artículo 28 de la Ley 1150 de 2007 y presuntamente se incurre en una conducta tipificada en la Ley 599 de 2000 Código Penal Colombiano.''</t>
  </si>
  <si>
    <t xml:space="preserve">Determinar conforme a lo establecido por el concepto jurídico, las medidas a implementar en este como en casos similares en la Agencia. </t>
  </si>
  <si>
    <t xml:space="preserve">
1. Implementar en las adiciones contractuales estrictos mecanismos para el seguimiento a las obras contenidas en cada uno de los contratos adicionales para su cumplimiento y protección del patrimonio público.
2. A futuro realizar una planeación adecuada de cada uno de los proyectos con el fin de cubrir las posibles contingencias que puedan generar cambios en la estructuración de los mismos.</t>
  </si>
  <si>
    <t xml:space="preserve">UNIDADES DE MEDIDA PREVENTIVA:
1. Manual de contratación 
2. Contrato Estándar 4G
3. Resolución 959 de 2013 -Bitácora
4. Manual de Interventoría y Supervisión
5. Procedimiento para la modificación de contratos de concesión
6. Resolución que regula el funcionamiento del comité de contratación
7. Oficio radicación  No. 2017-102-030-791-1 del 21/09/2017 dirigido a la CGR, el cual está relacionado con consideraciones frente al informe final de AR2016. Supeditados al resultado de los procesos fiscales, penales o disciplinarios
INFORME DE CIERRE
8. Informe de Cierre
9. Alcance informe de Cierre donde se explica , considerando el texto del hallazgo el oficio enviado a la  CGR. </t>
  </si>
  <si>
    <t>UNIDADES DE MEDIDA PREVENTIVA
1. Manual de contratación 
2. Contrato Estándar 4G
3. Resolución 959 de 2013 -Bitácora
4. Manual de Interventoría y Supervisión
5. Procedimiento para la modificación de contratos de concesión
6. Resolución que regula el funcionamiento del comité de contratación
7- Oficio rad No. 2017-102-030-791-1 a la CGR
INFORME DE CIERRE
8. Informe de Cierre
9.- Alcance informe de cierre</t>
  </si>
  <si>
    <t>Estudio II
INF 1 MM&amp;D Rad. RADICADO NO. 2016-409-054480-2 pag. 31
INF.4
RADICADO NO. 2016-409-077657-2 Pag. 83</t>
  </si>
  <si>
    <r>
      <t xml:space="preserve">Si bien se implementaron acciones preventivas, la auditoría realizada a la ANI en el primer semestre del 2016 evidenció en el contrato de concesión No. 275 de 1996 (hallazgo numero 41), la reiteración del hecho contenido en este hallazgo, lo que determina que estas acciones no han sido efectivas, además de estar  vigentes los procesos penales y disciplinarios actualmente en curso. 
</t>
    </r>
    <r>
      <rPr>
        <b/>
        <sz val="11"/>
        <rFont val="Calibri"/>
        <family val="2"/>
        <scheme val="minor"/>
      </rPr>
      <t>Los hallazgos de la AR2015 son: 1052-16 (Indagación preliminar), 1053-17. No se ha cerrado los procesos penales y disciplinarios. Se declaró efectivo el hallazgo 1053-17 que tiene componente social. Se sugiere revisar de manera integral los hallazgos declarados no efectivos y poder determinar que estaría pendiente de atender para corregir la gestión relacionada con los hallazgos. Además entenderiamos que no van a declarar la efectividad hasta tanto no se resuelvan los procesos disciplinarios y penal.</t>
    </r>
  </si>
  <si>
    <t>El Contrato 043 de 2008, actualmente está representado Legalmente por Saúl Sotomonte, LIQUIDADOR de PONCE MNV por corresponder a una de las empresas del Grupo Nule. De acuerdo con lo informado en los Informes de Supervisión, se observan deficiencias en el cumplimiento de las funciones de la Interventoría ya que a la fecha no ha presentado la medida de índice de estado  tal y como se requiere según cláusulas Primera Objeto y Tercera obligaciónes del Interventor, por otra parte tampoco presento los informes mensuales de diciembre de 2010, enero y febrero de 2011 de manera oportuna, sino hasta el 2 de marzo de 2011.</t>
  </si>
  <si>
    <t>La CGR describe la causa así: ''Esto evidencia inoportunidad en la gestión de INCO en la imposición de la sanción puesto que el incumplimiento se presentó a partir de julio de 2009 y el proceso sancionatorio inicio en marzo de 2011''</t>
  </si>
  <si>
    <t>Adelantar las acciones necesarias que jurídicamente permitan adelantar la liquidación del contrato de interventoría</t>
  </si>
  <si>
    <t>Lograr la liquidación del contrato de interventoría</t>
  </si>
  <si>
    <t>UNIDAD DE MEDIDA CORRECTIVA
1. Laudo arbitral mediante el cual se liquida el contrato de interventoría y se declara a paz y salvo a las partes del contrato
UNIDAD DE MEDIDA PREVENTIVA
2. Manual de Interventoría y Supervisión
INFORME DE CIERRE
3. Informe de cierre
4. incluir como unidad de medida adicional Alcance del informe de cierre, donde se aclare la liquidación.</t>
  </si>
  <si>
    <t>UNIDAD DE MEDIDA CORRECTIVA
1. Laudo arbitral mediante el cual se liquida el contrato de interventoría y se declara a paz y salvo a las partes del contrato
UNIDAD DE MEDIDA PREVENTIVA
2. Manual de Interventoría y Supervisión
INFORME DE CIERRE
3. Informe de cierre
4. Alcance del informe de cierre</t>
  </si>
  <si>
    <r>
      <t xml:space="preserve">Vicepresidencia de Gestión Contractual - </t>
    </r>
    <r>
      <rPr>
        <sz val="11"/>
        <rFont val="Calibri"/>
        <family val="2"/>
        <scheme val="minor"/>
      </rPr>
      <t>Vicepresidencia Jurídica</t>
    </r>
  </si>
  <si>
    <t>Auto No. 000649 del 14/06/2011 de la CGR.resuelve cerrar la indagación preliminar No. CD-000258
JUEZ NATURAL DEL CONTRATO
Tener en cuenta precedente desarrollado en el AUTO DE ARCHIVO PROCESO DE RESPONSABILIDAD NO. 2014-05577-064-2013, asociado al H-730-2, con radicación ANI 20174090806882 del 31/07/2017, con auto recibido de la CGR Mediante radicación 2017-409-1085692-2 del 10/10/2017</t>
  </si>
  <si>
    <t>Auto No. 000649 del 14-jun-2011</t>
  </si>
  <si>
    <t xml:space="preserve">Auto No. 000649 del 14/06/2011 de la CGR.resuelve cerrar la indagación preliminar No. CD-000258, vinculada a la liquidación de las empresas que conforman el denominado Grupo "Nule", ordenada por la Superintendencia de Sociedades  y relacionada específicamente con el Contrato de Interventoría No. 043 de 2008, suscrito por el Consorcio Ponce de León - MNV, para la Interventoría técnica de la concesión vial ruta Caribe. Lo resuelto en atención a que “…a la fecha (de la decisión) no es posible derivar un daño por los incumplimientos mencionados en la ejecución del Contrato de Interventoría No. 043 de 2008…”. </t>
  </si>
  <si>
    <t>Estudio III
INF 1 Rad. RADICADO NO. 2016-409-054480-2 pag. 32
INF 9 Rad. 2016-409-119125-2
pag. 23</t>
  </si>
  <si>
    <r>
      <t xml:space="preserve">Se implementaron acciones preventivas, se verifica auto 649 de junio 14 de 2011 de la CGR mediante el cual se cierra indagación preliminar y la existencia de manuales de interventoría y supervisión en la entidad, igualmente se verifica laudo arbitral de agosto 11 de 2015 que dirime las diferencias entre las partes y liquida el contrato de interventoría 043 de2008 declarando a las partes A PAZ Y SALVO, pero como la OCI de la ANI dentro de la columna de propuesta de ajuste al PMI sugiere evaluar la incorporación de soporte de la liquidación que demuestre que se descontó ese dinero, se determina que estas acciones se dan como cumplidas pero no efectivas.
</t>
    </r>
    <r>
      <rPr>
        <b/>
        <sz val="11"/>
        <rFont val="Calibri"/>
        <family val="2"/>
        <scheme val="minor"/>
      </rPr>
      <t>Ajustar el PMI incorporando una unidad de medida que cumpla con lo indicado por la CGR.</t>
    </r>
    <r>
      <rPr>
        <sz val="11"/>
        <rFont val="Calibri"/>
        <family val="2"/>
        <scheme val="minor"/>
      </rPr>
      <t xml:space="preserve">
</t>
    </r>
  </si>
  <si>
    <t>CR_Girardot - Ibague - Cajamarca</t>
  </si>
  <si>
    <t>Girardot Ibagué Cajamarca</t>
  </si>
  <si>
    <t>Conforme los resultados de Índice de Estado realizado para el segundo semestre de 2010, entregado en abril de 2011, por parte de la Interventoría al INCO, el trayecto 5 (Variante Chicoral) posee sus parámetros dentro del rango de calificación BUENO, excepto por el parámetro de fisuras y grietas, el cual por su valor se clasifica como MALO, no obstante, que dicho trayecto lleva funcionando apenas desde septiembre de 2010.</t>
  </si>
  <si>
    <t>La CGR describe la causa así: ''Lo que refleja deficiencias en la calidad de la carpeta asfáltica instalada''</t>
  </si>
  <si>
    <t>La CGR describe el efecto así: ''Puede llegar a generar deterioros prematuros que afecten la seguridad y operación de la vía''</t>
  </si>
  <si>
    <t>Llevar a cabo los respectivos requerimientos al Concesionario para dar cumplimiento a las especificaciones en la etapa de operación.
Como se incumple  con la calificación mínima exigida de 4.5 para el índice de estado, se interpuso disminución al concesionario hasta su cumplimiento, la cual a la fecha no se ha cumplido.
Se presenta una controversia entre la ANI y el CSR por esta disminución activando el Amigable componedor el cual determinara si se causa o no la disminución.</t>
  </si>
  <si>
    <t xml:space="preserve">
Garantizar el cumplimiento de las obligaciónes contractuales.</t>
  </si>
  <si>
    <t>1,  Carpeta con documentos                               
2, Oficio de requerimiento al Concesionario.
3,  oficio de solicitud de disminución suscrito por la Interventoría a la Fiducia.
4, Informe de la Interventoría verificando las actividades del concesionario correspondientes a mejorar y cumplir el índice de estado.
5, Inicio proceso amigable componedor
6. Manual de Supervisión e Interventoría
7.GEJU-P-003 Imposicion de multas y sanciones
8. Cerfificacion de disminución por incumplimiento índice de estado por parte de la fiducia del contrato.
9.Resultado fallo amigable componedor</t>
  </si>
  <si>
    <t>1, Carpeta con documentos
2, Oficio de requerimiento al Concesionario.
3,  Oficio de solicitud de disminución suscrito por la Interventoría a la Fiducia.
4, Informe de la Interventoría verificando las actividades del concesionario correspondientes a mejorar y cumplir el índice de estado.
5, Inicio proceso amigable componedor
6. Manual de Supervisión e Interventoría                                                                                                                                                                                                                                                                                                                                                                                                                                                                         7.GEJU-P-003 Imposicion de multas y sanciones
8. Certificación de fiducia - disminución
9. Pronuciamiento fallo amigable componedor
10. Informe de cierre</t>
  </si>
  <si>
    <t>Problemas en mediciones contractuales</t>
  </si>
  <si>
    <t>Índice de estado</t>
  </si>
  <si>
    <r>
      <rPr>
        <b/>
        <sz val="11"/>
        <rFont val="Calibri"/>
        <family val="2"/>
        <scheme val="minor"/>
      </rPr>
      <t>Hallazgo 1. Administrativo, Disciplinario, y Fiscal - Modelo Financiero</t>
    </r>
    <r>
      <rPr>
        <sz val="11"/>
        <rFont val="Calibri"/>
        <family val="2"/>
        <scheme val="minor"/>
      </rPr>
      <t>.  Se evidencia que el Estado no recibió los bienes en las condiciones de calidad y oportunidad previstos en el contrato de concesión vial 445 de 1994, a causa de las modificaciones contractuales en la ejecución del mismo, como quiera que el bien del Estado está representado en las obras, se genera un mayor margen de rédito para el concesionario, margen que debería estar invertido en las obras ejecutadas y que contablemente pertenecen al Estado. Este efecto se mide en un mayor beneficio recibido por el concesionario.</t>
    </r>
  </si>
  <si>
    <t>La CGR describe la causa así: ''A causa de las modificaciones contractuales en la ejecución del mismo, como se confirma en las actas de inicio y fin de las etapas del proyecto, así mismo a que se presentó un deterioro prematuro en los primeros 56km de tramo Río Palomino – El Ebanal,  que genera un mayor margen de rédito para el concesionario, margen que debería estar invertido en las obras ejecutadas.''</t>
  </si>
  <si>
    <t>La CGR describe el efecto así: ''Efecto  económico que se mide en un mayor beneficio recibido por el concesionario en cuantía de $3.868 millones de junio de 1994, en valor presente (VPN), ($17.262 millones de 2011).''</t>
  </si>
  <si>
    <t>1. Informe de Interventoría
2. Análisis técnico - financiero
3. Análisis jurídico
4. Oficio de cobro al Concesionario
5. Respuesta del Concesionario
6. Informe Interventoría
7. Establecimiento de mecanismos para el cobro de los recursos de llegar a aplicar
8. Manual de Contratación
9. Manual de Supervisión e Interventoría
10. Resolución 959 de 2013 - Bitácora
11. Res. Que crea y regula el Comité de Contratación
12. Procedimiento para las modificaciones contractuales
13. Informe de cierre</t>
  </si>
  <si>
    <r>
      <rPr>
        <b/>
        <sz val="11"/>
        <rFont val="Calibri"/>
        <family val="2"/>
        <scheme val="minor"/>
      </rPr>
      <t xml:space="preserve">IP No. IUS-2013-237302 auto que ordena la apertura de fecja 23/12/2015 </t>
    </r>
    <r>
      <rPr>
        <sz val="11"/>
        <rFont val="Calibri"/>
        <family val="2"/>
        <scheme val="minor"/>
      </rPr>
      <t>APERTURA.- Desequilibrio financiero en la concesión por cuenta de aparentes irregularidades en las obras de los tramos Río Palomino - Ebanal /Maicao - Carrraipia - Paradero. Presuntas deficiencias en la Interventoría. Diseños, suspensiones y retrasos en la obra rompeolas del sector "los muchachitos". 
JUEZ NATURAL DEL CONTRATO
Tener en cuenta precedente desarrollado en el AUTO DE ARCHIVO PROCESO DE RESPONSABILIDAD NO. 2014-05577-064-2013, asociado al H-730-2, con radicación ANI 20174090806882 del 31/07/2017, con auto recibido de la CGR Mediante radicación 2017-409-1085692-2 del 10/10/2017</t>
    </r>
  </si>
  <si>
    <t>2011E</t>
  </si>
  <si>
    <t xml:space="preserve">CONCEPTO JURÍDICO
Rad.
2017-409-012640-2
</t>
  </si>
  <si>
    <r>
      <rPr>
        <b/>
        <sz val="11"/>
        <rFont val="Calibri"/>
        <family val="2"/>
        <scheme val="minor"/>
      </rPr>
      <t>Hallazgo 2. Administrativo, Disciplinario y Fiscal - Tramo Maicao–Carraipía.</t>
    </r>
    <r>
      <rPr>
        <sz val="11"/>
        <rFont val="Calibri"/>
        <family val="2"/>
        <scheme val="minor"/>
      </rPr>
      <t xml:space="preserve">  Se evidencia que el Estado no recibió los bienes en las condiciones de calidad y oportunidad previstos en el Otrosí No. 10 al contrato de concesión vial 445 de 1994, y como quiera que el bien del estado está representado en la obra, esta se recibió en un menor valor, porque no se construyó el pavimento con la carpeta diseñada y contratada y lo que se construyó se encuentra deteriorado, pues su vida útil se ha reducido a un 33% de la esperada, generando un mayor margen de rédito para el concesionario, margen que debería estar invertido en las obras ejecutadas y que contablemente pertenecen al Estado. Este efecto se mide en un mayor beneficio recibido por el concesionario . 
</t>
    </r>
    <r>
      <rPr>
        <b/>
        <sz val="11"/>
        <rFont val="Calibri"/>
        <family val="2"/>
        <scheme val="minor"/>
      </rPr>
      <t>Hallazgo 429- 5.</t>
    </r>
    <r>
      <rPr>
        <sz val="11"/>
        <rFont val="Calibri"/>
        <family val="2"/>
        <scheme val="minor"/>
      </rPr>
      <t xml:space="preserve"> Administrativo, Disciplinario, (I.P.) - Modificación Especificaciones de Diseño Tramo Maicao-Carraipía-Paradero, Ruta 8801, Otrosí No.10. No se evidencia justificación sobre el cambio de longitudes y de especificaciones técnicas efectuado, en el Tramo Maicao–Carraipía–Paradero, encontrando que el costo pactado en el contrato para 35 km de vía es superior al valor de los diseños para 47 km de vía y por otra parte las características de la vía respecto a su ancho son inferiores.</t>
    </r>
  </si>
  <si>
    <t>La CGR describe la causa así: ''No se tuvo en cuenta el diseño aprobado.''</t>
  </si>
  <si>
    <t>La CGR describe el efecto así: ''Efecto económico que se mide en un mayor beneficio recibido por el concesionario en cuantía de $ 2.224 millones de 2009, medido en valor presente (VPN), que corresponden a $ $ 2.382 millones de diciembre 2011, ocasionando un desequilibrio de la ecuación contractual en contra de los intereses del Estado.''</t>
  </si>
  <si>
    <t>Fortalecer los lineamientos frente a la evaluación y aprobación de modificaciones contractuales y frente al monitoreo y control de los proyectos de concesión.</t>
  </si>
  <si>
    <t>Asegurar el cumplimiento normativo relacionado con las modificaciones contractuales y el logro de los objetivos del proyecto y mejorar el monitoreo y control de los proyectos.</t>
  </si>
  <si>
    <t xml:space="preserve">UNIDADES DE MEDIDA CORRECTIVA
1. Solicitud informe de interventoría
2. Informe interventoría
3. Requerir a la Concesión
4. Informe de interventoría (Rta. Concesión)
5. Solicitud informe interventor frente al incumplimiento o rédito del Concesionario
6. Informes técnico - jurídico y financiero
7. Aplicar los mecanismos contractuales en caso de incumplimiento o rédito del concesionario
UNIDADES DE MEDIDA PREVENTIVA
8. Manual de Supervisión e Interventoría
9. Manual de Contratación
10. Resolución 959 de 2013 - Bitácora
11. Res. Que crea y regula el Comité de Contratación
12. Procedimiento para las modificaciones contractuales
INFORME DE CIERRE
13. Informe de cierre
14. Alcance informe de Cierre incluyendo los nuevos análisis de no incumplimiento realizados por la nueva interventoría
</t>
  </si>
  <si>
    <t>UNIDADES DE MEDIDA CORRECTIVA
1. Solicitud informe de interventoría
2. Informe interventoría
3. Requerir a la Concesión
4. Informe de interventoría (Rta. Concesión)
5. Solicitud informe interventor frente al incumplimiento o rédito del Concesionario
6. Informes técnico - jurídico y financiero
7. Aplicar los mecanismos contractuales en caso de incumplimiento o rédito del concesionario
UNIDADES DE MEDIDA PREVENTIVA
8. Manual de Supervisión e Interventoría
9. Manual de Contratación
10. Resolución 959 de 2013 - Bitácora
11. Res. Que crea y regula el Comité de Contratación
12. Procedimiento para las modificaciones contractuales
INFORME DE CIERRE
13. Informe de cierre
14. Alcance informe de Cierre</t>
  </si>
  <si>
    <r>
      <rPr>
        <b/>
        <sz val="11"/>
        <rFont val="Calibri"/>
        <family val="2"/>
        <scheme val="minor"/>
      </rPr>
      <t xml:space="preserve">IP No. IUS-2013-237302 auto que ordena la apertura de fecja 23/12/2015 </t>
    </r>
    <r>
      <rPr>
        <sz val="11"/>
        <rFont val="Calibri"/>
        <family val="2"/>
        <scheme val="minor"/>
      </rPr>
      <t xml:space="preserve">APERTURA.- Desequilibrio financiero en la concesión por cuenta de aparentes irregularidades en las obras de los tramos Río Palomino - Ebanal /Maicao - Carrraipia - Paradero. Presuntas deficiencias en la Interventoría. Diseños, suspensiones y retrasos en la obra rompeolas del sector "los muchachitos". </t>
    </r>
  </si>
  <si>
    <t>Incumplimiento especificaciones</t>
  </si>
  <si>
    <r>
      <t xml:space="preserve">No se evidencian acciones en el proceso de incumplimiento porque aun cuando hizo las inversiones no cumplió las especificaciones contractuales. Por lo que se considera que está en proceso. Cumplida no efectiva.
</t>
    </r>
    <r>
      <rPr>
        <b/>
        <sz val="11"/>
        <rFont val="Calibri"/>
        <family val="2"/>
        <scheme val="minor"/>
      </rPr>
      <t>La documentación que se encuentra en el FTP indica que no hay incumplimiento por parte del concesionario. Hay un auto de apertura de proceso disciplinario.</t>
    </r>
  </si>
  <si>
    <t>2011R</t>
  </si>
  <si>
    <t>Pago de intereses de mora</t>
  </si>
  <si>
    <t>Entrega información concesionario</t>
  </si>
  <si>
    <r>
      <rPr>
        <b/>
        <sz val="11"/>
        <rFont val="Calibri"/>
        <family val="2"/>
        <scheme val="minor"/>
      </rPr>
      <t>Hallazgo 16. Administrativo, Disciplinario y Fiscal - Modelo Financiero Otrosí de 2006 y Otrosí Modificatorio No. 3 de 2009</t>
    </r>
    <r>
      <rPr>
        <sz val="11"/>
        <rFont val="Calibri"/>
        <family val="2"/>
        <scheme val="minor"/>
      </rPr>
      <t xml:space="preserve">. Se evidencia un desequilibrio de la ecuación contractual en contra de los intereses del Estado en cuantía de $26.678.5 millones de diciembre de 2011, medido en Valor Presente Neto (VPN), ocasionado por las modificaciones contractuales efectuadas mediante el Otrosí del 20 de enero de 2006 al Contrato de Concesión No.503 de 1994, Proyecto Vial Cartagena-Barranquilla, y su modificatorio el Otrosí No.3 del 16 de octubre de 2009.  </t>
    </r>
  </si>
  <si>
    <t>La CGR describe la causa así: ''Modificaciones contractuales efectuadas mediante el Otrosí del 20 de enero de 2006 al Contrato de Concesión No.503 de 1994, Proyecto Vial Cartagena-Barranquilla, y su modificatorio el Otrosí No.3 del 16 de octubre de 2009''</t>
  </si>
  <si>
    <t>La CGR describe el efecto así: ''Detrimento patrimonial del Estado en la suma de $26.678.5 millones de diciembre de 2011, medido en Valor Presente Neto (VPN)''</t>
  </si>
  <si>
    <t xml:space="preserve">Adelantar las actividades tendientes a dirimir la controversia surgida entre el Concesionario y la Agencia, relacionada con el desequilibrio financiero en contra de los intereses del Estado. </t>
  </si>
  <si>
    <t>Recuperar los recursos del Estado en caso de que aplique</t>
  </si>
  <si>
    <t>1. Concepto Banca de Inversión.
2. Mesa de Trabajo.                                        
3.  Concepto interventoría                    
4. Informe Supervisor         
5. Memorando del área Gestión Contractual a la Gerencia Financiera
6. Gestión de Cobro.
7. Resolución 959 de 2013 - Bitácora del proyecto
8. Manual de Contratación
9. Res. que crea y regula el Comité de Contratación
10. Demanda de reconvención - pretensiones novena y décima
11. Informe de cierre</t>
  </si>
  <si>
    <t>CR_Cartagena - Barranquilla</t>
  </si>
  <si>
    <t>Cartagena Barranquilla</t>
  </si>
  <si>
    <t>Estudio III
INF. 7
MM&amp;D
Rad. No. 2016-409-092155-2 Pag.35</t>
  </si>
  <si>
    <t>Por modificaciones contractuales</t>
  </si>
  <si>
    <t>CR_Bogotá-Villavicencio</t>
  </si>
  <si>
    <t>Bogotá - Villavicencio</t>
  </si>
  <si>
    <t>Desequilibrio ecuación contractual</t>
  </si>
  <si>
    <r>
      <rPr>
        <b/>
        <sz val="11"/>
        <rFont val="Calibri"/>
        <family val="2"/>
        <scheme val="minor"/>
      </rPr>
      <t xml:space="preserve">H 232 - 25 AUD 2009 - ADMINISTRATIVO </t>
    </r>
    <r>
      <rPr>
        <sz val="11"/>
        <rFont val="Calibri"/>
        <family val="2"/>
        <scheme val="minor"/>
      </rPr>
      <t>Se evidencia retrasos en la gestión predial para la adquisición de los terrenos donde se prevé la construcción del Área de Servicio en “Comedores de Cáqueza”, de tal forma que no ha iniciado su construcción</t>
    </r>
    <r>
      <rPr>
        <b/>
        <sz val="11"/>
        <rFont val="Calibri"/>
        <family val="2"/>
        <scheme val="minor"/>
      </rPr>
      <t>.
Hallazgo 45. Administrativo, Disciplinario, (I.P.)- Paraderos y Áreas de Servicio</t>
    </r>
    <r>
      <rPr>
        <sz val="11"/>
        <rFont val="Calibri"/>
        <family val="2"/>
        <scheme val="minor"/>
      </rPr>
      <t>. En el reglamento para la operación de la carretera Bogotá-Villavicencio, anexo del contrato de concesión No 444-94 en los numerales 19 y 20 se establece la obligación contractual de construcción de los paraderos para automotores de transporte público de pasajeros y las dos áreas de servicio al público, estas últimas debían contar con puestos de parqueo para vehículos, unidades sanitarias, cafetería, venta de alimentos y servicio de telefonía convencional, sin embargo en visita de obra del 03 noviembre de 2011 la CGR encontró que esta obligación contractual no fue adelantada por el concesionario, la cual debió realizarse a más tardar el 01/01/99 fecha en la cual inició la etapa de operación del contrato.</t>
    </r>
  </si>
  <si>
    <t>La CGR describe la causa así: ''La obligación contractual no fue adelantada por el concesionario, la cual debió realizarse a más tardar el 01/01/99.''</t>
  </si>
  <si>
    <t>La CGR describe el efecto así: ''Disminución de la calidad del servicio en la operación por parte del Concesionario y demuestra debilidades en la Supervisión por parte del INCO desde el inicio de la ejecución del Contrato de Concesión''</t>
  </si>
  <si>
    <t xml:space="preserve">Gestión para construcción de áreas de servicio en el menor tiempo posible, de conformidad con los cronogramas de obra de la doble calzada entre el Tablón (Km 34+000) y Chirajara (Km 63+000).                                                                              Requerir Informe técnico de la interventoría del proyecto en relación a la construcción del área de servicio Km51+130 sentido Bogotá-Villavicencio.  </t>
  </si>
  <si>
    <t xml:space="preserve">Obtener un informe técnico por parte de la interventoría del proyecto, en el cual se indique la construcción y puesta en operación de las áreas de servicio, requeridas en el numeral 19 del “Reglamento para la Operación de la Carretera Santa Fe de Bogotá-Cáqueza – Villavicencio”. </t>
  </si>
  <si>
    <t>1. Áreas definidas y disponibles para construcción.
2. Informe técnico planeativo Supervisión
3. Contrato estándar 4G
4. Manual de Interventoría y Supervisión                           5.Informe técnico de la Interventoría del proyecto en relación con las áreas de servicios sentido Bogotá-Villavicencio y viceversa; en el cual se evidencia el estado y avance de la construcción de las mismas.
6. Informe de cierre</t>
  </si>
  <si>
    <t>1. Áreas definidas y disponibles para construcción.
2. Informe técnico planeativo Supervisión
3. Contrato estándar 4G
4. Manual de Interventoría y Supervisión                              
5. Informe Técnico de la Interventoría en relación con las áreas de servicio, sentido Bogotá-Villavicencio y Viceversa.
6. Informe de cierre</t>
  </si>
  <si>
    <t>Rad. 20174090839852 del 09/08/2017 
COMUNICACIÓN APERTURA INDAGACIÓN PRELIMINAR NRO. 6-026-17 CONTRATO DE CONCESIÓN 444 DE 1994 PRESUNTO DAÑO FISCAL</t>
  </si>
  <si>
    <r>
      <rPr>
        <b/>
        <sz val="11"/>
        <rFont val="Calibri"/>
        <family val="2"/>
        <scheme val="minor"/>
      </rPr>
      <t>Hallazgo 50. Administrativo, Disciplinario y Penal - Adquisición de Predios Tramo II</t>
    </r>
    <r>
      <rPr>
        <sz val="11"/>
        <rFont val="Calibri"/>
        <family val="2"/>
        <scheme val="minor"/>
      </rPr>
      <t>. Con el acta del 19 de abril de 1996 se modificó el trazado del objeto del contrato excluyendo la variante de Chipaque y contratando la construcción del Túnel el Boquerón en el Tramo II. Sin embargo, antes de suscribir la modificación se evidencio en el Informe de la Fiduciaria de Occidente con corte 31/12/1995 que la Entidad había adquirido predios para el proyecto por valor total de $476.5 millones (Dic-95), dentro de los cuales se encontraban los del tramo en mención, predios que en su momento no cumplieron con la finalidad para la cual fueron adquiridos.</t>
    </r>
  </si>
  <si>
    <t>La CGR describe la causa así: ''Gestión antieconómica al comprar predios y no utilizarlos en el proyecto.''</t>
  </si>
  <si>
    <t>La CGR describe el efecto así: ''Incumplimiento de artículo 238 de la ley 1450 de 2011, reglamentado por el decreto 4054 del 31 de octubre de 2011 y los artículos 25 y 26 de la ley 80 de 1993.''</t>
  </si>
  <si>
    <t>Establecer la posibilidad de utilizar estos inmuebles  en el proyecto doble calzada Bogotá - Villavicencio (Tramo Bogotá - El Tablón), proyecto que a  la Fecha no esta adjudicado. A fin de aportar en la solución al tema de la adquisición de estos predios por parte de INVIAS antes del 2003.</t>
  </si>
  <si>
    <t>Definir el uso de los predios adquiridos</t>
  </si>
  <si>
    <t>1. Solicitar mediante memorando a la Vicepresidencia de Estructuración,  su pronunciamiento sobre la utilización de los predios para la futura doble calzada en el sector de Bogotá-El Tablón .
Solicitar mediante memorando a la Vicepresidencia de Gestión Contractual, su pronunciamiento sobre si la entrega del corredor vial Bogotá-Villavicencio por parte del INVIAS al INCO-hoy ANI, incluyó los predios adquiridos para la Variante de Chipaque
2. Oficio a INVIAS conceptuando sobre los predios.
3. Informe de seguimiento Gerencia Predial
4. Procedimientos prediales
5. Manual de interventoría y supervisión
6. Elaborar informe de antecedentes y trazabilidad
7. Oficio al INVIAS por competencia, con fundamento en el informe de antecedentes y trazabilidad
8. Informe de cierre</t>
  </si>
  <si>
    <t>1. Memorando (2)
2. Oficio (1)
3. Informe de seguimiento Gerencia Predial
4. Procedimientos prediales
5. Manual de interventoría y supervisión
6. Elaborar informe de antecedentes y trazabilidad
7. Oficio al INVIAS por competencia, con fundamento en el informe de antecedentes y trazabilidad
8. Informe de cierre</t>
  </si>
  <si>
    <t>Estudio III</t>
  </si>
  <si>
    <t>Predios adquiridos no utilizados</t>
  </si>
  <si>
    <t>Auto del 18/08/2016 por medio del cual se archiva la I.P. No. 6-011-16</t>
  </si>
  <si>
    <t>Deficiencia en la supervisión contractual</t>
  </si>
  <si>
    <t xml:space="preserve">Resultado de las mesas de trabajo interdisciplinarias efectuadas, solicitar un nuevo concepto jurídico con la identificación de las acciones a desplegar   </t>
  </si>
  <si>
    <t>CR_Pereira-La Victoria</t>
  </si>
  <si>
    <t>Pereira la Victoria</t>
  </si>
  <si>
    <r>
      <rPr>
        <b/>
        <sz val="11"/>
        <rFont val="Calibri"/>
        <family val="2"/>
        <scheme val="minor"/>
      </rPr>
      <t xml:space="preserve">Hallazgo 63. Hallazgo Administrativo, Disciplinario y Fiscal - Modelo Financiero. </t>
    </r>
    <r>
      <rPr>
        <sz val="11"/>
        <rFont val="Calibri"/>
        <family val="2"/>
        <scheme val="minor"/>
      </rPr>
      <t>Se evidencia un mayor beneficio en cuantía de $81.915.8 millones a 31 de diciembre de 2011 medido en valor presente (VPN) a favor del Concesionario, ocasionado por las modificaciones contractuales de los otrosíes 2, 5 y 8 y desplazamiento de los cronogramas, generando un desequilibrio de la ecuación contractual en contra de los intereses del Estado, por cuanto no recibió las obras oportunamente de acuerdo a lo previsto contractualmente.</t>
    </r>
  </si>
  <si>
    <t>La CGR describe la causa así: ''Debido a que en el proceso de la concesión no se realiza la sensibilización de los modelos económicos  para determinar el impacto en la ecuación económica. ''</t>
  </si>
  <si>
    <t>La CGR describe el efecto así: '' No se recibieron las obras oportunamente de acuerdo a lo previsto contractualmente, un desequilibrio económico en las arcas del estado ''</t>
  </si>
  <si>
    <t>Impulsar la  Gestión de cobro al concesionario, por el presunto detrimento patrimonial, originado en el desplazamiento de las inversiones.</t>
  </si>
  <si>
    <t>Recuperar el equilibrio económico del contrato</t>
  </si>
  <si>
    <t>Con base en los datos de valor de inversión y plazo que proporcionan los documentos contractuales y la  programación técnica estimada  y/o real contratada en cada documento, se  estimaran y sensibilizaran los casos en que se hayan producido desplazamientos del cronograma de inversión. La entidad  se apoyara en conceptos de la interventoría del proyecto y en conceptos financieros emitidos por la Banca de Inversión y evaluara el resultado de la sensibilización financiera para adoptar los mecanismos pertinentes para recuperar el equilibrio económico del contrato.</t>
  </si>
  <si>
    <t>1.- Analisis y soporte documental
2.- Acciones institucionales preventivas
3.- Acciones de cobro si aplican
4.- Documentos de conclusión
5.- Informe de cierre</t>
  </si>
  <si>
    <t>Estudio II
INF.4
RADICADO NO. 2016-409-077657-2
Pag. 4</t>
  </si>
  <si>
    <t>Desplazamiento de cronograma</t>
  </si>
  <si>
    <r>
      <rPr>
        <b/>
        <sz val="11"/>
        <rFont val="Calibri"/>
        <family val="2"/>
        <scheme val="minor"/>
      </rPr>
      <t>Hallazgo 74. Administrativo - Cierre Financiero.</t>
    </r>
    <r>
      <rPr>
        <sz val="11"/>
        <rFont val="Calibri"/>
        <family val="2"/>
        <scheme val="minor"/>
      </rPr>
      <t xml:space="preserve"> Se observa en los considerandos  del otrosí 2, a través del cual el INCO concede la petición elevada por el concesionario relacionada con la solicitud de aplazar por un término prudencial de 4 meses la presentación del cierre financiero, el hecho plasmado, entre otras cosas, en el oficio rubricado por el Director General de la Banca de Inversiones COLCORP del 5 de enero de 2005, en el cual manifiesta que “….a la fecha no ha sido posible obtener resultado positivo con la banca en razón a que las acciones legales adelantadas en contra del proyecto y la incertidumbre que por dichas acciones se generan sobre la continuidad del mismo han impedido que el sector financiero emprenda un análisis formal de la facilidad del crédito solicitado…”, situación está de no recibo por parte de este grupo auditor, por cuanto, como bien dictamina el documento CONPES 3107 DE 2001, los riesgos financieros para las concesiones de tercera generación, son asignados exclusivamente al concesionario, situación está que conlleva a cuestionar el hecho en el cual se motivaron las razones que desplazaron los aportes de capital establecidos contractualmente con respecto al Equity.</t>
    </r>
  </si>
  <si>
    <t>La CGR describe la causa así: ''Debido a que la Entidad no dio aplicación a los riesgos que debe de asumir el concesionario tal como lo establece el CONPES 3107 /2001''</t>
  </si>
  <si>
    <t>La CGR describe el efecto así: ''Desplazamiento de los aportes de Equity, Predios e Interventoría, no se realizó la sensibilización en el modelo para determinar el impacto del costo del dinero.''</t>
  </si>
  <si>
    <t>La entidad evaluara y analizara si hubo gestión y diligencia del concesionario en la consecución del Cierre Financiero. En caso de comprobar que por su causa no se cumplió la obligación contractual y se causó  la prórroga del cierre financiero le reclamara  el presunto desequilibrio.</t>
  </si>
  <si>
    <t>UNIDADES DE MEDIDA CORRECTIVA
1. Búsqueda documental archivo de la Entidad.                                                                         
2. Solicitud de verificación documental al concesionario.                                                                                                                                                                           3.  Documentos Banca de Inversión de la época.                                        
4. Informe Supervisor proyecto.                                     
5. Informe Financiero  ANI.                                                            
6. Concepto Jurídico ANI con acciones a seguir
INFORME DE CIERRE
7. Informe de cierre</t>
  </si>
  <si>
    <t>UNIDADES DE MEDIDA CORRECTIVA
1. Comunicación al de verificación documental al archivo de la Entidad.
2. Comunicación al concesionario Solicitud de verificación documental .                                                                                                                                                                           3.  Documentos, acta, informe Banca de Inversión (lo que aplique).                                      
4. Informe Técnico Supervisor proyecto.                                     
5. Informe Financiero  ANI.                                                            
6. Concepto Jurídico ANI con acciones a seguir
INFORME DE CIERRE
7. Informe de cierre</t>
  </si>
  <si>
    <t xml:space="preserve">Según el Concepto Jurídico "De conformidad con las acciones expuestas en el Otrosí No.2 del 17 de marzo de 2005, la acción de tutela instaurada por algunos proponentes en la Licitación No.INCO-SEA-001 de 2004, causó incertidumbre en el mercado financiero, circunstancia que dificultó la consecución de los recursos necesarios para que el Concesionario acreditara el cierre financiero y pudiera cumplir en los términos establecidos inicialmente algunas obligaciones conexas al mismo".   Así mismo se evidencia la comunicación de la Banca de Inversión COLCORP, manifestando que debido a la incertidumbre del proyecto generada por las acciones adelantadas en contra del mismo, no se ha emprendido un análisis Formal de la facilidad de crédito.  Por lo anterior y teniendo en cuenta que dicho aplazamiento obedeció a circunstancias ajenas a las dos partes y que sin embargo esto no hizo que se modificara la asignación de los riesgos del contrato, en tanto la financiación continuó y continua bajo la responsabilidad del Concesionario de acuerdo al documento Conpes 3107. Igualmente la ANI según se evidencia en el oficio N.2016-305-039472-1 del 19/12/16 y en la comunicación N.2017-305-004464-3 del 16 de marzo de 2017 hace la solicitud a Defensa Judicial para que se adelante la reclamación judicial correspondiente, evidenciado que está realizando las gestiones de cobro del beneficio económico a favor del Concesionario por el desplazamiento del cronograma Otrosí 2.   Se considera cumplida la connotación Administrativa del Hallazgo, sin embargo se hará seguimiento junto con las actividades de cobro que se están realizando para el hallazgo N.487 (63) ya que allí es donde se agruparon los desplazamientos de los otrosíes 2, 5 y 8.
Cumplida la connotación Administrativa, se hará el seguimiento por medio del hallazgo N. 487(63) por medio del cual se están realizando las gestiones de cobro. Así mismo está pendiente el concepto de responsabilidad de la CGR. </t>
  </si>
  <si>
    <r>
      <rPr>
        <b/>
        <sz val="11"/>
        <rFont val="Calibri"/>
        <family val="2"/>
        <scheme val="minor"/>
      </rPr>
      <t>Hallazgo 93. Administrativo. Negligencia en el seguimiento a la Gestión Predial, Social y Ambiental de competencia del Concesionario.</t>
    </r>
    <r>
      <rPr>
        <sz val="11"/>
        <rFont val="Calibri"/>
        <family val="2"/>
        <scheme val="minor"/>
      </rPr>
      <t xml:space="preserve"> El INCO, hoy Agencia Nacional de Infraestructura, ha sido negligente en la responsabilidad de verificar que la Concesionaria Unión Temporal Los Comuneros ejecute en orden lógico y en momento oportuno, las actividades derivadas de la gestión social, predial y ambiental atribuidas en virtud del Contrato de Concesión y cumpla con las disposiciones de la ley 99 de 1993 y los demás actos administrativos derivados de la misma. </t>
    </r>
  </si>
  <si>
    <t>La CGR describe la causa así: ''La Agencia, ha sido negligente en la responsabilidad de verificar que la Concesionaria ejecute en orden lógico y en momento oportuno, las actividades derivadas de la gestión social, predial y ambiental atribuidas en virtud del Contrato de Concesión ''</t>
  </si>
  <si>
    <t>La CGR describe el efecto así: ''Con lo anterior se ha incumplido con lo pactado en la Cláusula 25 del Contrato: “Manejo Ambiental del Proyecto”; aumentó el riesgo de la infraestructura existente''</t>
  </si>
  <si>
    <t>Lograr el cumplimiento del concesionario y fortalecer los lineamientos de monitoreo y control de los proyectos</t>
  </si>
  <si>
    <t>UNIDADES DE MEDIDA CORRECTIVA
1. Informe de gestión con soportes  que presenta el seguimiento y control de las actividades prediales, sociales y ambientales, conforme a las mesas  de trabajo realizadas  con el Concesionario.
2.  Pronunciamiento formal de la Vicepresidencia Jurídica  de acuerdo al informe  de Gestión  ambiental  presentado, de la No procedencia de cobro  al Concesionario 
UNIDADES DE MEDIDA PREVENTIVA
3. Contrato Estándar 4G
4. Manual de Supervisión e Interventoría
5. Sistema General de Seguimiento y Control Predial.
INFORME DE CIERRE
6. Informe de cierre
7. Alcance al Informe de cierre</t>
  </si>
  <si>
    <t>UNIDADES DE MEDIDA CORRECTIVA
1. Informe de Gestión.
2, Pronunciamiento Vicepresidencia Jurídica
UNIDADES DE MEDIDA PREVENTIVA
3. Contrato Estándar 4G
4. Manual de Supervisión e Interventoría
5. Sistema General de Seguimiento y Control
INFORME DE CIERRE
6. Informe de cierre
7. Alcance al Informe de cierre</t>
  </si>
  <si>
    <t>INF 6. MM&amp;D  Rad. No. 2016-409-089297-2 pag. 6</t>
  </si>
  <si>
    <t>Las acciones de mejora fueron adelantadas por la ANI, sin embargo, continua en este y otros proyectos deficiencias en la gestión predial, social y ambiental. Por lo que se da como no efectivo.</t>
  </si>
  <si>
    <t>La CGR describe el efecto así: ''Se esta configurando un doble reconocimiento o pago por parte del INCO (hoy ANI) al Concesionario, por las obras mencionadas.''</t>
  </si>
  <si>
    <t>Auto  No. 00069 del 11-feb-2016.</t>
  </si>
  <si>
    <t xml:space="preserve"> Apertura de Indagación Preliminar 007  de 2014 mediante Auto No. 0107
del 14 de agosto de 2014. LMSC
Mediante Auto No. 069 del 11-feb-2016 se decreta el cierre y archivo de la I.P.  007-2014 LMSC 
JUEZ NATURAL DEL CONTRATO
Tener en cuenta precedente desarrollado en el AUTO DE ARCHIVO PROCESO DE RESPONSABILIDAD NO. 2014-05577-064-2013, asociado al H-730-2, con radicación ANI 20174090806882 del 31/07/2017, con auto recibido de la CGR Mediante radicación 2017-409-1085692-2 del 10/10/2017</t>
  </si>
  <si>
    <r>
      <rPr>
        <b/>
        <sz val="11"/>
        <rFont val="Calibri"/>
        <family val="2"/>
        <scheme val="minor"/>
      </rPr>
      <t>Hallazgo 105. Administrativo, Disciplinario y Fiscal- Doble Reconocimiento de Componentes del Proyecto a través del alcance básico y del Adicional No.3</t>
    </r>
    <r>
      <rPr>
        <sz val="11"/>
        <rFont val="Calibri"/>
        <family val="2"/>
        <scheme val="minor"/>
      </rPr>
      <t>. El alcance de las obras a ejecutar a través del Adicional No.3, incluye componentes que forman parte del alcance básico del contrato de concesión No.002 de 2007.</t>
    </r>
  </si>
  <si>
    <t>La CGR describe la causa así: ''Con el Adicional No 3 se contrato nuevamente la construcción de obras las cuales ya hacían parte del  alcance básico del contrato. ''</t>
  </si>
  <si>
    <t>Buscar ante los mecanismos de solución de controversias, la subsanación de lo evidenciado en el hallazgo, buscando la conciliación que subsane el hallazgo</t>
  </si>
  <si>
    <t>Con la suscripción del acuerdo conciliatorio se subsanan los hechos del hallazgo, señalados como pretensiones de la ANI en el Tribunal</t>
  </si>
  <si>
    <t xml:space="preserve">UNIDADES DE MEDIDA CORRECTIVA
1. Acuerdo conciliatorio
2. Anexo Financiero y Técnico
3. Auto aprobatorio del acuerdo del Tribunal
4.Otrosí 7 ( Formalización acuerdo) 
UNIDADES DE MEDIDA PREVENTIVA
5.Manual de Contratación                                                                                     
6.Manual de Supervisión e Interventoría                                                                
7. Res. 959 de 2013 - Bitácora
8.Auto No. 0069 de 11 feb de 2016, de cierre de indagación preliminar
INFORME DE CIERRE
9.Informe de Cierre integral del Hallazgo
</t>
  </si>
  <si>
    <t>UNIDADES DE MEDIDA CORRECTIVA
1. Acuerdo conciliatorio
2. Anexo Financiero y Técnico
3. Auto aprobatorio del acuerdo del Tribunal
4.Otrosí 7 ( Formalización acuerdo) 
UNIDADES DE MEDIDA PREVENTIVA
5.Manual de Contratación                                                                                     
6.Manual de Supervisión e Interventoría                                                                
7. Res. 959 de 2013 - Bitácora
8.Auto No. 0069 de 11 feb de 2016, de cierre de indagación preliminar
INFORME DE CIERRE
9.Informe de cierre integral del hallazgo</t>
  </si>
  <si>
    <t>Auto  No. 00069 del 11/02/2016,  decide archivar la investigación.
"En torno al doble reconocimiento realizado por estas obras, observa el Despacho que si bien esta fue la conclusión a la que llegó el Grupo Auditor y que dio lugar al inicio de esta indagación preliminar, no existe ningún elemento probatorio que lo demuestre.
Al hacer una lectura del hallazgo fiscal y revisar sus soportes, es claro que a partir del hecho de la doble inclusión de obras se supuso que se había dado también un doble reconocimiento de las mismas...
 ... dicho ejercicio no tiene fundamento alguno, puesto que se elaboró sin tener en cuenta si en efecto estas obras se realizaron, si realmente existió equivalencia entre ellas y sin contar con los soportes contables y financieros que analizando el material probatorio recolectado en la presente indagación preliminar y aquel que fue incorporado a la misma".</t>
  </si>
  <si>
    <t>INF. 8 MM&amp;D Rad. No. 2016-409-100777-2 Pag. 51</t>
  </si>
  <si>
    <r>
      <t xml:space="preserve">Se observa que la entidad junto con el Concesionario realizó un acuerdo conciliatorio con el cual se reestructuró financieramente el contrato de concesión el cual fue aprobado por el tribunal con visto bueno de la Procuraduría y el 11/12/2015 se firma del otrosí 07 que recoge los acuerdos y la reestructuración financiera del contrato. 
</t>
    </r>
    <r>
      <rPr>
        <b/>
        <sz val="11"/>
        <rFont val="Calibri"/>
        <family val="2"/>
        <scheme val="minor"/>
      </rPr>
      <t>No dice mucho la justificación. Se resalta que el auto de apertura prelimiar del proceso fiscal fue archivado. Se recomienda al personal del proyecto revisar la firma del otro si No. 07 si recogio la totalidad de lo acordado.</t>
    </r>
  </si>
  <si>
    <r>
      <rPr>
        <b/>
        <sz val="11"/>
        <rFont val="Calibri"/>
        <family val="2"/>
        <scheme val="minor"/>
      </rPr>
      <t>Hallazgo 109. Administrativo y Disciplinario - Cesión y Control del Recaudo de Peajes en los Adicionales No.2 y No.3.</t>
    </r>
    <r>
      <rPr>
        <sz val="11"/>
        <rFont val="Calibri"/>
        <family val="2"/>
        <scheme val="minor"/>
      </rPr>
      <t xml:space="preserve">  La cesión de derechos de recaudo de peaje prevista en los Adicionales No. 2 y 3 no se cumple en la fecha pactada.</t>
    </r>
  </si>
  <si>
    <t>La CGR describe la causa así: ''La cesión de derechos de recaudo de peaje prevista en los Adicionales No. 2 y 3 no se cumple en la fecha pactada''</t>
  </si>
  <si>
    <t>La CGR describe el efecto así: ''Esta situación puede generar controversias y/o reclamaciones por parte del concesionario (incumplimiento de Inco y pago de intereses sobre los montos adeudados).''</t>
  </si>
  <si>
    <t>Obtener decisión de la justicia arbitral que resuelva  la eventual controversia con el concesionario.
Fortalecer los lineamientos asociados con el monitoreo y control de los proyectos.</t>
  </si>
  <si>
    <t>Resolver la eventual controversia con el concesionario y mejorar el monitoreo y control de los proyectos</t>
  </si>
  <si>
    <t>1. Acuerdo conciliatorio 
2. Manual de Interventoría y Supervisión
3. Manual de Contratación
4. Contrato Estándar 4G
5.Informe Financiero
6. Informe de cierre</t>
  </si>
  <si>
    <t>1. Acuerdo conciliatorio aprobado
2. Manual de Interventoría y Supervisión
3. Manual de Contratación
4. Contrato Estándar 4G
5. Informe Financiero
6. Informe de cierre</t>
  </si>
  <si>
    <t>Vicepresidencia Jurídica - Vicepresidencia de Gestión Contractual</t>
  </si>
  <si>
    <t>INF 8  MM&amp;D Rad.  2016-409-100777-2 pag. 79</t>
  </si>
  <si>
    <t>Fortalecer los lineamientos asociados con el monitoreo y control de los proyectos.</t>
  </si>
  <si>
    <t>Mejorar el monitoreo y control de los proyectos</t>
  </si>
  <si>
    <t xml:space="preserve">Hallazgo 135. Administrativo, Disciplinario, (I.P.)- obligaciónes Interventoría Medición de Índice de Estado- La Interventoría (contrato No.041-2008) tiene dentro de sus obligaciónes las señaladas en la cláusula tercera, que incluyen las establecidas en el pliego de condiciones, documento que en su numeral 6.3.1.3.3-Funciones Técnicas, del punto 2, señala “realizar las mediciones del Índice de Estado y la medición de reflectividad en señalización, con la periodicidad pactada en el contrato de Concesión y/o la exigida por el INCO”. Dicha obligación debía realizarse una vez cada seis (6) meses en toda la vía, De acuerdo a la información obtenida, el consorcio interventor no realizó la medición del índice de estado para el segundo semestre de 2009 y primer y segundo semestre de 2010. Incumpliendo así las obligaciónes contractuales pactadas. </t>
  </si>
  <si>
    <t>La CGR describe la causa así: ''Deficiencias por parte del INCO (hoy ANI), en el cumplimiento de sus funciones de seguimiento, supervisión y control frente a las obligaciónes de la firma de interventoría y en la adecuada o pronta aplicación de los mecanismos establecidos en el contrato para lograr el cumplimiento de las obligaciónes del contratista. ''</t>
  </si>
  <si>
    <t>La CGR describe el efecto así: ''Posibles deficiencias en la calidad de las obras entregadas por el concesionario, así como del estado de la vía.''</t>
  </si>
  <si>
    <t>Elaborar el acta de cierre administrativo del contrato de interventoría con el que la entidad demuestre que este contrato se terminó y que se adelantó por parte de la entidad las acciones para lograr la liquidación. Evidenciar la realización de las mediciones de índice de estado y reflectividad por parte de las interventorías subsiguientes que ha tenido el contrato de concesión.</t>
  </si>
  <si>
    <t>Dar un cierre administrativo del contrato de interventoría No. 041 de 2008 y mostrar el seguimiento que se realiza periódicamente en la medición del indice de estado y reflectividad.</t>
  </si>
  <si>
    <t>1. Acta de Cierre y Archivo del expediente administrativo 
2. Concepto jurídico con relación a la perdida de competencia en la liquidación del contrato de interventoría.
3. Informe  integral de supervisión que contiene las gestiones realizadas en pro de liquidar el contrato de interventoría en su momento, y que evidencia que posterior al hallazgo se efectuaron las mediciones del índice de estado y reflectividad por parte de las interventorías.
4. Documento GCSP-M-0002 - Manual de Interventoría y Supervisión 
5. Documento  GCOP-M-0001 - Manual de Contratación
6. Auto No. 069 de 2016, mediante el cual se cierra la investigación preliminar (hecho 15) y se archiva la investigación fiscal.
7. Informe de cierre del hallazgo.</t>
  </si>
  <si>
    <t>1. Acta de Cierre y Archivo del expediente administrativo 
2. Concepto jurídico con relación a la perdida de competencia en la liquidación del contrato de interventoría.
3. Informe  integral de supervisión.
4. Documento GCSP-M-0002 - Manual de Interventoría y Supervisión 
5. Documento  GCOP-M-0001 - Manual de Contratación
6. Auto No. 069 de 2016.
7. Informe de cierre del hallazgo.</t>
  </si>
  <si>
    <t>Vicepresidencia de Gestión Contractual- Vicepresidencia Jurídica</t>
  </si>
  <si>
    <r>
      <t xml:space="preserve"> Apertura de Indagación Preliminar 007  de 2014 mediante Auto No. 0107
del 14 de agosto de 2014.
Auto  de Archivo No. 00069 del 11-feb-2016</t>
    </r>
    <r>
      <rPr>
        <b/>
        <sz val="11"/>
        <rFont val="Calibri"/>
        <family val="2"/>
        <scheme val="minor"/>
      </rPr>
      <t xml:space="preserve">
</t>
    </r>
    <r>
      <rPr>
        <sz val="11"/>
        <rFont val="Calibri"/>
        <family val="2"/>
        <scheme val="minor"/>
      </rPr>
      <t xml:space="preserve">
</t>
    </r>
  </si>
  <si>
    <t>Mediante el Auto  No. 00069 del 11-feb-2016.  Decide archivar la investigación al considerar que "si bien obran como soporte del hallazgo fiscal elementos que indican un posible incumplimiento del Consorcio P&amp;B frente a la obligación de medición del índice de estado para el segundo semestre del año 2009 y el primer y segundo semestre del año 2010, existen otros que desvirtúan la certeza del daño.
Para explicar lo anterior, es necesario recordar que según lo indicado en el auto de apertura, el hecho generador de daño consistió en que a pesar del incumplimiento por parte del interventor frente a una obligación contractual, los pagos se le efectuaron sin realizar los debidos descuentos.
Esta afirmación, tomada del hallazgo fiscal 135 reportado en junio de 2012, parece haberse realizado sin tener en cuenta lo que fue informado por la ANI en la respuesta dada a la observación presentada por el Grupo Auditor, en la que indicó que para el mes de abril de 2012, aún no se había realizado el pago de la totalidad del valor del contrato y que del saldo pendiente por pagar podrían hacerse los descuentos respectivos. (Depurado LMSC abril de 2017)</t>
  </si>
  <si>
    <t>INF. 8 MM&amp;D Rad. No. 2016-409-100777-2 Pag. 53</t>
  </si>
  <si>
    <t>Incumplimiento mediciones</t>
  </si>
  <si>
    <t xml:space="preserve">Hallazgo 136. Administrativo, Disciplinario, (I.P.) - obligaciónes Interventoría. La interventoría (contrato No.041-2008) tiene dentro de sus obligaciónes las señaladas en la cláusula tercera, que incluyen las establecidas en el pliego de condiciones, documento que en el punto 5 del numeral 6.3.1.3.3 Funciones Técnicas señala: “Elaborar una página Web de la Interventoría que presente diferentes niveles de información (layers) sobre datos importantes del proyecto", Las obligaciónes antes señaladas no fueron cumplidas por la firma interventora y debían cumplirse desde el inicio del contrato de interventoría y mantenerse hasta la fecha de terminación. </t>
  </si>
  <si>
    <t>La CGR describe el efecto así: ''Incumplimiento de obligaciónes contractuales, que afectan el adecuado control al proyecto,.''</t>
  </si>
  <si>
    <t>Elaborar el acta de cierre administrativo del contrato de interventoría con el que la entidad demuestre que este contrato se terminó y que se adelantó por parte de la entidad las acciones para lograr la liquidación. Evidenciar que posterior a este hallazgo si se está cumpliendo con la disponibilidad de una página web de interventoría para el seguimiento del contrato de concesión.</t>
  </si>
  <si>
    <t>Dar un cierre administrativo del contrato de interventoría No. 041 de 2008 y mostrar la disponibilidad de una página web por parte de la interventoría.</t>
  </si>
  <si>
    <t>1. Acta de Cierre y Archivo del expediente administrativo 
2. Concepto jurídico con relación a la perdida de competencia en la liquidación del contrato de interventoría.
3. Informe  integral de supervisión que contiene las gestiones realizadas en pro de liquidar el contrato de interventoría, y que evidencia pagina web de interventoría.
4. Documento GCSP-M-0002 - Manual de Interventoría y Supervisión 
5. Documento  GCOP-M-0001 - Manual de Contratación
6. Auto No. 069 de 2016, mediante el cual se cierra la investigación preliminar (hecho 15) y se archiva la investigación fiscal.
7. Informe de cierre del hallazgo.</t>
  </si>
  <si>
    <r>
      <t xml:space="preserve"> Apertura de Indagación Preliminar 007  de 2014 mediante Auto No. 0107
del 14 de agosto de 2014.
</t>
    </r>
    <r>
      <rPr>
        <b/>
        <sz val="11"/>
        <rFont val="Calibri"/>
        <family val="2"/>
        <scheme val="minor"/>
      </rPr>
      <t xml:space="preserve">
</t>
    </r>
    <r>
      <rPr>
        <sz val="11"/>
        <rFont val="Calibri"/>
        <family val="2"/>
        <scheme val="minor"/>
      </rPr>
      <t>Auto  de Archivo No. 00069 del 11-feb-2016</t>
    </r>
    <r>
      <rPr>
        <b/>
        <sz val="11"/>
        <rFont val="Calibri"/>
        <family val="2"/>
        <scheme val="minor"/>
      </rPr>
      <t xml:space="preserve">
</t>
    </r>
    <r>
      <rPr>
        <sz val="11"/>
        <rFont val="Calibri"/>
        <family val="2"/>
        <scheme val="minor"/>
      </rPr>
      <t xml:space="preserve">
</t>
    </r>
  </si>
  <si>
    <t>Mediante el Auto  No. 00069 del 11-feb-2016, decide archivar la investigación.
"Si bien obran como soporte del hallazgo fiscal elementos que indican un posible incumplimiento del Consorcio P&amp;B frente a la obligación de medición del índice de estado para el segundo semestre del año 2009 y el primer y segundo semestre del año 2010, existen otros que desvirtúan la certeza del daño.
Para explicar lo anterior, es necesario recordar que según lo indicado en el auto de apertura, el hecho generador de daño consistió en que a pesar del incumplimiento por parte del interventor frente a una obligación contractual, los pagos se le efectuaron sin realizar los debidos descuentos.
Esta afirmación, tomada del hallazgo fiscal 135 reportado en junio de 2012, parece haberse realizado sin tener en cuenta lo que fue informado por la ANI en la respuesta dada a la observación presentada por el Grupo Auditor, en la que indicó que para el mes de abril de 2012, aún no se había realizado el pago de la totalidad del valor del contrato y que del saldo pendiente por pagar podrían hacerse los descuentos respectivos. (Depurado LMSC abril de 2017)</t>
  </si>
  <si>
    <t>INF. 8 MM&amp;D Rad. No. 2016-409-100777-2 Pag. 66</t>
  </si>
  <si>
    <t>Obligaciones interventoría</t>
  </si>
  <si>
    <t>Hallazgo 144.   Administrativo - Garantía Fuerza Mayor o Caso Fortuito (Amparo contra todo riesgo). El Concesionario no ha cumplido con la obligación establecida en al cláusula 26 numeral 26.5.2, ya que no ha presentado la garantía por fuerza mayor o caso fortuito (amparo contrato todo riesgo), de igual forma, existe deficiencia por parte del INCO en el seguimiento, control y verificación del cumplimiento de las obligaciónes del Concesionario.</t>
  </si>
  <si>
    <t>La CGR describe la causa así: ''Deficiencia en el seguimiento y control de las obligaciónes contractuales.''</t>
  </si>
  <si>
    <t>La CGR describe el efecto así: ''La posible ocurrencia de siniestros sin que se encuentran debidamente amparados. ''</t>
  </si>
  <si>
    <t>1. Laudo arbitral
2. Adopción de procedimiento
3. Realizar  verificacion  de las garantías constituìdas en los contratos vigentes 
4. Sistema de información y seguimiento de garantías
5. Manual de Interventoría y Supervisión
6. Manual de Contratación
7. Contrato Estándar 4G
8. Informe de Defensa Judicial
9. Informe de cierre</t>
  </si>
  <si>
    <t>INF. 8 MM&amp;D Rad. No. 2016-409-100777-2 Pag. 80</t>
  </si>
  <si>
    <r>
      <t xml:space="preserve">Hallazgo 149. Administrativo y Disciplinario - Alcance Básico Hitos 3, 4, 6 y 7. </t>
    </r>
    <r>
      <rPr>
        <sz val="11"/>
        <rFont val="Calibri"/>
        <family val="2"/>
        <scheme val="minor"/>
      </rPr>
      <t>Se evidenció  que a la fecha el Concesionario no ha cumplido con la ampliación a Ley 105 de 1993, en lo referente a la ampliación de bermas, en algunos hitos del contrato básico.</t>
    </r>
  </si>
  <si>
    <t>La CGR describe la causa así: ''Incumplimiento de la Ley 105 de 1993. Deficiencias en el seguimiento y control de la Interventoría.''</t>
  </si>
  <si>
    <t>La CGR describe el efecto así: ''Atrasos en la ejecución de las obras, desplazamiento de cronogramas.''</t>
  </si>
  <si>
    <t>Ajustar los lineamientos contractuales relacionados con el impacto financiero producido por el desplazamiento de cronograma y los lineamientos asociados con el monitoreo y control de los proyectos.</t>
  </si>
  <si>
    <t>Incentivar al concesionario a cumplir con los objetivos de cronograma establecidos en el contrato y mejorar el monitoreo y control de los proyectos.</t>
  </si>
  <si>
    <t>1. Acuerdo conciliatorio aprobado (frente a la ampliación en pasos urbanos)
2.. Laudo Arbitral 
3. Manual de Interventoría y Supervisión
4. Manual de Contratación
5. Contrato Estándar 4G
6. Informe de cierre</t>
  </si>
  <si>
    <t>1. Acuerdo conciliatorio aprobado (frente a la ampliación en pasos urbanos)
2. Laudo Arbitral 
3. Manual de Interventoría y Supervisión
4. Manual de Contratación
5. Contrato Estándar 4G
6. Informe de cierre</t>
  </si>
  <si>
    <t>INF 8  MM&amp;D Rad.  2016-409-100777-2 pag. 81</t>
  </si>
  <si>
    <r>
      <rPr>
        <b/>
        <sz val="11"/>
        <rFont val="Calibri"/>
        <family val="2"/>
        <scheme val="minor"/>
      </rPr>
      <t>Hallazgo 152. Administrativo y Disciplinario (I.P.) - Precios de Mercado en Otrosíes Nos. 1, 3 y Adicional No.2 de la Concesión Córdoba-Sucre</t>
    </r>
    <r>
      <rPr>
        <sz val="11"/>
        <rFont val="Calibri"/>
        <family val="2"/>
        <scheme val="minor"/>
      </rPr>
      <t>. El INCO, hoy Agencia Nacional de Infraestructura, no cuenta con un banco de datos de precios de mercado y análisis de precios unitarios, utilizados y aprobados para la suscripción de los Otrosíes Nos. 1, 3 y el Adicional No. 2 del proyecto de Concesión Córdoba - Sucre , que permita establecer con veracidad la existencia o no de sobreprecios en cada una de las obras que conforman el alcance de los mismos. Respecto al Otrosí No. 3, en la información suministrada, no se encontró el detalle de las obras incluidas, a pesar que en su respuesta la Entidad informa que entrega el soporte en medio magnético.</t>
    </r>
  </si>
  <si>
    <t>La CGR describe la causa así: ''La Entidad no cuenta con base de datos de precios del mercado para realizar comparación con precios de las obras presentadas por el Concesionario.''</t>
  </si>
  <si>
    <t>La CGR describe el efecto así: ''Incertidumbre sobre los valores con posible riesgo de que se hayan contratados con sobrecostos.''</t>
  </si>
  <si>
    <t>Ajustar los lineamientos contractuales relacionados  con los riesgos asumidos por el concesionario, los lineamientos asociados con el monitoreo y control de los proyectos y obtener la base de precios del INVÍAS</t>
  </si>
  <si>
    <t>Reducir la incertidumbre relacionada con sobrecostos eventuales de las obras realizadas por el concesionario.</t>
  </si>
  <si>
    <t>1. Laudo Arbitral
2. Manual de Interventoría y Supervisión
3. Manual de Contratación
4. Contrato Estándar 4G
5. Base de precios INVÍAS
6. Informe de cierre</t>
  </si>
  <si>
    <r>
      <t xml:space="preserve"> Apertura de Indagación Preliminar 007  de 2014 mediante Auto No. 0107
del 14 de agosto de 2014.
</t>
    </r>
    <r>
      <rPr>
        <b/>
        <sz val="11"/>
        <rFont val="Calibri"/>
        <family val="2"/>
        <scheme val="minor"/>
      </rPr>
      <t xml:space="preserve">
</t>
    </r>
    <r>
      <rPr>
        <sz val="11"/>
        <rFont val="Calibri"/>
        <family val="2"/>
        <scheme val="minor"/>
      </rPr>
      <t>Auto  de Archivo No. 00069 del 11-feb-2016
JUEZ NATURAL DEL CONTRATO
Tener en cuenta precedente desarrollado en el AUTO DE ARCHIVO PROCESO DE RESPONSABILIDAD NO. 2014-05577-064-2013, asociado al H-730-2, con radicación ANI 20174090806882 del 31/07/2017, con auto recibido de la CGR Mediante radicación 2017-409-1085692-2 del 10/10/2017</t>
    </r>
    <r>
      <rPr>
        <b/>
        <sz val="11"/>
        <rFont val="Calibri"/>
        <family val="2"/>
        <scheme val="minor"/>
      </rPr>
      <t xml:space="preserve">
</t>
    </r>
    <r>
      <rPr>
        <sz val="11"/>
        <rFont val="Calibri"/>
        <family val="2"/>
        <scheme val="minor"/>
      </rPr>
      <t xml:space="preserve">
</t>
    </r>
  </si>
  <si>
    <t>Auto  No. 00069 del 11/02/2016.</t>
  </si>
  <si>
    <t xml:space="preserve">Auto  No. 00069 del 11/02/2016, decide archivar la investigación.
 "Al dar apertura a esta indagación preliminar, no se contaba con ningún elemento que permitiera establecer una posible incidencia fiscal de este hecho, puesto que la posibilidad de que a partir del mismo pudiera haberse generado un daño al patrimonio del Estado, representado en la existencia de precios superiores a los del mercado en lo que tiene que ver con los Otrosíes No. 1 y 3 y el Adicional No. 2 al contrato de concesión 002 de 2007, se planteó tan sólo como un riesgo.
Obsérvese que no se señaló con claridad obras o ítems con supuesto sobrecosto en los otrosíes o en el adicional, sino que tan solo de manera general se indicó que dichos sobrecostos pueden existir, puesto que al parecer no se hallaron análisis de precios de mercado previos a la suscripción de esos acuerdos.
No obstante, dentro de estas pruebas no obra ninguna que permita indicar la posible existencia de sobrecostos como consecuencia de ese hecho, tal como claramente se reconoce tanto en el formato de traslado de hallazgo fiscal como en el auto de apertura de indagación preliminar;  el presente hecho no tiene incidencia fiscal y la posibilidad de que la tuviera sólo se planteó como un riesgo que en todo caso debió haberse dilucidado en la etapa de auditoría y no dentro de la indagación preliminar.
</t>
  </si>
  <si>
    <t>INF 8  MM&amp;D Rad.  2016-409-100777-2 pag. 83</t>
  </si>
  <si>
    <t>Metodología avalúo</t>
  </si>
  <si>
    <r>
      <rPr>
        <b/>
        <sz val="11"/>
        <rFont val="Calibri"/>
        <family val="2"/>
        <scheme val="minor"/>
      </rPr>
      <t>Hallazgo 155. Administrativo - Rezago en la adquisición predial requerida para la construcción del puente vehicular en Lorica del adicional No. 2</t>
    </r>
    <r>
      <rPr>
        <sz val="11"/>
        <rFont val="Calibri"/>
        <family val="2"/>
        <scheme val="minor"/>
      </rPr>
      <t xml:space="preserve"> Inoportuna gestión por parte del Concesionario en la adquisición de los predios necesarios para dar cumplimiento al cronograma de obras, para la construcción del puente vehicular en el PR 49+0149, en Lorica - Córdoba. Obra cuyo plazo vencía el 18 de septiembre de 2011 y al contrastar el avance en el proceso de negociación de predios al 28 de noviembre de 2011, solo se reporta la adquisición de 2 predios de los 13 requeridos.</t>
    </r>
  </si>
  <si>
    <t>La CGR describe la causa así: ''Lo anterior debido a que  la Lonja contratada para  realizar dicha actividad aplicó el método de capitalización de rentas, el cual arroja un valor de m² el cual es una cifra integral ya que incluye el terreno y la construcción bajo la totalidad de características que ésta tenga, sin embargo la Lonja adicionó el valor de un ítem constructivo, denominado “Entrepiso o placa 3 piso en concreto por un valor de $38.2 millones de pesos. ''</t>
  </si>
  <si>
    <t>La CGR describe el efecto así: ''Esta situación genera un presunto detrimento al patrimonio del Estado, en cuantía de $38.2 millones de septiembre de 2010 que indexados a diciembre de 2011 corresponden a $39,97 millones, debido a que se está reconociendo al propietario dos veces el valor del entre piso o la placa 3, toda vez que en el valor calculado bajo dicha metodología incluye este ítem. Es de resaltar que este predio ya fue cancelado en su totalidad al propietario, conforme comunicación C303700230-0151, expedida el 11 de noviembre de 2011, por Fiducolombia.''</t>
  </si>
  <si>
    <t xml:space="preserve">
Aplicar debidamente la metodología establecida para la valoración de las construcciones existentes en los predios requeridos para los l proyectos
</t>
  </si>
  <si>
    <t xml:space="preserve">Obtener  avalúos comerciales ajustados a la metodología establecida en la normatividad, específicamente en lo relacionado con la valoración de las construcciones existentes en los predios requeridos para los proyectos
</t>
  </si>
  <si>
    <t xml:space="preserve">UNIDADES DE MEDIDA CORRECTIVA
1. Solicitar a la interventoría un Informe predial que manifieste la adquisición de los predios requeridos. 
2. Solicitar a la Interventoría un informe respecto a la terminación de las obras del puente de Lorica.
UNIDADES DE MEDIDA PREVENTIVA
3. Solicitar al Concesionario la implementación de un sistema de control de calidad de los avalúos comerciales y la continua aplicación del protocolo de la ANI para avalúos en zonas rurales y urbanas.
4. Solicitar a la interventoría la verificación de la aplicación de la metodología respectiva en la elaboración de los avalúos
INFORME DE CIERRE
5. Elaborar el informe de cierre
</t>
  </si>
  <si>
    <t>UNIDADES DE MEDIDA CORRECTIVA
1. Un oficio de la ANI a Ia interventoría solicitando el informe predial del puente de Lorica. 
2. Un oficio de la ANI a Ia interventoría solicitando el informe sobre la terminación de la obra del puente de Lorica 
UNIDADES DE MEDIDA PREVENTIVA
3. Un oficio de la ANI al concesionario solicitando la implementación de un sistema de control de calidad a los avalúos comerciales elaborados por la lonja
4. Un oficio de la ANI a la interventoría solicitando la verificación de la aplicación metodológica
INFORME DE CIERRE
5. Un informe de cierre</t>
  </si>
  <si>
    <t>Se efectuaron las acciones de mejora pertinentes, sin embargo dado que la CGR no ha realizado la decisión final de cierre del hallazgo fiscal de predios, por lo que continua como no efectivo.</t>
  </si>
  <si>
    <r>
      <rPr>
        <b/>
        <sz val="11"/>
        <rFont val="Calibri"/>
        <family val="2"/>
        <scheme val="minor"/>
      </rPr>
      <t>Hallazgo 159. Administrativo y Fiscal – Equilibrio Económico del Contrato de Concesión por Desplazamiento de la Etapa de Operación en la Ingeniería Financiera de la Fase I</t>
    </r>
    <r>
      <rPr>
        <sz val="11"/>
        <rFont val="Calibri"/>
        <family val="2"/>
        <scheme val="minor"/>
      </rPr>
      <t>. Se observa que la Etapa de Operación de la Fase I no inició su ejecución en abril de 2003 como se proyectó en la ingeniería financiera del modificatorio suscrito el 28 de septiembre de 2001, sino que empezó en marzo de 2004, con lo que se desplazaron en el tiempo los ítems: Mantenimiento de la Carretera y la Operación y Recaudo, rompiendo la ecuación contractual, debido a que al correr esas obras en el tiempo se genera un desequilibrio en contra de los intereses del Estado, y a favor del contratista en cuantía de $712 millones a pesos de 1994, teniendo en cuenta que estos costos se realizan en un tiempo posterior al pactado y ello representa un ahorro al contratista, con lo cual se ocasiona un presunto detrimento al patrimonio del Estado en cuantía de $2.972 millones a pesos de 2011.</t>
    </r>
  </si>
  <si>
    <t>La CGR describe la causa así: ''Debilidades en su etapa de planeación, lo que originó problemas con la comunidad afectada por el proyecto, y ello conllevó a que la construcción que estaba programada para iniciarse 6 meses después de la suscripción del contrato, empezara solo hasta en octubre de 2001.''</t>
  </si>
  <si>
    <t>La CGR describe el efecto así: ''Modificación de la estructura del contrato, vulnerando los principios de transparencia y selección objetiva.''</t>
  </si>
  <si>
    <t>Ajustar las disposiciones contractuales que producen efectos en el modelo financiero por el desplazamiento del cronograma.</t>
  </si>
  <si>
    <t>Concepto jurídico y financiero sobre si hay efecto financiero por el desplazamiento del cronograma y desarrollo de nuevo estándar de contrato que elimine el efecto financiero por dicho desplazamiento.</t>
  </si>
  <si>
    <t xml:space="preserve">1. Concepto jurídico
2. Contrato estándar 4G
3. Concepto a la interventoría (Bajo el alcance señalado por el Dr. Carlos Medellín)
4. Análisis financiero del posible desplazamiento
5. Informe de cierre </t>
  </si>
  <si>
    <t>CR_Fontibon - Facatativa - Los Alpes</t>
  </si>
  <si>
    <t>Fontibón Facatativá Los Alpes</t>
  </si>
  <si>
    <r>
      <rPr>
        <b/>
        <sz val="11"/>
        <rFont val="Calibri"/>
        <family val="2"/>
        <scheme val="minor"/>
      </rPr>
      <t>PRF No. 2015-01240       Auto  No. 863del 17/12/2015 - Dirección de investigaciones fiscales</t>
    </r>
    <r>
      <rPr>
        <sz val="11"/>
        <rFont val="Calibri"/>
        <family val="2"/>
        <scheme val="minor"/>
      </rPr>
      <t xml:space="preserve"> pago de actividades no realizadas.-El presunto daño patrimonial al Estado, surge con ocasión de los pagos efectuados por la entidad contratante, por concepto de “mantenimiento de la carretera” y “operación y recaudo”, los cuales de acuerdo con la ingeniería financiera se remuneraron a partir de marzo de 2003,  fecha para la cual no se habían entregado las obras de la Fase I, lo cual constituye un prerrequisito  esencial para inicial los mantenimientos y la operación, a que haya lugar.
Según lo expuesto por el equipo auditor, las obras de la Fase I se entregaron en marzo de 2004, fecha a partir de la cual debían remunerarse los ítems mantenimiento de la carretera y operación y recaudo, por ello lo procedente era que la entidad ajustará el modelo financiero a la realidad, teniendo en cuenta que las obras iniciaron 11 meses después de lo acordado.
Finalmente, la cuantía del presunto daño fiscal se estimó en la suma de 712 millones de pesos en el año de 1994, que a diciembre de 2014 equivalen a la suma de $ 3.338,65 millones
</t>
    </r>
  </si>
  <si>
    <t>INF 5 MM&amp;D Rad. No. 2016-409-089295-2 Pag. 5</t>
  </si>
  <si>
    <r>
      <rPr>
        <b/>
        <sz val="11"/>
        <rFont val="Calibri"/>
        <family val="2"/>
        <scheme val="minor"/>
      </rPr>
      <t xml:space="preserve">Hallazgo 162. Administrativo y Disciplinario Indebida planeación. Desnaturalización del contrato de concesión. </t>
    </r>
    <r>
      <rPr>
        <sz val="11"/>
        <rFont val="Calibri"/>
        <family val="2"/>
        <scheme val="minor"/>
      </rPr>
      <t xml:space="preserve"> , el 30 de junio de 1995 se suscribe el contrato 0937/95, entre el INVIAS y la sociedad Concesionaria CCFC SA., cuyo objeto consistía en realizar por el sistema de concesión, los estudios, diseños definitivos, las obras de rehabilitación y de construcción, la operación y el mantenimiento de la carretera Bogotá (Fontibón) – Facatativá – Los Alpes, del tramo 08, de la ruta 50, en el departamento de Cundinamarca, el Concesionario presentó una propuesta alternativa que ajusta la diferencia entre el presupuesto de construcción calculado una vez aprobados los diseños definitivos y el valor inicialmente establecido en el contrato de concesión.</t>
    </r>
  </si>
  <si>
    <t>La CGR describe la causa así: ''Con las diferentes modificaciones contractuales que se le han realizado al contrato de concesión.''</t>
  </si>
  <si>
    <t>La CGR describe el efecto así: ''Se ha presentado desnaturalización del contrato de concesión, lo que evidencia falta de planeación del proyecto desde su estructuración.''</t>
  </si>
  <si>
    <t>Mediante concepto de abogado externo fortalecer la posición de la entidad respecto a la viabilidad de incluir condiciones dentro de los documentos contractuales.
Establecer lineamientos rigurosos para evaluar y aprobar modificaciones a los contratos.</t>
  </si>
  <si>
    <t>Concepto Jurídico de Asesor Externo.
Asegurar el cumplimiento normativo relacionado con las modificaciones contractuales y el logro de los objetivos del proyecto.</t>
  </si>
  <si>
    <t xml:space="preserve">UNIDAD DE MEDIDA CORRECTIVA
1. Concepto Jurídico.
UNIDADES DE MEDIDA PREVENTIVA
2. Oficio radicación  No. 2017-102-030-791-1 del 21/09/2017 dirigido a la CGR, el cual está relacionado con consideraciones frente al informe final de AR2016. Supeditados al resultado de los procesos fiscales, penales o disciplinarios
3. Manual de Contratación
4. Res. 959 de 2013 - Bitácora del Proyecto
5. Res. Que crea y regula el Comité de Contratación
6. Procedimiento para las modificaciones contractuales
INFORME DE CIERRE
7. Informe cierre hallazgo supervisión
8. Alcance de Informe de cierre
</t>
  </si>
  <si>
    <t>UNIDAD DE MEDIDA CORRECTIVA
1. Concepto Jurídico.
UNIDADES DE MEDIDA PREVENTIVA
2. Oficio radicación  No. 2017-102-030-791-1 del 21/09/2017 dirigido a la CGR
3. Manual de Contratación
4. Res. 959 de 2013 - Bitácora del Proyecto
5. Res. Que crea y regula el Comité de Contratación
6. Procedimiento para las modificaciones contractuales
INFORME DE CIERRE
7. Informe cierre hallazgo supervisión
8. Alcance de Informe de cierre</t>
  </si>
  <si>
    <t>INF 5 MM&amp;D Rad. No. 2016-409-089295-2 Pag. 9</t>
  </si>
  <si>
    <t xml:space="preserve">Si bien se implementaron acciones preventivas, la auditoría realizada a la ANI dentro de la vigencia 2016, evidenció en los otrosíes 3 y 6 del contrato de concesión No. 01 de 2010, la reiteración de hechos similares a los contenidos en este hallazgo, lo que determina que estas acciones no han sido efectivas, además de estar  vigente el proceso disciplinario actualmente en curso. </t>
  </si>
  <si>
    <r>
      <rPr>
        <b/>
        <sz val="11"/>
        <rFont val="Calibri"/>
        <family val="2"/>
        <scheme val="minor"/>
      </rPr>
      <t>Hallazgo 163. Administrativo. - Activación de la FASE II sin el cumplimiento de las condiciones inicialmente establecidas en el contrato 0937/95</t>
    </r>
    <r>
      <rPr>
        <sz val="11"/>
        <rFont val="Calibri"/>
        <family val="2"/>
        <scheme val="minor"/>
      </rPr>
      <t>. Para el inicio de la ejecución de las obras pertenecientes a la FASE II, contractualmente se establecieron unas condiciones específicas , que las comunidades hayan expresado su consentimiento para permitir el cobro de peajes y que en virtud de ese consentimiento se haya procedido a su cobro respectivo durante un tiempo ininterrumpido no inferior a 6 meses. Sin embargo, pese a que no se cumplió lo pactado ni era posible hacerlo, como lo señala la Entidad y el Concesionario , se inició su construcción, con la suscripción el 30 de diciembre de 2008, del otrosí No. 6 al contrato de concesión 0937/95, con el objeto de ejecutar las siguientes obras pertenecientes a la FASE II.</t>
    </r>
  </si>
  <si>
    <t>La CGR describe la causa así: ''Deficiencias en el control sobre el cumplimiento de los requisitos pactados en el contrato. ''</t>
  </si>
  <si>
    <t>La CGR describe el efecto así: ''Lo que puede impactar el cumplimiento de los compromisos adquiridos en materia económica.''</t>
  </si>
  <si>
    <t>Eliminación de las condiciones específicas del modificatorio de 2001 por mutuo acuerdo, mediante la suscripción de un documento contractual que busque la reactivación de obras de fase II (otrosí o Modificatorio)en virtud a que se trata de un contrato estatal cuyas estipulaciones deben ir acorde con lo establecido en las normas previstas para ello en el derecho privado estas condiciones se pueden exigir según los lineamientos del artículo 1625 del código civil colombiano y fortalecer los lineamientos relacionados con la evaluación y aprobación de modificaciones contractuales y con el monitoreo y seguimiento de los proyectos.</t>
  </si>
  <si>
    <t>UNIDADES DE MEDIDA CORRECTIVA
1. Firma de documento contractual
2. Acta de entrega y finalización de las obras.
UNIDADES DE MEDIDA PREVENTIVA
3. Manual de Contratación
4. Res. 959 de 2013 - Bitácora del Proyecto
5. Res. Que crea y regula el Comité de Contratación
6. Procedimiento para las modificaciones contractuales
7. Manual de Supervisión e Interventoría
INFORME DE CIERRE
8. Informe cierre hallazgo supervisión
9. Actualización de informe de cierre.</t>
  </si>
  <si>
    <t>INF 5 MM&amp;D Rad. No. 2016-409-089295-2 Pag. 10</t>
  </si>
  <si>
    <t>Teniendo en cuenta que a la fecha de revisión (Mayo de 2017) no se presenta evidencia de la ejecución de las obras que dieron origen al hallazgo, el hallazgo se mantiene.</t>
  </si>
  <si>
    <r>
      <t xml:space="preserve">Hallazgo 165. Administrativo, Disciplinario, Fiscal y Penal Indebida destinación de recursos. </t>
    </r>
    <r>
      <rPr>
        <sz val="11"/>
        <rFont val="Calibri"/>
        <family val="2"/>
        <scheme val="minor"/>
      </rPr>
      <t>El contrato 0937/95 establece un volumen de tránsito para la garantía, señalando que si el ingreso total obtenido por concepto de peaje durante un año determinado de operación, es menor que el ingreso por peaje garantizado para ese año de operación, el “INVIAS” compensará la diferencia al Concesionario. En modificación realizada en el año 2001  se altera tal disposición, y allí acuerdan distribuir en partes iguales (50% y 50%) entre el CONCESIONARIO Y EL INSTITUTO (Hoy Agencia Nacional de Infraestructura), los recaudos de peaje que durante un año respectivo se generen en exceso del valor que corresponda al ciento cinco por ciento (105%), del resultado de multiplicar los tráficos por las tarifas máximas estipuladas debidamente ajustadas, por lo que los recaudos de peaje que se generen en la Etapa de Operación incluido el 50% señalado, el cual ya no es para mayores mantenimientos, serán en su totalidad del concesionario.</t>
    </r>
  </si>
  <si>
    <t>La CGR describe la causa así: ''Con lo pactado en el contrato de distribuir  en partes iguales 50%  y 50% los ingresos que superen el exceso en peajes.''</t>
  </si>
  <si>
    <t>La CGR describe el efecto así: ''Se está vulnerando lo establecido en el artículo 33 de la Ley 105 de 1993.''</t>
  </si>
  <si>
    <t>1. Concepto Interventoría
2. Solicitud instauración tribunal de arbitramento
3. Manual de Contratación
4. Res. Que crea y reglamenta el Comité de Contratación
5. Res. 959 de 2013 - Bitácora del Proyecto
6. Procedimiento para las modificaciones contractuales</t>
  </si>
  <si>
    <r>
      <rPr>
        <b/>
        <sz val="11"/>
        <rFont val="Calibri"/>
        <family val="2"/>
        <scheme val="minor"/>
      </rPr>
      <t>Proceso de Responsabilidad Fiscal No. 2015-01240. Auto de apertura  No. 863 del 17/12/2015</t>
    </r>
    <r>
      <rPr>
        <sz val="11"/>
        <rFont val="Calibri"/>
        <family val="2"/>
        <scheme val="minor"/>
      </rPr>
      <t xml:space="preserve"> tanto el contrato 0937/95, como el modificatorio 01 de 2011,  contraviene lo establecido en el artículo 33 de la Ley 105 de 1993, el cual señala que “Garantías de ingreso. Para obras de infraestructura de transporte, por el sistema de concesión, la entidad concedente podrá establecer garantías de ingresos mínimos utilizando recursos del presupuesto de la entidad respectiva. Igualmente, se podrá establecer que cuando los ingresos sobrepasen un máximo, los ingresos adicionales podrán ser transferidos a la entidad contratante a medida que se causen, ser llevados a reducir el plazo de la concesión, o utilizados para obras adicionales, dentro del mismo sistema vial”.</t>
    </r>
  </si>
  <si>
    <t>Estudio I
INF. 3 MM&amp;D Rad. No. 2016-409-061729-2 Pag. 6</t>
  </si>
  <si>
    <r>
      <rPr>
        <b/>
        <sz val="11"/>
        <rFont val="Calibri"/>
        <family val="2"/>
        <scheme val="minor"/>
      </rPr>
      <t>Hallazgo 166. Administrativo, Disciplinario y Fiscal – Ejecución del Objeto del Contrato</t>
    </r>
    <r>
      <rPr>
        <sz val="11"/>
        <rFont val="Calibri"/>
        <family val="2"/>
        <scheme val="minor"/>
      </rPr>
      <t xml:space="preserve">. El contrato de Concesión en su cláusula primera establece dentro del alcance básico y adicional de la construcción, entre otras obras, </t>
    </r>
    <r>
      <rPr>
        <b/>
        <u/>
        <sz val="11"/>
        <rFont val="Calibri"/>
        <family val="2"/>
        <scheme val="minor"/>
      </rPr>
      <t>ampliación del viaducto existente en La Caro, ampliación  del puente sobre el Río Bogotá, así como el paso subterráneo de acceso a la Universidad de la Sabana, Tercer Carril – La Caro – Centro Chía,</t>
    </r>
    <r>
      <rPr>
        <sz val="11"/>
        <rFont val="Calibri"/>
        <family val="2"/>
        <scheme val="minor"/>
      </rPr>
      <t xml:space="preserve"> sin embargo a la fecha no se han iniciado las obras, tal como se observó en la visita de inspección realizada por la CGR en noviembre de 2011, no obstante a que el inicio de estas obras debió darse como se establece a continuación, tal como lo establecen los cronogramas suministrados por la Entidad. Esta situación muestra menores inversiones en obras que las contractualmente definidas en el alcance básico, a pesar que el término de quince años inicialmente previsto en la concesión, se ha superado.</t>
    </r>
  </si>
  <si>
    <t>La CGR describe la causa así: ''Incumplimiento de los cronogramas de inversión de las obras del alcance básico.''</t>
  </si>
  <si>
    <t>La CGR describe el efecto así: ''Esta situación muestra menores inversiones en obras que las contractualmente definidas en el alcance básico, a pesar que el término de quince años inicialmente previsto en la concesión, se ha superado y beneficio para el Concesionario ''</t>
  </si>
  <si>
    <t>Control y seguimiento a las obligaciones contractuales establecidas
Restablecer el equilibrio económico del contrato, en cumplimiento de la decisión proferida por el Tribunal de Arbitramento sobre el desplazamiento de inversiones.</t>
  </si>
  <si>
    <t>Garantizar el equilibrio económico contractual</t>
  </si>
  <si>
    <t>UNIDADES DE MEDIDA CORRECTIVA
1. Presentación demanda de Reconvención
2. Laudo Arbitral.
3. Informe de Interventoría.
4. Acuerdo Conciliatorio
5. Acta de Aprobación Acuerdo Conciliatorio
6. Otrosí, cumplimiento Acuerdo Conciliatorio.
UNIDADES DE MEDIDA PREVENTIVA
7. Contrato Estándar 4G
8. Auto de archivo de Indagación preliminar 008 de 2014 CGR
INFORME DE CIERRE
9. Informe de cierre
10. Alcance Informe de Cierre.</t>
  </si>
  <si>
    <t>Fiscal - Disciplinario</t>
  </si>
  <si>
    <r>
      <rPr>
        <b/>
        <sz val="11"/>
        <rFont val="Calibri"/>
        <family val="2"/>
        <scheme val="minor"/>
      </rPr>
      <t>Indagación preliminar No. 008 de 2014 con auto de apertura No. 084 del 30 de junio de 2014.</t>
    </r>
    <r>
      <rPr>
        <sz val="11"/>
        <rFont val="Calibri"/>
        <family val="2"/>
        <scheme val="minor"/>
      </rPr>
      <t xml:space="preserve"> 
Mediante Auto No. 00332 del 27 de mayo de 2016 la CGR procede a archivar la indagación preliminar.
JUEZ NATURAL DEL CONTRATO
Tener en cuenta precedente desarrollado en el AUTO DE ARCHIVO PROCESO DE RESPONSABILIDAD NO. 2014-05577-064-2013, asociado al H-730-2, con radicación ANI 20174090806882 del 31/07/2017, con auto recibido de la CGR Mediante radicación 2017-409-1085692-2 del 10/10/2017</t>
    </r>
  </si>
  <si>
    <t>Auto No. 00332 del 27 de mayo de 2016</t>
  </si>
  <si>
    <t xml:space="preserve">
Mediante Auto No. 00332 del 27 de mayo de 2016 la CGR procede a archivar la indagación preliminar No. 008 de 2014 por no contar con la prueba técnica idónea y conducente  que permita sostener la existencia del presunto detrimento, lo cual se traduce en que no se reunen los requisitos para dar apertura a un proceso de responsabilidad fiscal. LMSC</t>
  </si>
  <si>
    <t xml:space="preserve">Estudio II
INF 2 Rad. 2016-409-054482 pag. 3
 INF.4
RADICADO NO. 2016-409-077657-2 Pag. 8
CONCEPTO JURÍDICO
Rad.
2017-409-012640-2
</t>
  </si>
  <si>
    <r>
      <t xml:space="preserve">Se observa que las entidades junto con el Concesionario firmaron el Otrosí No. 60 del 15 de abril de 2016 producto del acuerdo conciliatorio del 30/10/2015. Por otra parte, el 06/10/2016 se profiere el Laudo arbitral que dispuso la ampliación del plazo contractual para terminar las inversiones previstas en el modelo financiero de 2005.
</t>
    </r>
    <r>
      <rPr>
        <b/>
        <sz val="11"/>
        <rFont val="Calibri"/>
        <family val="2"/>
        <scheme val="minor"/>
      </rPr>
      <t>El seguimiento realizado por la CGR no justifica la no efectividad. Se recomienda: un informe donde detalla la trazabilidad de cumplimiento del acuerdo y revisión de la firma M&amp;D abogados. La indagación preliminar fue archiva.</t>
    </r>
  </si>
  <si>
    <r>
      <rPr>
        <b/>
        <sz val="11"/>
        <rFont val="Calibri"/>
        <family val="2"/>
        <scheme val="minor"/>
      </rPr>
      <t>Complementario por alcance.
Auto del 18/08/2016 por medio del cual se archiva la I.P. No. 6-011-16</t>
    </r>
    <r>
      <rPr>
        <sz val="11"/>
        <rFont val="Calibri"/>
        <family val="2"/>
        <scheme val="minor"/>
      </rPr>
      <t xml:space="preserve">
</t>
    </r>
    <r>
      <rPr>
        <b/>
        <sz val="11"/>
        <rFont val="Calibri"/>
        <family val="2"/>
        <scheme val="minor"/>
      </rPr>
      <t>Ataca la causalidad del hallazgo. Como unidad de medida aporta a la efectividad del PMI</t>
    </r>
    <r>
      <rPr>
        <sz val="11"/>
        <rFont val="Calibri"/>
        <family val="2"/>
        <scheme val="minor"/>
      </rPr>
      <t xml:space="preserve">
Mientras se consiguen los recursos, se generan intereses moratorios que deben ser reconocidos al beneficiario como lo ordena la Ley.
 ..."el juzgado tomó la decisión hasta el 2012 cuando quedó en firme la providencia, lo que generó los intereses que fueron reconocidos y pagados como consecuencia de esta decisión".
..."no existe detrimento patrimonial ya que el pago de los intereses moratorios es válido legalmente"</t>
    </r>
  </si>
  <si>
    <t xml:space="preserve">Por alcance </t>
  </si>
  <si>
    <r>
      <rPr>
        <b/>
        <sz val="11"/>
        <rFont val="Calibri"/>
        <family val="2"/>
        <scheme val="minor"/>
      </rPr>
      <t>Hallazgo 181. Administrativo y Disciplinario – Cierres Ambientales</t>
    </r>
    <r>
      <rPr>
        <sz val="11"/>
        <rFont val="Calibri"/>
        <family val="2"/>
        <scheme val="minor"/>
      </rPr>
      <t>. Se evidenció que el INCO no realiza adecuadamente el seguimiento ambiental del proyecto, por cuanto no se evidencia el seguimiento de la información requerida sobre permisos y licencias, tal es el caso de la localización de los sitios de depósito de escombros y los correspondientes cierres ambientales de los depósitos de las obras adelantadas en el proyecto, incumpliendo lo establecido en el contrato de Concesión en las Cláusulas Séptima, Décima Cuarta, en la Licencia Ambiental, Resolución 703/1996 y modificaciones de la Licencia Ambiental, Resolución 848/2003 y Resolución 99 del 27 de enero de 2011, Plan de Manejo Ambiental, emanados en virtud de la Ley 99 de 1993,  ya que en comunicación INCO, 2011-302-018134-1 del 30 de diciembre de 2011 la Subgerente de Gestión Contractual informa que “En la medida  en la que se reúnan los demás permisos ambientales y paz y salvos ambientales le serán remitidos.</t>
    </r>
  </si>
  <si>
    <t>La CGR describe la causa así: ''Incumpliendo lo establecido en el contrato de Concesión en las Cláusulas Séptima, Décima Cuarta, en la Licencia Ambiental, Resolución 703/1996 y modificaciones de la Licencia Ambiental, Resolución 848/2003 y Resolución 99 del 27 de enero de 2011, Plan de Manejo Ambiental, ''</t>
  </si>
  <si>
    <t>La CGR describe el efecto así: ''Que no haya dado la debida protección del medio ambiente y se generen requerimiento por parte del Ministerio de Medio Ambiente y la CAR.''</t>
  </si>
  <si>
    <t>gestiónar a través de la Gerencia Socio-Ambiental el seguimiento a cada una de estas actividades para proceder al cierre de estos permisos</t>
  </si>
  <si>
    <t>Realizar los respectivas gestiónes para la obtención de los  cierres ante las Entidades Municipales</t>
  </si>
  <si>
    <t>1. Un (1) pronunciamiento de la Interventoría
2. Un (1) informe de seguimiento ambiental
3. Manual de Supervisión e Interventoría
4. Concepto integral sobre el estado de cumplimiento del hallazgo
5. Procedimiento de seguimiento a licencias ambientales
6. Alcance Informe de Seguimiento Ambiental con el fin unifcar las acciones efectuadas y avance de los cierres.
7. Informe de cierre</t>
  </si>
  <si>
    <t>1. Un (1) pronunciamiento de la Interventoría
2. Un (1) informe de seguimiento ambiental
3. Manual de Supervisión e Interventoría
4. Concepto integral sobre el estado de cumplimiento del hallazgo
5. Procedimiento de seguimiento a licencias ambientales
6. Alcance Informe de Seguimiento Ambiental con el fin unificar las acciones efectuadas y avance de los cierres.
7. Informe de cierre</t>
  </si>
  <si>
    <r>
      <rPr>
        <b/>
        <sz val="11"/>
        <rFont val="Calibri"/>
        <family val="2"/>
        <scheme val="minor"/>
      </rPr>
      <t>Hallazgo 188. Administrativo y Disciplinario – Box UniSabana.</t>
    </r>
    <r>
      <rPr>
        <sz val="11"/>
        <rFont val="Calibri"/>
        <family val="2"/>
        <scheme val="minor"/>
      </rPr>
      <t xml:space="preserve"> Deficiencias en el diseño efectuado por el Concesionario, teniendo en cuenta que no contempló la operación ni las restricciones que pueda tener, ya que no tiene identificados los riesgos y el plan de contingencia y de mitigación en caso de crecidas y desbordamiento del Río Bogotá.</t>
    </r>
  </si>
  <si>
    <t>La CGR describe la causa así: ''El Concesionario no ha ejecutado la obra que hace parte del alcance básico del proyecto, incumpliendo esta obligación contractual.''</t>
  </si>
  <si>
    <t>La CGR describe el efecto así: ''No se han obtenido los beneficios de la ejecución del Box Unisabana, afectando la seguridad de los peatones del sector. Se disminuyen las obligaciónes al Concesionario, no solo por la no ejecución de la obra sino porque la operación y mantenimiento de las obras ejecutadas en la concesión están a su  cargo y no le está dado trasladar sus responsabilidades a un  particular.''</t>
  </si>
  <si>
    <t>Verificación por parte de la interventoría la finalización de la construcción del puente peatonal por parte del ICCU. Obra que sustituye la funcionalidad del Box Unisabana.</t>
  </si>
  <si>
    <t>Realizar la modificación contractual de la exclusión del Box coulvert</t>
  </si>
  <si>
    <t>UNIDADES DE MEDIDA CORRECTIVA
1. Informe de interventoría.
2. Alcance Informe de Interventoría.
3. Informe técnico.
4. Acta de Inicio
5. Documento de Modificación
6. Concepto Jurídico
7. Otrosí No. 60, en el cual se excluye del alcance del contrato el BOX de Unisabana.
UNIDAD DE MEDIDA PREVENTIVA
8. Manual de Supervisión e Interventoría
INFORME DE CIERRE
9. Informe de cierre
10. Alcance Informe de Cierre.</t>
  </si>
  <si>
    <t>Se revisa informe "20. 20144090589012 hallazgos.tif", radicado 2014-409-058901-2 de 27-11-2014, página 5, donde la Interventoría informa que debido a condiciones de inseguridad de los usuarios y situaciones de inundación, se modificó la ubicación del box y se cambió por un puente en el sitio 6+950 La Caro -Centro Chía, mediante convenio de  INVIAS-ICCU, el cual está adjudicado y en Diseños, respecto a los recursos se retirarían del modelo o se utilizarían para construir otras obras. Esto fue plasmado mediante Otrosí 60 de 15-04-2016, según el Acuerdo Conciliatorio de 30 de octubre de 2015, aprobado por el Tribunal de Arbitramento Acta 29 de 24-11-2015.  El 10-06-16, se hace reunión con Entidad, quien manifestó que el puente está en ejecución y su finalización está programada para octubre de 2016. Como se trata de la acción correctiva para subsanar el hallazgo se considera que está en proceso. Por lo que continúa igual. Inefectiva. NO SE EVIDENCIA NUEVA INFORMACION A LA RELACIONADA POR EL AUDITOR EN LA REVISION ANTERIOR y A LA TERMINACION DE LAS OBRAS DESCRITAS. INFECTIVA</t>
  </si>
  <si>
    <r>
      <rPr>
        <b/>
        <sz val="11"/>
        <rFont val="Calibri"/>
        <family val="2"/>
        <scheme val="minor"/>
      </rPr>
      <t>Hallazgo 197. Administrativo y Disciplinario - Accidentalidad.</t>
    </r>
    <r>
      <rPr>
        <sz val="11"/>
        <rFont val="Calibri"/>
        <family val="2"/>
        <scheme val="minor"/>
      </rPr>
      <t xml:space="preserve"> El informe de Interventoría presentado mediante comunicación DIS. S.A. – IPC- S.A. 2002-013-1106 del 21 de diciembre de 2011, permite establecer que la accidentalidad en la concesión DEVINORTE bajo el contrato No.664 de 1994, ha alcanzado niveles que distan de ofrecer mejoramiento en las condiciones de seguridad a los usuarios; por el contrario, se observa un incremento significativo en el número de accidentes, muertos y heridos, alcanzando niveles de 61.11% y 19.61% respectivamente para la Ruta 55 y la Ruta 45ª respectivamente. Esta situación genera incertidumbre sobre el nivel de servicio en la vía concesionada, en lo relativo a la garantía de calidad y seguridad que debe ofrecer a los usuarios.</t>
    </r>
  </si>
  <si>
    <t>La CGR describe la causa así: ''Deficiencias en el seguimiento y control de la accidentalidad, tanto por el Concesionario como la Interventoría ''</t>
  </si>
  <si>
    <t>La CGR describe el efecto así: ''Incertidumbre sobre el nivel de servicio en la vía concesionada, en lo relativo a la garantía de calidad y seguridad que debe ofrecer a los usuarios,''</t>
  </si>
  <si>
    <t>La Interventoría hará seguimiento mensual , análisis de las estadísticas y conforme lo anterior requerir al concesionario para efectuar campañas de seguridad enfocadas a los usuarios e incrementar operativos de control de velocidad y estado de los conductores.</t>
  </si>
  <si>
    <t>Contar con información confiable que determina el seguimiento sobre campañas educativas para la reducción de accidentalidad</t>
  </si>
  <si>
    <t>UNIDADES DE MEDIDA CORRECTIVA
1. Informe de interventoría que evidencie el seguimiento a las campañas efectuadas
2. Informe del Concesionario
3. Laudo Arbitral.
4. Alcance al Informe de interventoría, donde se evidencia el cumplimiento de la implementación de campañas educativas.
UNIDAD DE MEDIDA PREVENTIVA
5. Manual de interventoría y supervisión
INFORME DE CIERRE
6. Informe de cierre
7. Alcance Informe de Cierre.</t>
  </si>
  <si>
    <t>Se observa la misma información enunciada en la auditoria anterior, Informe de Interventoría "Informe_cierre_Hallazgo_197-621.pdf", radicado 2013-409-052798-2 de 24-12-2013, en relación con lo manifestado por la entidad "El 10-06-16, se hace reunión con Entidad, quien manifestó que están pendientes del fallo de un Laudo Arbitral y que la seguridad de la vía se garantizará con la construcción de 20 puentes peatonales que se incluirán en la IP Privada de ACENORTE". No se evidencia fallo alguno, así como no se evidencia construcción de lo indicado en dicha reunión". Se anexa informe de campañas de seguridad vial. Inefectiva</t>
  </si>
  <si>
    <r>
      <rPr>
        <b/>
        <sz val="11"/>
        <rFont val="Calibri"/>
        <family val="2"/>
        <scheme val="minor"/>
      </rPr>
      <t>H32-47 Rendimientos de Aportes Estatales</t>
    </r>
    <r>
      <rPr>
        <sz val="11"/>
        <rFont val="Calibri"/>
        <family val="2"/>
        <scheme val="minor"/>
      </rPr>
      <t>. En los Contratos de Concesión con Aporte Estatal actualmente administrados por el INCO, se estipuló una destinación diferente a los rendimientos financieros producidos por los Aportes contraria a lo establecido en la ley, como en el caso de los Contratos de Concesión Desarrollo Vial del Oriente de Medellín, Los Patios – La Calera – Guasca, Briceño – Tunja – Sogamoso, generando un presunto detrimento en cuantía aproximada de $5.342.3 millones.</t>
    </r>
    <r>
      <rPr>
        <b/>
        <sz val="11"/>
        <rFont val="Calibri"/>
        <family val="2"/>
        <scheme val="minor"/>
      </rPr>
      <t xml:space="preserve"> H136-209: </t>
    </r>
    <r>
      <rPr>
        <sz val="11"/>
        <rFont val="Calibri"/>
        <family val="2"/>
        <scheme val="minor"/>
      </rPr>
      <t xml:space="preserve">Se han dejado de girar a la Dirección del Tesoro Nacional rendimientos financieros generados por los aportes de partidas presupuestales por los contratos de concesión por $38.418 millones, de acuerdo a lo registrado en Cuentas de Orden de los Estados Contables a noviembre de 2008, debido a que el INCO tomó la decisión de no realizar estos registros. </t>
    </r>
    <r>
      <rPr>
        <b/>
        <sz val="11"/>
        <rFont val="Calibri"/>
        <family val="2"/>
        <scheme val="minor"/>
      </rPr>
      <t>H200-291</t>
    </r>
    <r>
      <rPr>
        <sz val="11"/>
        <rFont val="Calibri"/>
        <family val="2"/>
        <scheme val="minor"/>
      </rPr>
      <t xml:space="preserve"> Rendimientos Financieros : EL INCO pactó la disposición de los rendimientos de los Aportes Estatales por fuera de la Ley, en consecuencia no han sido reintegrados al Tesoro Nacional 
</t>
    </r>
    <r>
      <rPr>
        <b/>
        <sz val="11"/>
        <rFont val="Calibri"/>
        <family val="2"/>
        <scheme val="minor"/>
      </rPr>
      <t>Hallazgo 436 -12. - AE2011 - Santa Marta Riohacha Paraguachón</t>
    </r>
    <r>
      <rPr>
        <sz val="11"/>
        <rFont val="Calibri"/>
        <family val="2"/>
        <scheme val="minor"/>
      </rPr>
      <t xml:space="preserve"> - Administrativo – Rendimientos sin Reintegrar al Tesoro. Reposan en la cartera colectiva BBVA-FAM a 30 de octubre de 2011, recursos por valor de $8.589 millones para el cumplimiento de lo estipulado en el adicional  No.9 del contrato de Concesión No.445 de 1994. </t>
    </r>
    <r>
      <rPr>
        <b/>
        <sz val="11"/>
        <rFont val="Calibri"/>
        <family val="2"/>
        <scheme val="minor"/>
      </rPr>
      <t xml:space="preserve">
Hallazgo 537 -113.AE2011 -Córdoba Sucre</t>
    </r>
    <r>
      <rPr>
        <sz val="11"/>
        <rFont val="Calibri"/>
        <family val="2"/>
        <scheme val="minor"/>
      </rPr>
      <t xml:space="preserve"> - Administrativo - Rendimientos Contratos FAM. A 30 de septiembre de 2008 se registraron los rendimientos generados por la subcuenta principal por el contrato FAM por $2.931.9 millones, en la cuenta (pasivo) Ingresos Recibidos por Anticipado – Otros Títulos de Inversión, esta cuenta se encuentra sobrestimada y la cuenta Ingreso no Operacional presenta una subestimación, teniendo en cuenta que se trata de la causación de un ingreso generado por rendimientos financieros
</t>
    </r>
    <r>
      <rPr>
        <b/>
        <sz val="11"/>
        <rFont val="Calibri"/>
        <family val="2"/>
        <scheme val="minor"/>
      </rPr>
      <t>Hallazgo 585 -161. - AE2011-Fontibón Facatativá Los Alpes</t>
    </r>
    <r>
      <rPr>
        <sz val="11"/>
        <rFont val="Calibri"/>
        <family val="2"/>
        <scheme val="minor"/>
      </rPr>
      <t xml:space="preserve"> -Administrativo, Disciplinario y Fiscal – .Rendimientos Financieros. Los Rendimientos Financieros generados en las cuentas: Recursos del Proyecto, Predios, Peajes, y Cuenta Especial del INCO, suman $26.685 millones, 
</t>
    </r>
    <r>
      <rPr>
        <b/>
        <sz val="11"/>
        <rFont val="Calibri"/>
        <family val="2"/>
        <scheme val="minor"/>
      </rPr>
      <t xml:space="preserve">Hallazgo 596 -172. AE-2011-DEVINORTE </t>
    </r>
    <r>
      <rPr>
        <sz val="11"/>
        <rFont val="Calibri"/>
        <family val="2"/>
        <scheme val="minor"/>
      </rPr>
      <t xml:space="preserve">- Administrativo, Disciplinario y Fiscal – Rendimientos Financieros Recursos de Predios para la Vía. Se han dejado de girar a la Dirección del Tesoro Nacional rendimientos financieros generados por los aportes del Estado para la compra de predios para el contrato de Concesión 664/2004, por la suma de $4.285.2 millones, de acuerdo con lo registrado en el Informe de Ejecución de Recursos de diciembre de 2011. 
</t>
    </r>
    <r>
      <rPr>
        <b/>
        <sz val="11"/>
        <rFont val="Calibri"/>
        <family val="2"/>
        <scheme val="minor"/>
      </rPr>
      <t xml:space="preserve">Hallazgo 627-203. AE-2011 - ZMB </t>
    </r>
    <r>
      <rPr>
        <sz val="11"/>
        <rFont val="Calibri"/>
        <family val="2"/>
        <scheme val="minor"/>
      </rPr>
      <t>-Administrativo, Fiscal y Disciplinario – Rendimientos Financieros. Los rendimientos financieros generados por los recursos que la entidad ha entregado a la concesión a título de aportes estatales a entre enero 17 de 2008 y febrero 29 de 2012, ascienden a la suma de $373.9 millones</t>
    </r>
  </si>
  <si>
    <t>La CGR describe la causa así: ''Omisión al cumplimiento de lo establecido en el Parágrafo 2 del artículo 16 del Decreto 111 de 1996.''</t>
  </si>
  <si>
    <t>La CGR describe el efecto así: ''El Estado ha dejado de percibir los rendimientos financieros del contrato de concesión 002/06, lo que genera un presunto detrimento patrimonial.''</t>
  </si>
  <si>
    <t>Establecer lineamientos relacionados con la destinación de los rendimientos financieros</t>
  </si>
  <si>
    <t>Asegurar el cumplimiento normativo y jurisprudencial de la destinación de los rendimientos financieros de los proyectos de concesión.</t>
  </si>
  <si>
    <t>1. Art. 24 de la ley 1508 de 2012
2. Concepto de la sala de consulta y servicio civil del Consejo de Estado del 3 de marzo de 2007 sobre destinación de rendimientos
3. Contrato estándar 4G
4. Concepto de dr. Gabriel de la Vega
5. Informe de Cierre financiero H.537-113 de Cordoba Sucre
6. Informe de Cierre financiero H.627-203-ZMB
7. Informe de Cierre financiero H32-47 - En relación con los rendiemientos financieros de BTS
8. Acta de Liquidación contrato de Concesión ZMB
9. Concepto abogado externo
10. Informe de cierre</t>
  </si>
  <si>
    <t>Vicepresidencia de Gestión Contractual - Vicepresidencia Ejecutiva</t>
  </si>
  <si>
    <t>Leonidas Narváez - Fernando Mejía</t>
  </si>
  <si>
    <t xml:space="preserve">Indagación Preliminar No. 6-052-12, adelantada por “…presuntas irregularidades de carácter fiscal derivadas del no giro al tesoro nacional de los rendimientos financieros, generados por los aportes realizados por la Nación para el proyecto Zipaquirá – Palenque.
Por similitud en la causalidad del hallazgo, considerar el Auto No. 51 del 16/02/2015 confirmado en Grado de Consulta por Auto No. 00100 del 24/03/2015, Cierra y archiva. Proyecto: BOGOTÁ -VILLETA  "… (...) Al ser estos dineros entregados por INCO al concesionario a título de pago y acorde con lo afirmado por la Sala de Consulta y Servicio Civil del Consejo de Estado en el concepto del 7 de marzo de 2007, son del concesionario así como los rendimientos producidos, por tal razón no deben ser consignados en la cuenta del tesoro y no podría considerarse como daño al patrimonio del Estado, en cabeza de la Sociedad Concesión Sabana de Occidente.                                                                                                                                                                                                                                                       
En conclusión, conforme a todo lo anteriormente expuesto, el Despacho, encuentra que el hecho que originó el presente asunto, no es constitutivo de detrimento patrimonial, por ello, no queda otro camino que el archivo del Proceso de Responsabilidad Fiscal, en aplicación de lo previsto en el artículo 47 de la Ley 610 de 2000".                                                                                                                                                                                                Se apoya en Concepto de la sala de Consulta y Servicio Civil, 07/03/20017.-Radicación número: 11001-03-06-000-2007-00005-00(1802) .                                                                                                                                                                                                                                                                                                                                                                                                                   </t>
  </si>
  <si>
    <t>Auto inhibitorio del 30/10/2017 de archivo de antecedente fiscal con rad. ANI No. 20174091250082 del 23/11/2017
Auto del 22 de abril de 2013 de la Dirección de Vigilancia Fiscal de la Contraloría General de la República.</t>
  </si>
  <si>
    <t>Auto inhibitorio del 30/10/2017 
Mediante el cual se ordena el archivo del antececente fiscal 203 rendimientos financieros AN-82114-2012-14943 por haber operado el fenómeno de caducidad de la acción fiscal.
“… a pesar de que pudo haberse generado un daño patrimonial por los hechos objeto de análisis, también es cierto que, de conformidad con lo antes enunciado, ya expiró la oportunidad para el ejercicio de la acción fiscal"
______________________________________________
Con radicado 2016-409-008098-2 del 3-feb-2016 se recibió notificación de la Delegada del Sector Infraestructura física y telecomunicaciones de la CGR, en donde resolvió mediante Auto del 22 de abril de 2013, cerrar y archivar la Indagación Preliminar No. 6-052-12, adelantada por “…presuntas irregularidades de carácter fiscal derivadas del no giro al tesoro nacional de los rendimientos financieros, generados por los aportes realizados por la Nación para el proyecto Zipaquirá – Palenque. El fallo consagra: "... el presunto hallazgo fiscal que fuera reportado por el Grupo Auditor ha quedado desvirtuado, pues los recursos constituidos por los rendimientos financierosnque fueron generados con los aportes que hiciera la Nación ... se encuentran disponibles en el fideicomiso, demostrando ello que el presunto daño patrimonial contra los intereses estatales no ha existido...".</t>
  </si>
  <si>
    <t xml:space="preserve">Directo
Por alcance </t>
  </si>
  <si>
    <t>SI
CONCEPTO JURÍDICO 
MM&amp;D Rad. 2016-409-118083-2</t>
  </si>
  <si>
    <t>Rendimientos financieros</t>
  </si>
  <si>
    <r>
      <t xml:space="preserve">Vicepresidencia Ejecutiva </t>
    </r>
    <r>
      <rPr>
        <sz val="11"/>
        <rFont val="Calibri"/>
        <family val="2"/>
        <scheme val="minor"/>
      </rPr>
      <t>-</t>
    </r>
    <r>
      <rPr>
        <b/>
        <sz val="11"/>
        <rFont val="Calibri"/>
        <family val="2"/>
        <scheme val="minor"/>
      </rPr>
      <t xml:space="preserve"> </t>
    </r>
    <r>
      <rPr>
        <sz val="11"/>
        <rFont val="Calibri"/>
        <family val="2"/>
        <scheme val="minor"/>
      </rPr>
      <t>Vicepresidencia de Planeación, Riesgos y Entorno</t>
    </r>
  </si>
  <si>
    <t>Mayores recursos para riesgo predial</t>
  </si>
  <si>
    <r>
      <rPr>
        <b/>
        <sz val="11"/>
        <rFont val="Calibri"/>
        <family val="2"/>
        <scheme val="minor"/>
      </rPr>
      <t xml:space="preserve">H 137- 210 - AR2008 - Administrativo - </t>
    </r>
    <r>
      <rPr>
        <sz val="11"/>
        <rFont val="Calibri"/>
        <family val="2"/>
        <scheme val="minor"/>
      </rPr>
      <t>Se evidenciaron inconsistencias en los supuestos del modelo financiero de la reestructuración del 15/06/05 de APM, situación que crea incertidumbre sobre si el plazo otorgado es el adecuado. Lo anterior se sustenta en los siguientes hechos: 
-Para deflactar los precios del flujo de caja y algunos de sus insumos, se utilizó una proyección de la inflación del 2004 en adelante del 7%, sin tener en cuenta el MFMP de  2004, elaborado por el MHCP. - Algunos de los costos de inversión incluidos y la línea de ingresos garantizados, en el modelo del 15/06/05, no coinciden con los establecidos en el Otrosí de la misma fecha.</t>
    </r>
    <r>
      <rPr>
        <b/>
        <sz val="11"/>
        <rFont val="Calibri"/>
        <family val="2"/>
        <scheme val="minor"/>
      </rPr>
      <t xml:space="preserve">
Hallazgo 226. Administrativo (I.P.) - Ingeniería Financiera del Otrosí del 15 de Junio de 2005</t>
    </r>
    <r>
      <rPr>
        <sz val="11"/>
        <rFont val="Calibri"/>
        <family val="2"/>
        <scheme val="minor"/>
      </rPr>
      <t>.Se evidencia un mayor beneficio para el Concesionario en cuantía de $91.681,30   Millones de diciembre de 2011, ocasionado por las diferencias o inconsistencias presentadas en el modelo financiero frente al valor pactado contractualmente, generando un desequilibrio de la ecuación contractual en contra de los intereses del Estado, debido a que la ecuación económica presentada por el concesionario refleja mayor construcción de obras e incrementos en los costos de mitigación ambiental, Construcción Infraestructura de Operación, Interventoría del Instituto durante la etapa de Construcción, Aseguramiento de Calidad durante las etapas de diseño y Programación de la Construcción, sin que se evidencie soporte legal que las respalde.</t>
    </r>
  </si>
  <si>
    <t>La CGR describe la causa así: ''Falta de verificación de la ecuación contractual con las obras de construcción y otros conceptos pactadas en el otrosí del 15 de junio de 2005.''</t>
  </si>
  <si>
    <t>La CGR describe el efecto así: ''Desequilibrio en la ecuación contractual a favor del concesionario.''</t>
  </si>
  <si>
    <t>1) Adelantar mesas de trabajo permanentes entre el área financiera, técnica y jurídica de la agencia y la interventoría para la reconstrucción del modelo financiero que detalle y sustente la diferencia de los $91,681 millones en beneficio del concesionario
2) Una vez reconstruido el modelo financiero, se propenderá por obtener su validación por parte de una banca de inversión
3) Socializar a la Gerencia Jurídica y otras, los resultados de los conceptos técnicos y financieros, con el fin de determinar las acciones a que haya lugar.</t>
  </si>
  <si>
    <t>Realizar las gestiónes tendientes al restablecimiento del equilibrio de la ecuación financiera del contrato en caso a que haya lugar (presentación de los documentos que respaldan la demanda)</t>
  </si>
  <si>
    <t>1. Informe de interventoría - ANI sobre el programa de ejecución real de las obras 
2. Informe técnico
3. Evaluación financiera sobre el impacto en el plazo de la TIR contractual del proyecto
4. Concepto jurídico
5. Tribunal de Arbitramento en curso
6. Manual de Contratación
7. Res. que crea y reglamenta el Comité de Contratación
8. Informe de cierre.</t>
  </si>
  <si>
    <t>1. Informe de interventoría - ANI sobre el programa de ejecución real de las obras 
2. Informe técnico
3. Evaluación financiera sobre el impacto en el plazo de la TIR contractual del proyecto
4. Concepto jurídico
5. Tribunal de Arbitramento en curso
6. Manual de Contratación
7. Res. que crea y reglamenta el Comité de Contratación
8. Informe de cierre</t>
  </si>
  <si>
    <t>LMSC. a partir del 1 de junio de 2016.
Auto 00394 del 13/08/2015 declara  cerrada la Indagación preliminar I.P. 009-2014 y ordena el inicio del Proceso de Responsabilidad Fiscal PRF-2015-00907, con ocación del presunto menoscabo patrimonial sufrido por el Instituto Nacional de Concesiones INCO, hoy Agencia Nacional de Infraestructura - ANI, en ejecución del Contrato de Concesión 0113 de 1997suscrito entre el Instituto Nacional de Vías OInvias y la Sociedad Autopista del Café S.A., por hallazgos establecidos en la Auditoría adelantada por la Contraloría Delegada para el Sector de la Infraestructura Físisca y Telecomunicaciones, Comercio Exterior, y Desarollo Regional.  
LMSC. Auto 00309 del 23 de mayo de 2016 solicita información asociada al avance Institucional con relación a los hallazgos 226, 227 y 232 de la auditoria especial 2011 de la Contraloría General de la República dentro del PRF-2015-00907.
Mediante radicado ANI 20161020071533 del 9 de junio de 2016 se remitioó al Dr. Andrade análisis de efectividad del PMI con relacion a los hallazgos: 650-226, 651-227 y 656-232. 
LMSC. Con radicado ANI 20174090906512 se informa que mediante el Auto 000435 de 2017 se solicita información relacionada con los hallazgos 650-226, 651-227 y 656-232
JUEZ NATURAL DEL CONTRATO
Tener en cuenta precedente desarrollado en el AUTO DE ARCHIVO PROCESO DE RESPONSABILIDAD NO. 2014-05577-064-2013, asociado al H-730-2, con radicación ANI 20174090806882 del 31/07/2017, con auto recibido de la CGR Mediante radicación 2017-409-1085692-2 del 10/10/2017</t>
  </si>
  <si>
    <t>INF 6. MM&amp;D  Rad. No. 2016-409-089297-2 pag. 9</t>
  </si>
  <si>
    <r>
      <rPr>
        <b/>
        <sz val="11"/>
        <rFont val="Calibri"/>
        <family val="2"/>
        <scheme val="minor"/>
      </rPr>
      <t>Hallazgo 227. Administrativo, Disciplinario y Fiscal - Modelo Financiero del Otrosí de Junio 16 de 2005</t>
    </r>
    <r>
      <rPr>
        <sz val="11"/>
        <rFont val="Calibri"/>
        <family val="2"/>
        <scheme val="minor"/>
      </rPr>
      <t xml:space="preserve">. Se evidencia un desequilibrio de la ecuación contractual en contra de los intereses del Estado en cuantía de $93,37 millones ($ de 1996), que indexados a pesos de diciembre de 2011 corresponden a $220,3 millones, medido en valor presente (VPN), ocasionado por la no ejecución oportuna de las obras de construcción del puente Circasia 1 por $559,09 millones, Intersección circasia 1 por $609,07 millones, generando un presunto detrimento al patrimonio del Estado en $220,3 millones.
</t>
    </r>
    <r>
      <rPr>
        <b/>
        <sz val="11"/>
        <rFont val="Calibri"/>
        <family val="2"/>
        <scheme val="minor"/>
      </rPr>
      <t xml:space="preserve">H141-214 </t>
    </r>
    <r>
      <rPr>
        <sz val="11"/>
        <rFont val="Calibri"/>
        <family val="2"/>
        <scheme val="minor"/>
      </rPr>
      <t>El Concesionario AKF incumplió con la fecha de finalización de la etapa de construcción de la Concesión Vial APM, ya que a mayo de 2009 no se han terminado de construir todas las obras del proyecto, sin que se evidencie que el INCO haya adelantado alguna gestión para la aplicación de las sanciones contempladas en el Contrato No. 0113 de 1997. Esto puede generar pérdidas económicas para la Nación, porque a pesar del retraso en las inversiones del Concesionario,  éste está recibiendo ingresos tanto por aporte estatal, como por recaudo de peajes y pago de la diferencias entre éste y el ingreso mínimo garantizado. Así mismo, ocasiona también un inconformismo por parte de los usuarios del proyecto, quienes vienen esperando la terminación de la construcción de las obras, las cuales se han tenido que aplazar en varias ocasiones.</t>
    </r>
  </si>
  <si>
    <t>La CGR describe la causa así: ''Desplazamiento del la inversión por construcción pactada para ejecutarla en el 2008''</t>
  </si>
  <si>
    <t>La CGR describe el efecto así: ''Mayor beneficio para el concesionario y aumento de la rentabilidad.''</t>
  </si>
  <si>
    <t>1) Requerimiento formal al concesionario solicitándole restablecer el equilibrio económico por desplazamiento de la inversión
2) Implementar medidas para resarcir los efectos de desplazamiento de la inversión
3) Socializar a la Gerencia Jurídica y otras, los resultados de los conceptos técnicos y financieros, con el fin de determinar las acciones a que haya lugar.
4) Teniendo en cuenta que no fue posible llegar a un acuerdo directo con el Concesionario, la acción de la ANI se encamina a dirimir la controversia vía instancias judiciales y extrajudiciales que determine la Agencia.</t>
  </si>
  <si>
    <t>1. Informe de interventoría - ANI sobre el programa de ejecución real de las obras 
2. Informe técnico
3. Evaluación del impacto financiero por desplazamiento de inversión
4. Remisión de resultados técnicos y financieros a Gerencia Jurídica
5. Concepto jurídico
6. Contrato estándar 4G
7. Expediente judicial
8. Convocatoria Tribunal de Arbitramento
9. Informe de cierre</t>
  </si>
  <si>
    <r>
      <t xml:space="preserve">Vicepresidencia de Gestión Contractual </t>
    </r>
    <r>
      <rPr>
        <sz val="11"/>
        <rFont val="Calibri"/>
        <family val="2"/>
        <scheme val="minor"/>
      </rPr>
      <t>-</t>
    </r>
    <r>
      <rPr>
        <b/>
        <sz val="11"/>
        <rFont val="Calibri"/>
        <family val="2"/>
        <scheme val="minor"/>
      </rPr>
      <t xml:space="preserve"> </t>
    </r>
    <r>
      <rPr>
        <sz val="11"/>
        <rFont val="Calibri"/>
        <family val="2"/>
        <scheme val="minor"/>
      </rPr>
      <t>Vicepresidencia Jurídica</t>
    </r>
  </si>
  <si>
    <t>Estudio III
 INF 2 Rad. 2016-409-054482 pag.  7
INF 6. MM&amp;D  Rad. No. 2016-409-089297-2 pag. 12</t>
  </si>
  <si>
    <t>Deficiencias en la supervisión contractual</t>
  </si>
  <si>
    <r>
      <t xml:space="preserve">Hallazgo 232. Administrativo, Fiscal y Penal - Distribución del Exceso del Ingreso Mínimo Garantizado. </t>
    </r>
    <r>
      <rPr>
        <sz val="11"/>
        <rFont val="Calibri"/>
        <family val="2"/>
        <scheme val="minor"/>
      </rPr>
      <t>La cláusula Decima Quinta numeral 2 del Anexo No.1 (16/06/2000) del Acta de Acuerdo del 18 de abril de 2000 , es inequitativa al favorecer al Concesionario con una utilidad adicional y que contraría los lineamientos o parámetros establecidos en el artículo 33 de la Ley 105 de 1993, Garantía de Ingresos “Igualmente, se podrá establecer que cuando los ingresos sobrepasen un máximo, los ingresos adicionales podrán ser transferidos a la entidad contratante a medida que se causen, ser llevados a reducir el plazo de la concesión, o utilizados para obras adicionales, dentro del mismo sistema vial, el Acta de Revisión de Aforos de tránsito del año 2010  se observa que para dicho año existieron ingresos en exceso (ingresos superiores al IMG) por $1.337.5 millones de pesos corrientes ($467.7 millones de pesos de 1996). La Entidad señala en el numeral 5 de dicha Acta  que el valor de los ingresos en exceso para cada una de las partes será el 50% del valor establecido anteriormente, es decir $668.7 millones pesos corrientes para cada una de las partes.</t>
    </r>
  </si>
  <si>
    <t>La CGR describe la causa así: ''La cláusula contractual, contraría lo estipulado en el artículo 33 de la ley 105 de 1993''</t>
  </si>
  <si>
    <t>La CGR describe el efecto así: ''Se le reconoció al concesionario la suma de $ 5.312,2 millones, como una utilidad adicional, sin que legalmente este permitido''</t>
  </si>
  <si>
    <t xml:space="preserve">Análisis de las inversiones efectuadas por el concesionario derivadas de la distribución del 50% de los excedentes de recaudo de peaje, por impacto en los costos de operación y mantenimiento derivados del mayor tráfico
Como resultado del anterior análisis, se promoverá la revisión de la estipulación contractual con el objetivo de garantizar que los excedentes de ingresos se destinen a labores de mantenimiento y operación
Realizar informe que contenga el análisis del Contrato de Concesión inicialmente y los efectos financieros y beneficios tanto para el Concesionario como para la ANI derivados  del Acuerdo. </t>
  </si>
  <si>
    <t>Restablecimiento del equilibrio en las condiciones financieras pactadas por las partes.
Mantener el equilibrio económico del Contrato de Concesión.</t>
  </si>
  <si>
    <t>1. Concepto interventoría
2. Concepto técnico
3. Concepto financiero 
4. Concepto jurídico con acciones a seguir
5. GCSP-P-017 Consolidación y reconocimiento de deudas y necesidades
6. Contrato estándar 4G
7. Manual de Interventoría y Supervisión
8. Informe comparativo del Contrato inicial vs post- acuerdo verificando condiciones financieras y beneficios de las partes. 
9. Informe de cierre</t>
  </si>
  <si>
    <t>FISCAL Y PENAL</t>
  </si>
  <si>
    <t>LMSC. a partir del 1 de junio de 2016.
Auto 00394 del 13/08/2015 declara cerrada la Indagación preliminar I.P. 009-2014 y ordena el inicio del Proceso de Responsabilidad Fiscal PRF-2015-00907, con ocación del presunto menoscabo patrimonial sufrido por el Instituto Nacional de Concesiones INCO, hoy Agencia Nacional de Infraestructura - ANI, en ejecución del Contrato de Concesión 0113 de 1997suscrito entre el Instituto Nacional de Vías OInvias y la Sociedad Autopista del Café S.A., por hallazgos establecidos en la Auditoría adelantada por la Contraloría Delegada para el Sector de la Infraestructura Físisca y Telecomunicaciones, Comercio Exterior, y Desarollo Regional.  
LMSC. Auto 00309 del 23 de mayo de 2016 solicita información asociada al avance Institucional con relación a los hallazgos 226, 227 y 232 de la auditoria especial 2011 de la Contraloría General de la República dentro del PRF-2015-00907.
Mediante radicado ANI 20161020071533 del 9 de junio de 2016 se remitioó al Dr. Andrade análisis de efectividad del PMI con relacion a los hallazgos: 650-226, 651-227 y 656-232. 
LMSC. Con radicado ANI 20174090906512 se informa que mediante el Auto 000435 de 2017 se solicita información relacionada con los hallazgos 650-226, 651-227 y 656-232</t>
  </si>
  <si>
    <t>Estudio II
INF 2 Rad. 2016-409-054482 pag. 9
 INF.4
RADICADO NO. 2016-409-077657-2  Pag. 20
Concepto MM&amp;D
Rad. 2017-409-034572-2</t>
  </si>
  <si>
    <t>Pago no debido con recursos del proyecto</t>
  </si>
  <si>
    <r>
      <rPr>
        <b/>
        <sz val="11"/>
        <rFont val="Calibri"/>
        <family val="2"/>
        <scheme val="minor"/>
      </rPr>
      <t>Hallazgo 249. Administrativo y Disciplinario (I.P.) - Obras Contrato Básico</t>
    </r>
    <r>
      <rPr>
        <sz val="11"/>
        <rFont val="Calibri"/>
        <family val="2"/>
        <scheme val="minor"/>
      </rPr>
      <t>.  A diciembre 31 de 2011 se encuentra pendiente la construcción de obras que hacen parte del alcance básico del proyecto tales como  la Intersección a desnivel de Circasia Construcción Puente Circasia 1, las dos áreas de servicio y la Estación de Pesaje la María. Obligación contractual no adelantada por el Concesionario la cual debió haberse ejecutado a más tardar el 1 de febrero de 2009 fecha en la cual se inició la etapa de operación. Situación que denota una disminución de la calidad del servicio en la operación por parte del Concesionario.2</t>
    </r>
  </si>
  <si>
    <t>La CGR describe la causa así: ''Incumplimiento contractual de la ejecución de obras de la etapa de construcción  por parte del Concesionario. ''</t>
  </si>
  <si>
    <t>La CGR describe el efecto así: ''Baja calidad en  las  condiciones de infraestructura de circulación y de servicios que deben existir para la operación vehicular, lo cual genera un presunto detrimento patrimonial. ''</t>
  </si>
  <si>
    <t>Terminación de obras de Circasia 1
Iniciar la construcción o sustituir previo análisis técnico, y jurídico del contrato aquellas obras que no se requieran por inconveniencia de carácter técnico, social, o ambiental 
Suscripción Acuerdo de devolución de Recursos de la Estación de Pesaje La María
Suscripción Acuerdo de devolución de Recursos de la Estación de Pesaje La María</t>
  </si>
  <si>
    <t>Asegurar el cumplimiento de la normatividad en relación con la construcción de la estación de pesaje en la María
Devolución de Recursos de la Estación de Pesaje la Maria por parte del Concesionario.
Devolución de Recursos de la Estación de Pesaje la Maria por parte del Concesionario.</t>
  </si>
  <si>
    <t>1. Acta de terminación Circasia 1
2. Concepto Interventoría sobre viabilidad de la construcción de la estación.
3. Informe integral Documento de alternativas de localización de la estación o sustitución de la obligación
4. Contrato estándar 4G
5. Documento de Devolución de recursos de la estación de pesaje la Maria.
6. Convocatoria Tribunal de Arbitramento
7. Informe de cierre</t>
  </si>
  <si>
    <t>1. Acta de terminación Circasia 1
2. Concepto Interventoría sobre viabilidad de la construcción de la estación.
3. Informe integral Documento de alternativas de localización de la estación o sustitución de la obligación
4. Contrato estándar 4G
5. Acuerdo de Pago de los recursos de la Estación de Pesaje la Maria.
6. Convocatoria Tribunal de Arbitramento
7. Informe de cierre</t>
  </si>
  <si>
    <t>INF 6. MM&amp;D  Rad. No. 2016-409-089297-2 pag. 19</t>
  </si>
  <si>
    <t>CR_Desarrollo Vial del Oriente de Medellín</t>
  </si>
  <si>
    <t>Desarrollo Vial del Oriente de Medellín y Valle de Rionegro</t>
  </si>
  <si>
    <t>Incumplimiento de obligaciones</t>
  </si>
  <si>
    <t>La CGR describe la causa así: ''Deficiencias en la planeación ''</t>
  </si>
  <si>
    <t>Problemas de Planeación</t>
  </si>
  <si>
    <t>Planeación contractual</t>
  </si>
  <si>
    <r>
      <rPr>
        <b/>
        <sz val="11"/>
        <rFont val="Calibri"/>
        <family val="2"/>
        <scheme val="minor"/>
      </rPr>
      <t>Hallazgo 255. Administrativo y Disciplinario - Estudios de Conveniencia y Oportunidad</t>
    </r>
    <r>
      <rPr>
        <sz val="11"/>
        <rFont val="Calibri"/>
        <family val="2"/>
        <scheme val="minor"/>
      </rPr>
      <t>. Las justificaciones para suscribir los adicionales 1, 2, 6, 8, 9, 10 y 11 no presentan de manera adecuada los estudios de Conveniencia y Oportunidad, dado que no se precisa sobre los estudios Técnicos, Legales y Financieros. no obstante lo anterior, este último hace la justificación a las obras adicionadas, más no presenta los mencionados estudios. Presentándose deficiencias en la planeación y justificación de los mencionados adicionales; lo que incumple con lo establecido en el artículo 25, numeral 7 de la Ley 80 de 1993.</t>
    </r>
  </si>
  <si>
    <t>La CGR describe el efecto así: ''Incumple con lo establecido en el artículo 25, numeral 7 de la Ley 80 de 1993. ''</t>
  </si>
  <si>
    <t>Establecer lineamientos para la estricta documentación de las modificaciones contractuales.</t>
  </si>
  <si>
    <t>Asegurar los soportes técnicos, jurídicos y financieros que soportan las modificaciones contractuales.</t>
  </si>
  <si>
    <t>VAF
1. Contrato de Firma
2. Índice
3. Memorando Interno a VGC
4. Numeración actos Admón. Por Orfeo
5. Circular
VGC
6. Acta de Revisión Documental
JURÍDICA
7. Resolución 959 de 2013 - Procedimiento Bitácoras para modificaciones contractuales
8. Res. Que crea y regula el Comité de Contratación
9. Procedimiento para las modificaciones contractuales
INFORME DE CIERRE
10. Informe Cierre hallazgo supervisión
11. Alcance Informe de Cierre</t>
  </si>
  <si>
    <t>PGN. Expediente No. IUS-2013-236751.
Mediante auto del 20 de febrero de 2014 la PGN Resolvió abstenerse de iniciar actuación disciplinaria.</t>
  </si>
  <si>
    <t>Auto del 20 de febrero de 2014</t>
  </si>
  <si>
    <t>Mediante auto del 20 de febrero de 2014 la PGN Resolvió abstenerse de iniciar actuación disciplinaria respecto de los hallazgos 255 y 256 por haber operado la prescripción de la acción disciplinaria. 
(Información extractada del Auto de Apertura de investigación Disciplinaria 13/05/2015 que cobija los hallazgos 252 y 257 y ordena incorporar al  IUS-2013-236751 el expediente No. 056 de 2012 allegado por la ANI con oficio 2014-402-009205-1 radicado el 21//05/2014)</t>
  </si>
  <si>
    <t>Si bien se implementaron acciones preventivas y que la PGN ordeno la abstención de aperturar actuación disciplinaria por prescripción de la acción, la auditoría realizada a la ANI dentro de la vigencia 2016, evidencio que en el otrosí  6 del contrato de concesión No. 01 de 2010, se reiteran hechos similares a los contenidos en este hallazgo, lo que determina que estas acciones no han sido efectivas.</t>
  </si>
  <si>
    <r>
      <rPr>
        <b/>
        <sz val="11"/>
        <rFont val="Calibri"/>
        <family val="2"/>
        <scheme val="minor"/>
      </rPr>
      <t>Hallazgo 256. Administrativo, Disciplinario y Penal - Adiciones al Contrato 275-1996</t>
    </r>
    <r>
      <rPr>
        <sz val="11"/>
        <rFont val="Calibri"/>
        <family val="2"/>
        <scheme val="minor"/>
      </rPr>
      <t>. A través de los adicionales 1, 2, 6, 8, 9, 10, 11, 12, 13, otrosí de octubre de 2000 y Acta de Acuerdo de 2004, se adicionó el contrato de concesión 0275 de 1996. En la respuesta a la observación, la entidad admite que se adicionaron obras que no estaban contempladas en el contrato original de concesión y que las adiciones en dinero que se efectuaron para obras contempladas inicialmente obedecieron a insuficiencia en la estimación de los predios, entre otros, lo que se identifica con falta de planeación y reitera que lo planteado se constituya una situación con presunta incidencia disciplinaria.</t>
    </r>
  </si>
  <si>
    <t>La CGR describe la causa así: ''Deficiencias en el control y seguimiento.''</t>
  </si>
  <si>
    <t>La CGR describe el efecto así: ''Presunta desviación de procedimiento,   previstos en la Ley 80 de 1993 y el Código Penal''</t>
  </si>
  <si>
    <t>Fortalecer los lineamientos asociados con las modificaciones contractuales.</t>
  </si>
  <si>
    <t>Asegurar que las modificaciones contractuales cumplen con la normatividad vigente y con los objetivos del proyecto.</t>
  </si>
  <si>
    <t xml:space="preserve">UNIDADES DE MEDIDA CORRECTIVA
1. Concepto integral (técnico-financiero y jurídico)
2. Informe de seguimiento y gestión predial
UNIDADES DE MEDIDA PREVENTIVA
3. Manual de Contratación - Capítulo Adiciones
4. Procedimiento para modificaciones de contratos de concesión
5. Res. Que regula el funcionamiento del Comité de Contratación
6. Res. 959 de 2013 - Bitácora del Proyecto
7. Contrato Estándar 4G.
INFORME DE CIERRE
8. Informe de Cierre
</t>
  </si>
  <si>
    <t xml:space="preserve">Estudio I
INF. 3 MM&amp;D Rad. No. 2016-409-061729-2 Pag.  11 </t>
  </si>
  <si>
    <r>
      <t xml:space="preserve">Si bien se implementaron acciones preventivas y que la PGN ordeno la abstención de aperturar actuación disciplinaria por prescripción de la acción, la auditoría realizada a la ANI dentro de la vigencia 2016, evidencio que en el otrosí 6 del contrato de concesión No. 01 de 2010, se reiteran hechos similares a los contenidos en este hallazgo, lo que determina que estas acciones no han sido efectivas. 
</t>
    </r>
    <r>
      <rPr>
        <b/>
        <sz val="11"/>
        <rFont val="Calibri"/>
        <family val="2"/>
        <scheme val="minor"/>
      </rPr>
      <t>Se sugiere consolidar los hallazgos, previo análisis,(679-255, 680-256, 1077-41 que esta en término), revisar el plan que se vence el 10/10/2017 y verificar si requiere ajustes considerando el resultado del tribunal.</t>
    </r>
  </si>
  <si>
    <r>
      <rPr>
        <b/>
        <sz val="11"/>
        <rFont val="Calibri"/>
        <family val="2"/>
        <scheme val="minor"/>
      </rPr>
      <t xml:space="preserve">Hallazgo 8. Administrativo - Bienes Dados en Concesión Modo Portuario. </t>
    </r>
    <r>
      <rPr>
        <sz val="11"/>
        <rFont val="Calibri"/>
        <family val="2"/>
        <scheme val="minor"/>
      </rPr>
      <t>En los Estados Financieros de la Agencia Nacional de Infraestructura a 31 de diciembre de 2011, aún no se han realizado los registros contables de los Bienes, Construcciones e Inmuebles que fueron entregados al momento de la suscripción de los contratos, homologaciones, licencias y autorizaciones temporales de las 55 Sociedades Portuaria que administra la Agencia.</t>
    </r>
  </si>
  <si>
    <t>La CGR describe la causa así: ''No obstante, que la Entidad realizo los requerimientos pertinentes con el fin de establecer el Inventario valorizado de los mismos. ''</t>
  </si>
  <si>
    <t>La CGR describe el efecto así: ''Esta situación genera incertidumbre en cuantía indeterminada sobre la razonabilidad de las Cuentas de Orden (934618), subestimando el saldo de la cuenta.''</t>
  </si>
  <si>
    <t>gestiónar la ubicación de la información de inventarios y/o avalúos entregada al momento de la suscripción  de los contratos, licencias y autorizaciones temporales de las 55 sociedades Portuarias, con el fin de registrarla en los Estados Contables de la Entidad</t>
  </si>
  <si>
    <t>Registrar en los Estados Financieros de la ANI los inventarios y/o avalúos iniciales entregados al momento de la suscripción  de los contratos, licencias y autorizaciones temporales de las 55 Sociedades Portuarias, garantizando el cumplimiento del Plan General de Contabilidad Pública y la Resolución 237 de 2010 en el registro de la información de los bienes dados en concesión</t>
  </si>
  <si>
    <t>1. Oficio CGR para compartir con INVIAS.
2. Oficio a INVIAS para compartir hallazgo.
3. Memorando interno con Concepto jurídico inventarios.
4. Oficio INVIAS con respuesta de inventarios iniciales (51 concesiones).
5. Modelo actual contrato de interventoría.
6. Manual de supervisión e interventoría.
7. Memorando interno con los documentos de inventario de las 4 sociedades portuarias. 
8. Oficio a INVIAS (4 concesiones)
9. Informe con soporte de registro de 4 concesiones pendientes
10. Informe de cierre</t>
  </si>
  <si>
    <r>
      <t>Vicepresidencia de Gestión Contractual</t>
    </r>
    <r>
      <rPr>
        <b/>
        <sz val="11"/>
        <rFont val="Calibri"/>
        <family val="2"/>
        <scheme val="minor"/>
      </rPr>
      <t xml:space="preserve"> - Vicepresidencia Administrativa y Financiera</t>
    </r>
  </si>
  <si>
    <t>Ausencia soportes documentales</t>
  </si>
  <si>
    <t>Problemas en la gestión administrativa y  financiera de la ANI</t>
  </si>
  <si>
    <t>Incumplimiento metas PND y PAA</t>
  </si>
  <si>
    <r>
      <rPr>
        <b/>
        <sz val="11"/>
        <rFont val="Calibri"/>
        <family val="2"/>
        <scheme val="minor"/>
      </rPr>
      <t xml:space="preserve">Hallazgo 46. Administrativo – Recursos Ola Invernal.   </t>
    </r>
    <r>
      <rPr>
        <sz val="11"/>
        <rFont val="Calibri"/>
        <family val="2"/>
        <scheme val="minor"/>
      </rPr>
      <t xml:space="preserve"> 
En la evaluación de los recursos asignados a la Ola Invernal, con corte a junio 30 de 2012, se evidenciaron retrasos en la contratación y en la ejecución de los diferentes proyectos, tanto en estudios y diseños como en obras, con relación al plazo de ejecución de los convenios. El atraso en las obras, puede obedecer a deficiencias en la oportuna, planeación y elaboración de los estudios y como consecuencia de lo anterior no se han atendido en debida forma y en el tiempo programado las Necesidades y Fases de Intervención, persistiendo la afectación de los corredores viales y los perjuicios causados a la infraestructura, lo que afecta la actividad económica y social de las áreas afectadas.</t>
    </r>
  </si>
  <si>
    <t>La CGR describe la causa así: ''Contratación de Obras: El avance físico de ejecución de Obras es del 19.9%, es decir, del total aprobado $93.800 millones se han ejecutado $18.642.5 millones, quedando por ejecutar $75.157.5 millones que corresponden al 80.1%. El plazo de ejecución pactado en el convenio 1005-09-663-2011, suscrito el 26 de octubre de 2011 es de un año y el tiempo restante para su terminación es de 27 días correspondientes al 7%. (Ver cuadro que se anexo mediante oficio AUD- ANI-087 de Fecha 17/08/2012)                                                                                              Contratación de Estudios y Diseños:
El avance en su ejecución es del 47.4%, es decir, del total aprobado $2.074.5 millones se han ejecutado $983.2 millones, quedando por ejecutar $1.091.2 millones que corresponden al 52.6%. El plazo de ejecución pactado en el convenio 1005-09-330-2011, suscrito el 27 de julio de 2011 es de un año y el tiempo restante para su terminación es de 118 días correspondientes al 32%. (Ver cuadro que se anexo mediante oficio AUD- ANI-087 de Fecha 17/08/2012).                                                                                                                                                                                     ''</t>
  </si>
  <si>
    <t>La CGR describe el efecto así: ''Retrasos en cuanto a los recursos que fueron asignados para la contratación de las obras  equivalentes al 80.1% del total asignado, ya que la misma debería estar en un  68%. y con relación a los estudios y diseños atrasos de los recursos asignados equivalentes al 52.6% del total asignado, el cual debería tener un porcentaje de ejecución a la fecha  del  93%.
''</t>
  </si>
  <si>
    <t>Reforzar la supervisión de los proyectos de Estructuración y Gestión Contractual que hacen parte de los objetos de los Convenios interadministrativos 008 de 2011, 003 de 2012 y 092 de 2012.</t>
  </si>
  <si>
    <t>Asegurar el cumplimiento de los objetivos de los proyectos relacionados con la Ola Invernal</t>
  </si>
  <si>
    <t>UNIDADES DE MEDIDA CORRECTIVA
1. Informe Semestral No 1 (Diciembre de 2014)
2. Informe Semestral No 2 (Junio de 2015)
3. Informe No.3 (agosto 2016)
4. Informe No. 4 (diciembre 2016)
5.- Informe No.5 ( periodo comprendido entre el 1 de enero al 30 de septiembre de 2017)
6.- Informe Final de obra puntos críticos.</t>
  </si>
  <si>
    <t>Fondo de Adaptación</t>
  </si>
  <si>
    <t>Presidencia</t>
  </si>
  <si>
    <t xml:space="preserve">Silvia Urbina Restrepo (Gerente de Proyecto) </t>
  </si>
  <si>
    <t>Carretero - Férreo</t>
  </si>
  <si>
    <t>El avance físico de ejecución de Obras se incrementó pasando del 19.9%, de lo ejecutado a 92% en promedio  según los avances de los convenios a 31 de diciembre de 2016 millones, sin embargo quedan algunos saldos por ejecutar así como de los contratos con la interventoría no alcanzan la ejecución al 100%. Por lo que no hay efectividad total del 100%.</t>
  </si>
  <si>
    <t>No</t>
  </si>
  <si>
    <t>2012E</t>
  </si>
  <si>
    <t>Vicepresidencia de Gestión Contractual - Vicepresidencia Ejecutiva - Vicepresidencia Administrativa y Financiera</t>
  </si>
  <si>
    <r>
      <t>HECHO No 1- RECURSOS ASIGNADOS PARA LA  ADQUISICIÓN PREDIAL -</t>
    </r>
    <r>
      <rPr>
        <sz val="11"/>
        <rFont val="Calibri"/>
        <family val="2"/>
        <scheme val="minor"/>
      </rPr>
      <t>Con relación a los recursos destinados (anexo 12) para la compra y compensaciones sociales dentro del contexto predial, se estableció que se presentó una deficiente estimación de éstos, ya que al comparar el valor estimado frente a lo requerido se presentan para cada uno de los tramos variaciones significativas siendo el 4, 3 y 1, los de mayor impacto.</t>
    </r>
  </si>
  <si>
    <t>La CGR describe la causa así: ''Ahora bien, respecto a los factores  incidentes en dicho incremento están :
• Incremento de las áreas, ya que para el tramo 3, correspondió al orden de 356.432 m², y para el tramo 3A de 81.065 m²
• Compra de franjas adicionales debido a que se constituyen áreas que con base a lo normado a nivel municipal no son desarrollables.
• Incremento del presupuesto estimado en el tema de compensaciones sociales, tema regulado a través de la Resolución 545 de 2008.''</t>
  </si>
  <si>
    <t>La CGR describe el efecto así: ''Finalmente es de indicar que en el informe de diagnóstico efectuado por el Consorcio Interconcesiones, la cual es la encargada de ejercer la interventoría, de fecha de octubre de 2012, se indica que dentro de las deudas contraídas por la Agencia Nacional de Infraestructura con el Concesionario, dentro de los rubros de mayor peso esta las contingencias prediales que representan aproximadamente el 21% ''</t>
  </si>
  <si>
    <t>Realizar en la etapa de estructuración del proyecto un estudio predial cuyo alcance permita  determinar el valor de la adquisición de los predios conforme a las necesidades técnicas del proyecto y a  la realidad socioeconómica de los predios</t>
  </si>
  <si>
    <t>Garantizar que los recursos determinados en la etapa de estructuración del proyecto, sean suficientes para la adquisición de los predios, incluyendo la eventualidad de adquirir áreas adicionales, áreas remanentes no desarrollables y las compensaciones socioeconómicas</t>
  </si>
  <si>
    <t>UNIDADES DE MEDIDA PREVENTIVA
1. Realizar durante la etapa de estructuración, un estudio de zonas homogéneas  que identifique todas las zonas conforme a las características físicas y geoeconómicas del corredor vial
2. Realizar durante la etapa de estructuración y conforme a las zonas físicas y geoeconómica identificadas, los avalúos de referencia que se consideren necesarios
INFORME DE CIERRE
3. Elaborar un informe de cierre</t>
  </si>
  <si>
    <t xml:space="preserve">UNIDADES DE MEDIDA PREVENTIVA
1. Un estudio de zonas homogéneas
2. Un informe de avalúos de referencia
INFORME DE CIERRE
3. Un informe de cierre </t>
  </si>
  <si>
    <t>La entidad implemento acciones tendientes a "Implementar las acciones requeridas para verificar que los recursos requeridos para el Fondo de Contingencias ya fueron asignados por el MINISTERIO DE HACIENDA". Sin embargo cabe anotar que en las demás concesiones dicha deficiencia continua, el caso de la concesión transversal de las Américas, Ruta del Sol; 2 y Ruta del sol 3 entre otras. Por lo tanto, las acciones no han atacado el problema de raíz. No es efectiva</t>
  </si>
  <si>
    <t xml:space="preserve">Adquirir los predios conforme al valor establecido en un avalúo debidamente soportado </t>
  </si>
  <si>
    <t>Diferencia avalúo</t>
  </si>
  <si>
    <r>
      <t>H</t>
    </r>
    <r>
      <rPr>
        <b/>
        <sz val="11"/>
        <rFont val="Calibri"/>
        <family val="2"/>
        <scheme val="minor"/>
      </rPr>
      <t xml:space="preserve">ECHO No. 7- PREDIO 4-116 - MAYOR RECONOCIMIENTO FRENTE AL AVALÚO: </t>
    </r>
    <r>
      <rPr>
        <sz val="11"/>
        <rFont val="Calibri"/>
        <family val="2"/>
        <scheme val="minor"/>
      </rPr>
      <t xml:space="preserve">Según lo estipulado en el documento denominado “Acuerdo de entrega  anticipada del predio rural antes Villa Carolina hoy Villa Mayra (4-116C) suscrita entre Alba Quevedo Pérez  y la Concesionaria Vial de los Andes – COVIANDES S.A.” de fecha del 10 de abril de 2012, en su cláusula tercera indica que el precio a reconocer es de $33.2 millones; cuando en el avalúo aportado por la ANI  el valor total del predio corresponde a $32.1 millones. </t>
    </r>
  </si>
  <si>
    <t>La CGR describe la causa así: ''arroja una diferencia de  $ 1.1 millones. Situación que ésta en contravía de lo estipulado en dicha materia,  ya que el precio de adquisición en la etapa de enajenación voluntaria, será igual al valor comercial determinado, en este caso por la Lonja contratada para tal fin.''</t>
  </si>
  <si>
    <t>La CGR describe el efecto así: ''Sin embargo es de anotar que no se ha cancelado el total de dicho valor.''</t>
  </si>
  <si>
    <t>Reconocer al concesionario solamente los valores que se encuentren adecuadamente soportados en el avalúo del predio 4-116C, si se obtiene el saneamiento de la titulación de este área de terreno o  Reconocer al concesionario solamente los valores que se encuentren adecuadamente soportados en el avalúo del predio 4-116 de propiedad del señor LUIS RAMIRO DIAZ CARVAJAL</t>
  </si>
  <si>
    <t>1. Informe de Interventoría sobre el valor pagado y el valor que efectivamente debe ser reconocido por el concesionario.
2. Informe de concesionario sobre la gestión predial adelantada y los valores pagados según los documentos de la adquisición.
3. Informe Gerencia Predial
4. Contrato estándar 4G
5. Procedimientos para Gestión Predial
6. Protocolo de Avalúos
7. Informe de cierre</t>
  </si>
  <si>
    <t>1. Informe de Interventoría 
2. Informe de concesionario
3. Informe Gerencia Predial
4. Contrato estándar 4G
5. Procedimientos para Gestión Predial
6. Protocolo de avalúos
7. Informe de cierre</t>
  </si>
  <si>
    <r>
      <t>HECHO No. 8 – PREDIO 4 – 035 - RECONOCIMIENTO FACTOR SOCIAL – FISCAL:</t>
    </r>
    <r>
      <rPr>
        <sz val="11"/>
        <rFont val="Calibri"/>
        <family val="2"/>
        <scheme val="minor"/>
      </rPr>
      <t xml:space="preserve"> Con relación al Plan de Compensaciones, se identificó el caso del reconocimiento  por concepto de “Restablecimiento de Medios Económicos” a favor de un arrendatario del  área perteneciente  a la señora Velásquez donde ejerce una actividad, dedicada a la construcción y mantenimiento de obras civiles y arquitectónicas, denominada MVL Construcciones. Sin embargo, al analizar la descripción de la zona objeto de arrendamiento contenida en la ficha social se determina  que el funcionamiento de la citada  oficina, corresponde a un porcentaje de área de la sala del hogar de la Arrendataria, como se observa en el registro fotográfico que a continuación se muestra: (Consultar el informe).</t>
    </r>
  </si>
  <si>
    <t>La CGR describe la causa así: ''De lo anteriormente observado se concluye que no existe una infraestructura independiente y adecuada para el  funcionamiento de una oficina, por tanto no cumpliría con lo estipulado en la Resolución 545 de 2008, donde se establecen los criterios para aplicar el plan de compensaciones socioeconómicas, donde entre otros debe asegurarse  la equidad; en concordancia con lo anterior, en el parágrafo segundo de su artículo décimo sexto, indica  que dicho reconocimiento no aplicará cuando “…. la actividad consista en la sola comercialización de productos a domicilio, o cuando el traslado no sea impedimento para continuar su ejecución” (el resalto es nuestro).''</t>
  </si>
  <si>
    <t>La CGR describe el efecto así: ''Por lo anterior se determina un presunto detrimento por el valor de dicho reconocimiento por el orden de $22.08 millones''</t>
  </si>
  <si>
    <t>Efectuar un control y seguimiento a la aplicación de la resolución 545 de 2008</t>
  </si>
  <si>
    <t>Fortalecimiento al seguimiento de las obligaciones sociales del concesionario establecidas en el contrato de concesión y la correcta aplicación de las compensaciones socioeconómicas según Resolución 545 de 2008</t>
  </si>
  <si>
    <t xml:space="preserve">UNIDADES DE MEDIDA CORRECTIVA
1. Informe del concesionario sobre la compensación socioeconómica del predio 4-035
2. Concepto interventoría sobre el cumplimiento del concesionario al plan de compensaciones socioeconómicas. Res 545 2008
3. Informe de alcance aclaratorio de la Gerencia Social y Ambiental sobre la aplicación de las compensaciones socio económicas. 
4. Concepto jurídico de la ANI sobre el reconocimiento de compensación socio-económicas.
5. Auto de cierre de la indagación preliminar N°6-036-16 del 14 de diciembre de 2016
UNIDAD DE MEDIDA PREVENTIVA
6. Revisión del procedimiento GCSP-P-005 Seguimiento a la gestión social en proyectos concesionados.
INFORME DE CIERRE
7. Informe de cierre
8. Alcance al Informe de cierre </t>
  </si>
  <si>
    <t>UNIDADES DE MEDIDA CORRECTIVA
1. Informe del concesionario
2. Concepto interventoría
3. Informe de la Gerencia Social y Ambiental
4. Concepto jurídico de la ANI
5. Auto de cierre y archivo de la indagación preliminar 
UNIDAD DE MEDIDA PREVENTIVA
6. Procedimiento GCSP-P-005 Seguimiento a la gestión social en proyectos concesionados.
INFORME DE CIERRE
7. Informe de Cierre.
8. Alcance Informe de cierre</t>
  </si>
  <si>
    <r>
      <t xml:space="preserve">Vicepresidencia Ejecutiva </t>
    </r>
    <r>
      <rPr>
        <sz val="11"/>
        <rFont val="Calibri"/>
        <family val="2"/>
        <scheme val="minor"/>
      </rPr>
      <t>-</t>
    </r>
    <r>
      <rPr>
        <b/>
        <sz val="11"/>
        <rFont val="Calibri"/>
        <family val="2"/>
        <scheme val="minor"/>
      </rPr>
      <t xml:space="preserve"> </t>
    </r>
    <r>
      <rPr>
        <sz val="11"/>
        <rFont val="Calibri"/>
        <family val="2"/>
        <scheme val="minor"/>
      </rPr>
      <t>Vicepresidencia Jurídica - Vicepresidencia de Planeación, Riesgos y Entorno</t>
    </r>
  </si>
  <si>
    <t>Auto 85112 radicado ANI 2016-409-097518-2 del 27 de octubre de 2016 Comunica Apertura de IP No. 6-036-16 relacionada con los factores sociales denominado factor económico predio 4-035 en el contrato de concesión No. 444 de 1994.
Auto del 14/12/2016 ordenó cierre y archivo de la de IP No. 6-036-16 abierta a partir del  hallazgo 755-8 con presunta incidencia fiscal asociado al reconocimiento y pago de un factor económico social, relacionado con el predio con ficha No. 4-035, en la gestión  predial para la ejecución de las obras  de segunda calzada Bogotá - Villavicencio</t>
  </si>
  <si>
    <t xml:space="preserve">Mediante radicación ANI 2017-409-017240-2  se informa del Auto del 14/12/2016 </t>
  </si>
  <si>
    <t>No se conoce el auto que ya fue solicitado por la Coordinación de Atención a Órganos de Control</t>
  </si>
  <si>
    <t>Estudio III, INF. 7 MM&amp;D  Rad. No. 2016-409-092155-2 Pag. 12</t>
  </si>
  <si>
    <r>
      <t xml:space="preserve">Dado que no hay decisión final de la CGR respecto a la incidencia fiscal, no se da por cumplido.  Según el informe de seguimiento, se realizaron todas las acciones de mejora como son: forma del concesionario sobre la compensación socioeconómica del predio 4-035. Sin embargo, las demás concesiones tienen inconvenientes  de gestión predial, por lo tanto se cumplió pero no es efectiva.
Se efectuó la Revisión del procedimiento GCSP-P-005 Seguimiento a la gestión social en proyectos concesionados. y del informe de Informe de cierre.
</t>
    </r>
    <r>
      <rPr>
        <b/>
        <sz val="11"/>
        <rFont val="Calibri"/>
        <family val="2"/>
        <scheme val="minor"/>
      </rPr>
      <t>Tierne un proceso de apertura preliminar que no ha culminado. Además resaltan que hay hallazgos  de diferentes concesiones donde continuan los problemas prediales.</t>
    </r>
  </si>
  <si>
    <t xml:space="preserve">
1. Hecho Presuntamente Irregular N° 1, Administrativo, Disciplinario y Fiscal – Contraprestación Aplicada a Puerto Drummond.
La Contraprestación portuaria calculada para el Contrato N°002 del 21 de diciembre de 1992 y del Otrosí N°002 del 21 de abril de 1994, no fue ajustada de acuerdo con los cambios en las condiciones en que se le aprobó la concesión portuaria, efectuada al ampliar la extensión de los muelles de cargue de barcazas en 439.2 metros y el de embarcaciones menores en 18 metros, muelles utilizados desde los años 1995 y 1996 respectivamente, y hasta la fecha en forma permanente y exclusiva por el Concesionario, lo cual ha generado un presunto daño patrimonial al Estado por $73.200 millones  cifra que indexada a 31 de diciembre de 2012 asciende a $113.988.3 millones, que corresponde a la suma dejada de cancelar por el Concesionario por las anualidades desde el 15 de julio de 1995 hasta el 15 de julio de 2012. 
</t>
  </si>
  <si>
    <t>La CGR describe la causa así: ''Lo anterior, en violación a lo consagrado en el artículo 17 de la Ley 1 de 1991, que faculta a la administración para variar la contraprestación, cuando se realice cualquier cambio en las condiciones de la concesión. La determinación de variar o no la contraprestación frente a una solicitud presentada por el concesionario con la cual se cambian las condiciones, no puede ser simplemente discrecional, sino que debe estar plenamente justificada con la evaluación que se realice a la petición.
Descripción Muelle Nº 1: El muelle para cargue de barcazas con una longitud de 589,2 mts, tenía una longitud de 150 mts de acuerdo con la cláusula cuarta del Contrato Nº 002/92 y de conformidad con la información reportada por la Agencia Nacional de Infraestructura tiene a noviembre de 2012 una longitud de 589.2 mts , este muelle ha sido utilizado desde el año 1995 con el inicio de la operación de exportación de carbón. Con base en esta información se observa que el muelle fue ampliado en una longitud de 439,2 mts. 
Descripción Muelle Nº 2: El Muelle Auxiliar de Embarcaciones Menores con una longitud de 50 mts, de acuerdo con la cláusula cuarta del Contrato Nº 002/92 tenía una longitud de 32 Mts y de conformidad con la información reportada por la Agencia Nacional de Infraestructura tiene a noviembre de 2012 una longitud de 50 mts , este muelle ha sido utilizado desde el año 1996 para proporcionar instalaciones auxiliares, dar cabida a barcazas de servicio y para desembarque de la tripulación, servicios a las grúas flotantes, suministro de agua de limpieza, atraque de barcazas, entre otras. Con base en esta información se observa que el muelle fue ampliado en una longitud de 18 mts. ''</t>
  </si>
  <si>
    <t>La CGR describe el efecto así: ''Este hecho permite establecer que desde el año 1995 la Concesión dejó de pagar contraprestación en dinero por la ampliación del espacio utilizado por estos dos muelles, los cuales se encontraban descritos en la cláusula cuarta del Contrato de Concesión Nº 002/92, con especificaciones diferentes, lo que ha generado la ocupación del espacio público definido en el artículo 166 del Decreto Ley 2324 de 1984  sin que el Estado haya recibido la contraprestación correspondiente. 
El valor de la contraprestación de esta zona marina utilizada en forma permanente y exclusiva por el Concesionario, sin que este haya pagado por ello, fue estimada por la CGR, aplicando la fórmula para el cálculo de la contraprestación consagrada en el Artículo 22 del Decreto 2147/91 (13 de septiembre) y el Artículo cuarto de la Resolución 040/92 (29 de junio), adicionando para efectos del cálculo la longitud de dichos muelles a la línea de playa calculada inicialmente.
De no corregirse el valor real del pago, esta diferencia seguirá incrementándose hasta el final del contrato.''</t>
  </si>
  <si>
    <t>gestiónar los trámites tendientes a determinar el presunto daño y la recuperación de los recursos correspondientes</t>
  </si>
  <si>
    <t>Determinar con exactitud la existencia de la modificación en las condiciones en las que se aprobó la concesión y como consecuencia cuantificar el monto del daño y gestiónar las acciones de cobro pertinentes</t>
  </si>
  <si>
    <t>1.Oficio a SPT 
2.Oficio a DIMAR 
3.Informe Técnico.
4.Informe Financiero.
5.Informe Jurídico.
6.Tomar las acciones pertinentes derivadas del Concepto Jurídico
7. Procedimiento Modificación de Contratos de Concesión.
8. Manual de interventoría y Supervision Código GCSP -M-0002, desde el momento de la solicitud de concesion y la solicitud de modificacion del contrato de concesion. 
9. Manual de contratación
10. Resolución 959 - Bitácora de proyecto
11. Informe de cierre</t>
  </si>
  <si>
    <t>CP_American Port Puerto Drummond</t>
  </si>
  <si>
    <t>Puerto Drumond</t>
  </si>
  <si>
    <t>LMSC. Anotación del 05/09/2016
Auto del 29/08/2016 con radicación 2016-409-078486-2 del 05/09/2016
Expediente No. IUS-2013--194075. La Procuraduría 2a. Delegada para la Contratación Estatal da apertura a indagación preliminar, en contra de funcionarios por determinar para la época de los hechos, por presuntas irregularidades contractuales en desarrollo de la auditoria realizada por la Contraloría General de la República a la concesión poruaria American Port Company Inc. Puerto Drummond, Vigencia 2012. En el auto se solicitan 8 pruebas relacionadas directamente con los hallazgos 756-1, 757-2, y 760-5. Se respondió con radicado ANI No. 2016-100-029811-1.</t>
  </si>
  <si>
    <t>Desequilibrio contractual</t>
  </si>
  <si>
    <t xml:space="preserve">
3. Hecho Presuntamente Irregular N° 3, Administrativo y Disciplinario Interventoría.
El Contrato de Concesión N° 002 de 1992, de la Sociedad Portuaria American Port Inc, hasta la fecha no cuenta con una interventoría externa, que de manera independiente vigile el cumplimiento de las obligaciónes contractuales generales, técnicas, administrativas y jurídicas a cargo del Concesionario, dado que el seguimiento del contrato requiere de un conocimiento especializado en la materia portuaria y la complejidad del mismo lo justifica. De acuerdo con lo señalado en el artículo 83 de la Ley 1474 de 2011.
</t>
  </si>
  <si>
    <t>La CGR describe la causa así: ''Situación que además de dejar en manos del Concesionario el cumplimiento de las condiciones técnicas de operación, por otra parte pone en riesgo la situación real de la inversión y garantía de que se cumplan con las especificaciones técnicas y las calidades exigidas por los estándares internacionales y requerimientos modernos que rigen para las obras marítimo portuarias, tales como dragados, señalización de accesos, dársenas, instalaciones de amarre, remolque, practicaje, equipos e instalaciones en tierra, entre otras. 
''</t>
  </si>
  <si>
    <t>La CGR describe el efecto así: ''La situación descrita da lugar a una observación administrativa con presunta incidencia disciplinaria, que denota la falta de supervisión, evaluación y control al contrato de concesión por parte de la Entidad responsable.''</t>
  </si>
  <si>
    <t>Establecer la necesidad de contratar interventoría en el contrato de concesión portuaria American Port Company Inc</t>
  </si>
  <si>
    <t>Asegurar la contratación de interventorías en las concesiones portuarias que lo requieran.</t>
  </si>
  <si>
    <t>UNIDADES DE MEDIDA CORRECTIVA
1. Estudio de Conveniencia y oportunidad.                                                                    
2 Oficio a la Superintendencia Alcance y Funciones de la Interventoría ANI                    
3. Oficio de la Superintendencia                                   
4. Devolución del CDP 
5. Memorando a Jurídica solicitando concepto.
6. Concepto Jurídico referente a interventorías portuarias. 
UNIDADES DE MEDIDA PREVENTIVA
7. Manual de interventoría y Supervisión Código GCSP -M-0002, desde el momento de la solicitud de concesión y la solicitud de modificación del contrato de concesión. 
8. Modelo de los nuevos Contrato Portuarios de Estructuración evidenciando la incorporación de interventorías de obra y reversión. 
9. Ley 1474 de 2011.
10. Manual existente de contratación GCOP-M-001.
INFORME DE CIERRE
11. Informe de cierre
12. Alcance al informe de cierre, en el cual se debe aclarar que se han solicitado los recursos necesarios para contratar interventorías, sin embargo no son suficientes.</t>
  </si>
  <si>
    <t>UNIDADES DE MEDIDA CORRECTIVA
1. Estudio de Conveniencia y oportunidad.                                                                    
2 Oficio a la Superintendencia Alcance y Funciones de la Interventoría ANI                    
3. Oficio de la Superintendencia                                   
4. Devolución del CDP 
5. Memorando a Jurídica solicitando concepto.
6. Concepto Jurídico referente a interventorías portuarias. 
UNIDADES DE MEDIDA PREVENTIVA
7. Manual de interventoría y Supervisión Código GCSP -M-0002, desde el momento de la solicitud de concesión y la solicitud de modificación del contrato de concesión. 
8. Modelo de los nuevos Contrato Portuarios de Estructuración evidenciando la incorporación de interventorías de obra y reversión. 
9. Ley 1474 de 2011.
10. Manual existente de contratación GCOP-M-001.
INFORME DE CIERRE
11. Informe de cierre
12. Alcance al informe de cierre</t>
  </si>
  <si>
    <t>Se implementaron acciones preventivas y la existencia del manual de interventoría y supervisión en la entidad, pero como la OCI de la ANI dentro de la columna de propuesta de ajuste al PMI sugiere adoptar las siguientes unidades de medida preventivas: i) Ley 1474 de 2011 (art. 83) Estatuto anticorrupción; ii) Manual GCOP-M-001 de contratación; y iii) Manual de supervisión e interventoría GCSP-M-002, además que este hecho es reiterado en otras concesiones, como las evidenciadas en las concesiones carreteras 01 y 08 de 2010 verificadas en la auditoria a la vigencia 2016; por lo anterior, se determina que estas acciones se dan como cumplidas pero no efectivas.</t>
  </si>
  <si>
    <t>Optimizar las labores de seguimiento, inspección, vigilancia y control a los contratos de concesión portuaria</t>
  </si>
  <si>
    <t xml:space="preserve">
6. Hecho Presuntamente Irregular N° 6, Administrativo y Disciplinario -Indicadores de Gestión.
Dentro de las funciones que corresponde ejercer a la Agencia Nacional de Infraestructura, no se realiza una supervisión y evaluación sobre los indicadores que reflejan el comportamiento de los niveles de prestación del servicio portuario, 
</t>
  </si>
  <si>
    <t>La CGR describe la causa así: ''lo cual permitiría entre otros, tener control adecuado sobre una situación dada, retroalimentar el proceso de operación y monitorear el avance de la ejecución de cada uno de los proyectos; denotándose incumplimiento en lo señalado en el Numeral 11.5 del Artículo 11 del Decreto 1800 de 1993: “Realizar la medición de las variables requeridas en cada proyecto para verificar el cumplimiento de niveles de servicio y otras obligaciónes establecidas en el contrato” y el numeral 11 del Artículo 15 del Decreto 4165 de 2011: “Supervisar la ejecución de las obras de ingeniería, entrega de equipos, la gestión económica y comercial, el cumplimiento de los indicadores de servicio y financieros de las concesiones…”.
''</t>
  </si>
  <si>
    <t>La CGR describe el efecto así: ''La situación descrita da lugar a una observación administrativa con presunta incidencia disciplinaria, que denota incumplimiento con las funciones asignadas a la Agencia Nacional de Infraestructura como administrador del Contrato de Concesión y las normas citadas.''</t>
  </si>
  <si>
    <t>Plantear al Ministerio de Transporte, la conformación de un comité interinstitucional, que incluya el seguimiento a los indicadores de gestión y medir los indicadores de gestión que estén alineados a la competencia de la ANI.</t>
  </si>
  <si>
    <t>1. Resolución de creación de comité interinstitucional de seguimiento portuario                                                2. Oficio al Ministerio de traslado por no competencia
3. Concepto jurídico sobre alcance de las competencias de la ANI frente a la medición de los indicadores de gestión versus la Superinterdencia de Puertos y Transporte
4. Reportes de medición de los indicadores definidos según el alcance de competencia de la ANI</t>
  </si>
  <si>
    <t>Incertidumbre en niveles de servicio</t>
  </si>
  <si>
    <t>CP_Sociedad Portuaria Regional de Cartagena</t>
  </si>
  <si>
    <t>Sociedad Portuaria Regional de Cartagena</t>
  </si>
  <si>
    <t>Cálculo contraprestación</t>
  </si>
  <si>
    <t xml:space="preserve">Interventoría- Contrato sin interventoría </t>
  </si>
  <si>
    <t>La CGR describe la causa así: ''Falta de supervisión, evaluación y control al contrato de concesión por parte de la Entidad.''</t>
  </si>
  <si>
    <t>La CGR describe el efecto así: ''Pone en riesgo la situación real de la inversión y garantía de que se cumplan con las especificaciones técnicas y las calidades exigidas por los estándares internacionales y requerimientos modernos que rigen para las obras marítimo portuarias. ''</t>
  </si>
  <si>
    <t>Establecer la necesidad de contratar interventoría en el contrato de concesión portuaria Sociedad Portuaria Regional de Cartagena</t>
  </si>
  <si>
    <t>UNIDADES DE MEDIDA CORRECTIVA
1. Estudio de Conveniencia y oportunidad.                                                                    
2 Oficio a la Superintendencia Alcance y Funciones de la Interventoría ANI                                                     
3. Oficio de la Superintendencia                         
4. Devolución de CDP 
5. Memorando a Jurídica solicitando concepto
6. Directriz de contratación de interventorías portuarias donde se indique la pertinencia de la contratación
7. Contrato de interventoría actual (sep 2016)
UNIDADES DE MEDIDA PREVENTIVA
8.  Manual de interventoría y Supervisión Código GCSP -M-0002, desde el momento de la solicitud de concesión y la solicitud de modificación del contrato de concesión. 
9. Modelo de los nuevos Contrato Portuarios de Estructuración evidenciando la incorporación de interventorías de obra y reversión. 
10. Ley 1474 de 2011.
11. Manual existente de contratación GCOP-M-001.
INFORME DE CIERRE
12. Informe de cierre
13. Alcance al informe de cierre, en el cual se debe aclarar que se han solicitado los recursos necesarios para contratar interventorías, sin embargo no son suficientes.</t>
  </si>
  <si>
    <t>UNIDADES DE MEDIDA CORRECTIVA
1. Estudio de Conveniencia y oportunidad.                                                                    
2 Oficio a la Superintendencia Alcance y Funciones de la Interventoría ANI                                                     3. Oficio de la Superintendencia                         
4. Devolución de CDP 
5. Memorando a Jurídica solicitando concepto
6. Directriz de contratación de interventorías portuarias donde se indique la pertinencia de la contratación
7. Contrato de interventoría actual (sep 2016)
UNIDADES DE MEDIDA PREVENTIVA
8.  Manual de interventoría y Supervisión Código GCSP -M-0002, desde el momento de la solicitud de concesión y la solicitud de modificación del contrato de concesión. 
9. Modelo de los nuevos Contrato Portuarios de Estructuración evidenciando la incorporación de interventorías de obra y reversión. 
10. Ley 1474 de 2011.
11. Manual existente de contratación GCOP-M-001.
INFORME DE CIERRE
12. Informe de cierre
13. Alcance al informe de cierre</t>
  </si>
  <si>
    <t>Se implementaron acciones preventivas, se suscribió nuevo contrato de interventoría 193 de mayo 31 de 2016 actualmente vigente así como la existencia del manual de interventoría y supervisión en la entidad,  pero como la OCI de la ANI dentro de la columna de propuesta de ajuste al PMI sugiere adoptar las siguientes unidades de medida preventivas:  i) Ley 1474 de 2011 (art. 83) Estatuto anticorrupción; ii) Manual GCOP-M-001 de contratación; y iii) Manual de supervisión e interventoría GCSP-M-002, además que este hecho es reiterado en otras concesiones, como las evidenciadas en las concesiones carreteras 01 y 08 de 2010 verificadas en la auditoria a la vigencia 2016; por lo anterior, se determina que estas acciones se dan como cumplidas pero no efectivas.</t>
  </si>
  <si>
    <r>
      <rPr>
        <b/>
        <sz val="11"/>
        <rFont val="Calibri"/>
        <family val="2"/>
        <scheme val="minor"/>
      </rPr>
      <t>Desplazamiento de Cronograma de Obras y Mantenimientos</t>
    </r>
    <r>
      <rPr>
        <sz val="11"/>
        <rFont val="Calibri"/>
        <family val="2"/>
        <scheme val="minor"/>
      </rPr>
      <t xml:space="preserve">
Se aprobaron prórrogas para la culminación de la etapa de construcción en los tramos 1 al 6, mediante diferentes modificaciones contractuales , sin que se hubiese realizado la sensibilización en el modelo financiero ni cuantificado el efecto que genera el desplazamiento de dichas obras y de los mantenimientos (rutinario y periódicos), generando un posible desequilibrio de la ecuación contractual en contra de los intereses del Estado en contravía de lo normado en el artículo 27 de la Ley 80 de 1993, al reconocer un mayor valor de la inversión realizada dado el valor del dinero en el tiempo, ocasionando un presunto detrimento al patrimonio del estado y a favor del concesionario en cuantía de $52.284,7 millones de pesos a diciembre de 1997 (equivalentes a $130.742,3 millones a 31 de diciembre de 2012).</t>
    </r>
  </si>
  <si>
    <t>La CGR describe la causa así: ''A su vez, el desplazamiento en el cronograma de ejecución de la etapa de Construcción, Mejoramiento y Rehabilitación de los trayectos 1 al 6, ocasionaría un desplazamiento en los mantenimientos rutinario y periódico, generando un beneficio económico al concesionario  y un presunto detrimento al Estado por el menor valor que se da como efecto de los menores mantenimientos que se ejecutarían, pero que al no sensibilizarse en el modelo de la concesión, el Estado estaría remunerándole al Concesionario mayores mantenimientos de los verdaderamente realizados''</t>
  </si>
  <si>
    <t>Resolver esta controversia a través del tribunal de arbitramento que se instauró a través de la ANI contra la UTDVVCC 
Nota: En el informe de Auditoría  de la Contraloría no se tuvo en cuenta la actualización de las acciones de mejoramiento acordadas y aportadas  en junio de 2015.</t>
  </si>
  <si>
    <t>Determinar los mecanismos  contractuales para restablecer el equilibrio en la ecuación contractual.</t>
  </si>
  <si>
    <t>1. Demanda Arbitral (Pretensiones  3,4 y 5 )                                        2.Contrato Estándar 4G                                       3.Manual de Interventoría y Supervisión                                  4.Manual de Contratación                                
5, Laudo Arbitral de 25 de noviembre de 2016
6, Concepto de Defensa Judicial acerca de los efectos del Laudo
7. Acta de liquidación del Contrato de Concesión No. 005 de 1999
8. Informe de Cierre</t>
  </si>
  <si>
    <t xml:space="preserve">1. Demanda Arbitral (Pretensiones  3,4 y 5 )
2.Contrato Estándar 4G
3.Manual de Interventoría y Supervisión
4.Manual de Contratación   
5, Laudo Arbitral de 25 de noviembre de 2016
6, Concepto de Defensa Judicial acerca de los efectos del Laudo
7. Acta de liquidación del Contrato de Concesión No. 005 de 1999
8. Informe de Cierre                             </t>
  </si>
  <si>
    <r>
      <rPr>
        <b/>
        <sz val="11"/>
        <rFont val="Calibri"/>
        <family val="2"/>
        <scheme val="minor"/>
      </rPr>
      <t>Vicepresidencia Ejecutiva</t>
    </r>
    <r>
      <rPr>
        <sz val="11"/>
        <rFont val="Calibri"/>
        <family val="2"/>
        <scheme val="minor"/>
      </rPr>
      <t xml:space="preserve"> - Vicepresidencia Jurídica</t>
    </r>
  </si>
  <si>
    <t>Indagación Preliminar</t>
  </si>
  <si>
    <t xml:space="preserve">INDAGACIÓN PRELIMINAR NO. 6-037-2017 - HALLAZGO FISCAL - CONTRATO DE CONCESIÓN NO. 005 DE 1999 - MALLA VIAL DEL VALLE DEL CAUCA Y CAUCA - ANI.
SOLICITUD DE INFORMACIÓN  con radicación ANI 20174091266362 del 28 de noviembre de 2017
JUEZ NATURAL DEL CONTRATO
Tener en cuenta precedente desarrollado en el AUTO DE ARCHIVO PROCESO DE RESPONSABILIDAD NO. 2014-05577-064-2013, asociado al H-730-2, con radicación ANI 20174090806882 del 31/07/2017, con auto recibido de la CGR Mediante radicación 2017-409-1085692-2 del 10/10/2017
</t>
  </si>
  <si>
    <t xml:space="preserve">Estudio II
INF 1 MM&amp;D Rad. RADICADO NO. 2016-409-054480-2 pag. 36
INF.4
RADICADO NO. 2016-409-077657-2 Pag. 59
CONCEPTO JURÍDICO
Rad.
2017-409-012640-2
</t>
  </si>
  <si>
    <r>
      <rPr>
        <b/>
        <sz val="11"/>
        <rFont val="Calibri"/>
        <family val="2"/>
        <scheme val="minor"/>
      </rPr>
      <t>Base Gravable y Tasa Impositiva de Renta del Contrato Adicional 13 de 2006 y Otrosí  02 de 2008</t>
    </r>
    <r>
      <rPr>
        <sz val="11"/>
        <rFont val="Calibri"/>
        <family val="2"/>
        <scheme val="minor"/>
      </rPr>
      <t xml:space="preserve">
En los modelos marginales del Contrato Adicional  13 del 09/08/2006 y del Otrosí  02 del 14/01/2008, se utilizó una tasa impositiva de Renta del 38.5% anual, y de acuerdo con lo manifestado por la entidad y a lo observado en la normatividad vigente a la firma del mismos ,  la tasa a aplicar para el Adicional 13 era del 35% anual y para el Otrosí   02 del 33% anual. De igual forma, en la base gravable utilizada para determinar el impuesto no se tuvo en cuenta las deducciones de ley como las depreciaciones y amortizaciones y los descuentos tributarios (por ejemplo, la deducción del impuesto de ICA). Lo anterior, conlleva a que se esté reconociendo un mayor gasto por impuesto de renta del que debía reconocerse  y  a su vez un desequilibrio de la ecuación contractual en contravía a lo estipulado en  el artículo 27 de la Ley 80 de 1993, y un presunto detrimento patrimonial en contra de los intereses del Estado por $20.957,3  millones de diciembre de 1997 (equivalentes a $52.405,6 millones de diciembre de 2012), </t>
    </r>
  </si>
  <si>
    <t>La CGR describe la causa así: ''la anomalías detectadas en los modelos marginales de los modificatorios mencionados, la CGR no observa que a la fecha se haya subsanado tal inconsistencia, ni que se haya restablecido la ecuación económica del contrato.''</t>
  </si>
  <si>
    <t>1. Demanda Arbitral (Primera,                       Segunda y Quinta)
2. Resolución de Bitácora                             
 3.Manual de Contratación                                
4.Manual de Interventoría y Supervisión                           
5. Modelo Contrato estándar 4G
6, Laudo Arbitral de 25 de noviembre de 2016
7, Concepto de Defensa Judicial acerca de los efectos del Laudo
8. Informe de Cierre</t>
  </si>
  <si>
    <t>1. Demanda Arbitral (Primera, Segunda y Quinta)
2. Resolución de Bitácora                             
3.Manual de Contratación                                
4.Manual de Interventoría y Supervisión                           
5. Modelo Contrato estándar 4G
6, Laudo Arbitral de 25 de noviembre de 2016
7, Concepto de Defensa Judicial acerca de los efectos del Laudo
8. Informe de Cierre</t>
  </si>
  <si>
    <t xml:space="preserve">Estudio II
INF 1 MM&amp;D Rad. RADICADO NO. 2016-409-054480-2 pag. 38
INF.4
RADICADO NO. 2016-409-077657-2
CONCEPTO JURÍDICO
Rad.
2017-409-012640-2
</t>
  </si>
  <si>
    <r>
      <rPr>
        <b/>
        <sz val="11"/>
        <rFont val="Calibri"/>
        <family val="2"/>
        <scheme val="minor"/>
      </rPr>
      <t>Avance de obra Contrato Adicional 13</t>
    </r>
    <r>
      <rPr>
        <sz val="11"/>
        <rFont val="Calibri"/>
        <family val="2"/>
        <scheme val="minor"/>
      </rPr>
      <t xml:space="preserve">
Se observa atraso en la ejecución de las obras del tramo 7, de acuerdo a lo programado por el concesionario en el modelo marginal del adicional, donde al mes 44 de ejecución (que corresponde al mes de diciembre de 2012 puesto que el inicio de las obras fue el 26/04/2009) debería llevar un avance de la inversión del 75.83%, sin embargo, y de acuerdo con el informe de interventoría a esa fecha el avance de la inversión fue del 44.84%, lo anterior, estaría generando un posible desequilibrio de la ecuación contractual en contra de los intereses del Estado, al reconocer un mayor valor de la inversión realizada dado el valor del dinero en el tiempo, ocasionando un presunto detrimento al patrimonio del estado y a favor del concesionario.</t>
    </r>
  </si>
  <si>
    <t>La CGR describe la causa así: ''La Contraloría estimó que el presunto detrimento que se generaría ascendería en  cuantía aproximada de $11.075,22 millones de pesos a diciembre de 1997 (equivalentes a $27.694,50 millones a 31 de diciembre de 2012), sin embargo, la Entidad en su respuesta manifestó que al realizar la evaluación del hecho evidenciado, y considerando a su vez la inversión del otrosí No. 02 de 2008 del mencionado contrato adicional, el valor asciende a “$34.920 millones de pesos de diciembre de 1997 (incluyendo el valor del dinero en el tiempo a una tasa del 7.16%) que indexados a junio de 2013 sería de $88.611 millones de pesos”. Haciendo  claridad que se trata de un ejercicio borrador y continuará realizando ejercicio más ajustado a la realidad en cuento al valor de la inversión en cada sector del tramo 7.''</t>
  </si>
  <si>
    <t xml:space="preserve">Resolver esta controversia a través del tribunal de arbitramento que se instauró a través de la ANI contra la UTDVVCC 
Nota: En el informe de la Contraloría no se tuvo en cuenta la actualización de las acciones de mejoramiento acordadas en la revisión 2015.
</t>
  </si>
  <si>
    <t>1.Demanda Arbitral (Pretensiones 3,4 y 5 )                                       
2.Contrato Estándar 4G                                       
3.Manual de supervisión e Interventoría                                
4.Manual de Contratación  
5. Laudo Arbitral de 25 de noviembre de 2016
6. Concepto de Defensa Judicial acerca de los efectos del Laudo
7. Informe mensual de interventoría - monitoreo del estado del tramo Media Canoa - loboguerrero.
8. Informe de avance y adopción de medidas para la atención de emergencia y mitigación de riesgos, sobre el corredor en cuestión Junio 2017
9. Informe de la alternativa contractual que será adoptada para la finalización de las obras Junio 2017
10. Informe de Cierre</t>
  </si>
  <si>
    <t>1.Demanda Arbitral (Pretensiones 3,4 y 5 )                                       
2.Contrato Estándar 4G                                       
3.Manual de supervisión e Interventoría                                
4.Manual de Contratación  
5. Laudo Arbitral de 25 de noviembre de 2016
6. Concepto de Defensa Judicial acerca de los efectos del Laudo
7. Informe mensual de interventoría
8. Informe de avance y adopción de medidas para la atención de emergencia y mitigación de riesgos
9. Informe de la alternativa contractual
10. Informe de Cierre</t>
  </si>
  <si>
    <t>Radicación ANI 2017-409-101770-2 del del 22/09/2017
Mediante la cual se informa por parte de lña CGR de indagación preliminar relacionada  con la existencia de presuntas irregularidades de carácter fiscal originadas en el reconocimiento  de un mayor valor de la inversión  realizada con ocación de la suscripción del ortrosí No. 2  al contrato adicional No. 13  al contrato de conceción No 005 de 1999.
JUEZ NATURAL DEL CONTRATO
Tener en cuenta precedente desarrollado en el AUTO DE ARCHIVO PROCESO DE RESPONSABILIDAD NO. 2014-05577-064-2013, asociado al H-730-2, con radicación ANI 20174090806882 del 31/07/2017, con auto recibido de la CGR Mediante radicación 2017-409-1085692-2 del 10/10/2017</t>
  </si>
  <si>
    <t xml:space="preserve">INF 6 MM&amp;D Rad. No. 2016-409-089297-2 Pag. 44
CONCEPTO JURÍDICO
Rad.
2017-409-012640-2
</t>
  </si>
  <si>
    <r>
      <rPr>
        <b/>
        <sz val="11"/>
        <rFont val="Calibri"/>
        <family val="2"/>
        <scheme val="minor"/>
      </rPr>
      <t xml:space="preserve">Compromisos con las Comunidades Afro descendientes en Consulta Previa </t>
    </r>
    <r>
      <rPr>
        <sz val="11"/>
        <rFont val="Calibri"/>
        <family val="2"/>
        <scheme val="minor"/>
      </rPr>
      <t xml:space="preserve">
En el Informe de Fiducia correspondiente a noviembre de 2012 (anexo 9) de la Fiduciaria de Occidente S. A. Fideicomiso 34405 Malla Vial Valle del Cauca y Cauca – Cuentas por pagar Diversas, se observaron recursos sin ejecutar acumulados por $423 millones, recaudados  desde el 20 de septiembre al 14 de octubre de 2000 en el Peaje de Villarrica, cuya destinación es la ejecución de obras solicitadas por las comunidades Afro descendientes de Puerto Tejada, Santander de Quilichao y Villarrica, de acuerdo con el Acta de Protocolización de Consulta Previa suscrita como requisito, en cumplimiento de la Ley 99 de 1993 en el marco del  trámite y obtención de la Licencia Ambiental del proyecto.</t>
    </r>
  </si>
  <si>
    <t>La CGR describe la causa así: ''Lo anterior, evidencia un presunto incumplimiento por parte del Concesionario del proyecto Malla Vial del Valle del Cauca y Cauca, de los compromisos y obligaciónes adquiridos con las respectivas comunidades, en aspectos tales como la realización de adecuación, mantenimiento e iluminación de vías alternas y mejoramiento paisajístico, al tener dichos recursos ociosos por un período aproximado de 12 años sin cumplir con su finalidad y a la fecha sin obtener los beneficios sociales para los que fueron previstos''</t>
  </si>
  <si>
    <t>Suscribir el Convenio con el Municipio de Santander de Quilichao, para el desembolso de los recursos.
Nota: No obstante la suscripción del Convenio con el Municipio de Santander de Quilichado en diciembre de 2014 el municipo no allego los documentos correspondientes antes del vencimiento del convenio. Procede la suscripción de un nuevo convenio</t>
  </si>
  <si>
    <t>Finalizar el cumplimiento de los acuerdos de consulta previa adquiridos con las comunidades de Santander de Quilichao.</t>
  </si>
  <si>
    <t>1. Suscripción del nuevo Convenio entre el Municipio de Santander de Quilichao y ANI.
2. Manual de interventoría y supervisión
3. Informe de cierre</t>
  </si>
  <si>
    <t>INF 6 MM&amp;D Rad. No. 2016-409-089297-2 Pag. 49</t>
  </si>
  <si>
    <r>
      <rPr>
        <b/>
        <sz val="11"/>
        <rFont val="Calibri"/>
        <family val="2"/>
        <scheme val="minor"/>
      </rPr>
      <t>Riesgos de Lesión al Patrimonio del Estado, Concesión Vial Ruta del Sol I</t>
    </r>
    <r>
      <rPr>
        <sz val="11"/>
        <rFont val="Calibri"/>
        <family val="2"/>
        <scheme val="minor"/>
      </rPr>
      <t xml:space="preserve">
A febrero de 2013, existe un atraso significativo en la ejecución del proyecto vial Ruta del Sol I, teniendo en cuenta lo programado y ejecutado en los diferentes subsectores, entre los cuales el más crítico lo constituye el tramo 1, localizado en la jurisdicción de los municipios de Villeta, Quebrada negra y Guaduas, con un atraso del 100%. Dentro de los principales factores: en el proceso de estructuración, en los estudios ambientales se planteó la afectación de la Zona de Reserva Forestal Protectora de la Cuenca Hidrográfica del Río San Francisco, tramitar y obtener ante las Autoridades Gubernamentales y/o Autoridades Ambientales, todos los permisos, autorizaciones y concesiones para el uso y aprovechamiento de recursos naturales, tuberías de conducción de gas y petróleo de las empresas Pacific Rubiales y Ecopetrol, Se destaca que la mayor cantidad de predios estimados para el proyecto corresponde al Tramo 1, cuya ejecución de obras no presenta avance alguno.</t>
    </r>
  </si>
  <si>
    <t>Con la contratación de un tercero, se definió el corredor por el cual deberá construirse el Tramo 1 del Proyecto Ruta del Sol Sector 1, respetando los puntos de origen destino establecidos contractualmente, es decir, de Villeta a Guaduas y que contemple las condiciones técnicas, geológicas geotécnicas, sociales y ambientales que garanticen su viabilidad.
Mediante la suscripción del otrosí 8 se definieron  las características del nuevo tramo I y llevar este trazado a Estudios y Diseños a Fase III
Con el saldo del Contrato de Concesión se definieron las obras a ejecutar por parte del concesionario actual.</t>
  </si>
  <si>
    <t>Cumplir con el avance de obra conforme lo estipulado en el otrosí 8</t>
  </si>
  <si>
    <t>UNIDADES DE MEDIDA CORRECTIVA
1. Soporte contratación de un tercero que definirá el nuevo corredor para el Tramo 1
2. Informe con las conclusiones emitidas por el tercero contratado
3. Informe de la ANI con el plan de acción a seguir de conformidad con el informe final del tercero contratado.
4. Documento soporte con el resultado de la negociación acordada entre la ANI y el Concesionario sobre la afectación al Contrato de Concesión por el cambio de trazado en el Tramo 1
5. Informe Final SCI, para definir las características del nuevo tramo
6. Otrosí 8, en el cual se define características del nuevo trazado, y se definen obras a ejecutar por parte del concesionario y longitud desafectada
7. Informe ANI estado actual
INFORME DE CIERRE
8. Informe de cierre</t>
  </si>
  <si>
    <t>UNIDADES DE MEDIDA CORRECTIVA
1. Contrato
2. Informe 
3. Informe ANI
4. Documento de negociación
5. Informe Final SCI
6. Otrosí 8
7. Informe ANI estado actual
INFORME DE CIERRE
8. Informe de cierre</t>
  </si>
  <si>
    <t>CR_Ruta del Sol - Sector 1</t>
  </si>
  <si>
    <t>Ruta del Sol I</t>
  </si>
  <si>
    <t>INF 8  MM&amp;D Rad.  2016-409-100777-2 pag. 31</t>
  </si>
  <si>
    <t>Teniendo en cuenta el otrosí 8 de diciembre de 2015, Cláusula Quinta "Las partes pactan como plazo para la preconstrucción 112 meses y construcción 36 meses de las obras a cargo del concesionario, establecidas en la cláusula segunda del presente otrosí. Esto es un plazo total de CUATRO (4) años, contados a partir del 8 de enero de 2016. Por lo anterior, el plazo total del contrato determinado en su sección 1.04, se extenderá hasta el 8 de enero de 2020. Por lo anterior y teniendo en cuenta que a la fecha no se encuentra ejecución de las obras, el hallazgo se mantiene hasta tanto se culmine con lo dispuesto en el otrosí 8.</t>
  </si>
  <si>
    <r>
      <rPr>
        <b/>
        <sz val="11"/>
        <rFont val="Calibri"/>
        <family val="2"/>
        <scheme val="minor"/>
      </rPr>
      <t xml:space="preserve">Trámite para la Instalación y Entrega de la Estación de Peaje Pailitas </t>
    </r>
    <r>
      <rPr>
        <sz val="11"/>
        <rFont val="Calibri"/>
        <family val="2"/>
        <scheme val="minor"/>
      </rPr>
      <t xml:space="preserve">
Se identificó inoportunidad en la gestión administrativa y debilidades en la Planeación  orientada a la instalación y puesta en marcha de una nueva estación de peaje “Pailitas”, lo que generó que la ANI, antes INCO  no  cumpliera con la fecha de  entrega al Concesionario, conforme lo estipulado en el Contrato de Concesión 001 del 14 de enero de 2010. </t>
    </r>
  </si>
  <si>
    <t>La CGR describe la causa así: ''Como consecuencia de lo anterior, la Agencia reconoció $4.701 millones, los cuales fueron cancelados mediante orden de pago 15723 de 03-03-2012 ,  por concepto del  restablecimiento del equilibrio económico del contrato a favor del Concesionario, por los valores dejados de recaudar . Tal situación, evidencia una presunta gestión antieconómica''</t>
  </si>
  <si>
    <r>
      <rPr>
        <b/>
        <sz val="11"/>
        <rFont val="Calibri"/>
        <family val="2"/>
        <scheme val="minor"/>
      </rPr>
      <t>1. Acción Preventiva</t>
    </r>
    <r>
      <rPr>
        <sz val="11"/>
        <rFont val="Calibri"/>
        <family val="2"/>
        <scheme val="minor"/>
      </rPr>
      <t xml:space="preserve">. Elaboración de una directriz para que la infraestructura vial que sea recibida por la Agencia Nacional de Infraestructura, de parte del INVÍAS o cualquiera otra Entidad Pública o Privada, se haga de forma completa tanto física como documentalmente. </t>
    </r>
    <r>
      <rPr>
        <b/>
        <sz val="11"/>
        <rFont val="Calibri"/>
        <family val="2"/>
        <scheme val="minor"/>
      </rPr>
      <t xml:space="preserve">2. Acción Correctiva. </t>
    </r>
    <r>
      <rPr>
        <sz val="11"/>
        <rFont val="Calibri"/>
        <family val="2"/>
        <scheme val="minor"/>
      </rPr>
      <t>Remisión de todos los soportes y actuaciones surtidas, objeto del presente hallazgo, a la Oficina de Control Interno Disciplinario para lo de su competencia.</t>
    </r>
  </si>
  <si>
    <t>1. Prevenir a futuro que se reciba por parte de la Agencia Nacional de Infraestructura, la infraestructura vial de forma incompleta. 2. Identificar si hubo responsabilidad disciplinaria por parte de funcionarios del INCO (hoy Agencia Nacional de Infraestructura), en cuanto a las actuaciones surtidas para la entrega del peaje denominado "Pailitas", al Concesionario.</t>
  </si>
  <si>
    <t>UNIDADES DE MEDIDA CORRECTIVA
1. Un Informe Técnico
2. Remisión hallazgo a Control Interno disciplinario
UNIDADES DE MEDIDA PREVENTIVA
3. Procedimiento de Planeación Estratégica
4. Contrato estándar 4G
5. Manual de Interventoría y Supervisión
6. Manual de Contratación
7. Informe aclaratorio sobre la gestión que se realiza conforme la metodología que se establece para la instalación de nuevas estaciones de peajes.
18 Una comunicación (Circular) a los supervisores sobre los trámites previos para la entrega de infraestructura
INFORME DE CIERRE
9. Informe de cierre
10. actualización de informe de cierre</t>
  </si>
  <si>
    <t>UNIDADES DE MEDIDA CORRECTIVA
1. Un Informe Técnico
2. Remisión hallazgo a Control Interno disciplinario
UNIDADES DE MEDIDA PREVENTIVA
3. Procedimiento de Planeación Estratégica
4. Contrato estándar 4G
5. Manual de Interventoría y Supervisión
6. Manual de Contratación
7. Informe aclaratorio de gestión y aplicación de metodología establecía en instalación de peajes 
8. Una comunicación (Circular) a los supervisores sobre los trámites previos para la entrega de infraestructura
INFORME DE CIERRE
9. Informe de cierre
10. actualización de informe de cierre</t>
  </si>
  <si>
    <t>CR_Ruta del Sol - Sector 2</t>
  </si>
  <si>
    <t>Ruta del Sol II</t>
  </si>
  <si>
    <t>COMUNICACIÓN CON RADICACIÓN ANI N°. 20174090971962 DEL 12/09/2017 SE INFORMA QUE MEDIANTE AUTO DEL 5 DE SEPTIEMBRE SE DISPUSO EL CIERRE Y TRASLADO PARA APERTURA PROCESO DE RESPONSABILIDAD FISCAL INDAGACIÓN PRELIMINAR NO. 6-009-17 CONCESIÓN RUTA DEL SOL II POR LA FALTA DE PLANEACIÓN EN LA CONSTRUCCIÓN Y ENTREGA DE LA ESTACIÓN DE PEAJE PAILITAS. (EL AUTO NO SE CONOCE)</t>
  </si>
  <si>
    <t xml:space="preserve">Estudio III
INF. 8 MM&amp;D Rad. No. 2016-409-100777-2 Pag. 7
</t>
  </si>
  <si>
    <r>
      <t xml:space="preserve">Se revisa informe con radicado "2016-305-010538-3 del 30-08-2016 INFORME CI METODOLOGIA Y GUIA SOCIALIZACION".
Donde se indica “De acuerdo a lo anterior el Ministerio de Transporte como cabeza del sector transporte es quien otorga la autorización para la instalación de nuevas estaciones de peaje, basados en la metodología denominada como “LINEAMIENTO PARA LA JUSTIFICACIÓN DE LAS INSTALACIONES NUEVAS ESTACIONES DE PEAJE”, metodología que establece lineamientos y aspectos que se deben tener en cuenta para instalación de las nuevas estaciones de peaje.” 
Sin embargo al estar abierto un proceso de Responsabilidad Fiscal, no se puede determinar el cierre de la parte fiscal.
</t>
    </r>
    <r>
      <rPr>
        <b/>
        <sz val="11"/>
        <rFont val="Calibri"/>
        <family val="2"/>
        <scheme val="minor"/>
      </rPr>
      <t>No efectivo por el proceso de responsabilidad fiscal. No hay registro de éste.</t>
    </r>
  </si>
  <si>
    <r>
      <rPr>
        <b/>
        <sz val="11"/>
        <rFont val="Calibri"/>
        <family val="2"/>
        <scheme val="minor"/>
      </rPr>
      <t>Impacto en la Adquisición de Predios en el Desarrollo de Obras</t>
    </r>
    <r>
      <rPr>
        <sz val="11"/>
        <rFont val="Calibri"/>
        <family val="2"/>
        <scheme val="minor"/>
      </rPr>
      <t xml:space="preserve">
La falta de oportunidad en la adquisición de algunos predios, ha generado demoras para la finalización de algunas obras
Así mismo, un factor que ha impactado notablemente, en la dinámica de la gestión predial lo ha constituido  los procesos de expropiación judicial, ya que se han presentado variaciones significativas entre el avalúo inicial y el avalúo ordenado por el Juez toda vez que el monto total  del valor del avalúo comercial (Ofertado por la Entidad) es del orden de $3.917</t>
    </r>
  </si>
  <si>
    <t>La CGR describe la causa así: ''La situación anterior conlleva a que en la actualidad haya acciones judiciales contra los incrementos desproporcionados  en el valor de algunos avalúos, por parte de la Agencia, al igual que una situación deficitaria en dicha materia, la cual asciende aproximadamente $27.000 millones , cifra que también incluye procesos de enajenación voluntaria. ''</t>
  </si>
  <si>
    <t>Predios en enajenación: Establecer un plan de  adquisición para los predios faltantes. 
Predios en expropiación judicial: Verificar que el trámite de valoración de los inmuebles se acompase con el procedimiento técnico y legal</t>
  </si>
  <si>
    <t>Disponer oportunamente de los predios pendientes por recibir y que limitan el desarrollo de la obra</t>
  </si>
  <si>
    <t>UNIDADES DE MEDIDA CORRECTIVA
1. Acción popular (Defensa Judicial)
2. Informe del estado del proceso penal (Defensa Judicial)
3. Intervención directa por parte de la PGN en el juzgado (Predial VJ)
INFORME DE CIERRE
4. Informe de cierre (VEJ)</t>
  </si>
  <si>
    <t>INF 6 MM&amp;D Rad. No. 2016-409-089297-2 Pag. 50</t>
  </si>
  <si>
    <t>Se verifica la implementación de acciones y si bien la ANI ha implementado medidas para evitar que estas situaciones vuelvan a suceder, la realidad en todas las concesiones de carreteras, aún en los de 4G, determinan que este riesgo sigue vigente; otro aspecto es que del informe de diciembre 16 de 2016 (diferencias entre los contratos de 1G, 2G, 3G y 4G) se evidencia que faltaban predios por adquirir, muchos de ellos ante instancias judiciales. Por lo anterior, se determina que estas acciones se dan como cumplidas pero no efectivas.</t>
  </si>
  <si>
    <t>Controlar que los concesionarios cumplan con los pagos que deben realizar al estado</t>
  </si>
  <si>
    <t>Pago contribución fondo seguridad y convivencia ciudadana</t>
  </si>
  <si>
    <t>En los anteproyectos de presupuesto anuales se continuará incluyendo la solicitud de recursos para este tipo de pagos.</t>
  </si>
  <si>
    <t>Pago de intereses por laudo</t>
  </si>
  <si>
    <r>
      <rPr>
        <b/>
        <sz val="11"/>
        <rFont val="Calibri"/>
        <family val="2"/>
        <scheme val="minor"/>
      </rPr>
      <t>Intereses Corrientes y Moratorios en Pago del Laudo Arbitral del 14-06-2007 - Contrato de Concesión 444/1994</t>
    </r>
    <r>
      <rPr>
        <sz val="11"/>
        <rFont val="Calibri"/>
        <family val="2"/>
        <scheme val="minor"/>
      </rPr>
      <t xml:space="preserve">
En la Resolución 863 del 14 de diciembre de 2012, por medio de la cual, en el marco del proceso ejecutivo 2011-00452 del Juzgado 24 Civil del Circuito de Bogotá, se ordenó el pago de las condenas contenidas en el Laudo Arbitral del 14 de junio de 2007 que quedó ejecutoriado el 21 de junio de 2007, la Agencia Nacional de Infraestructura, reconoció a favor del concesionario $17.470.8 millones, con recursos del Presupuesto General de la Nación, pagados el 21 de diciembre de 2012, conforme lo señala la orden de pago presupuestal 588062112 del SIIF Nación, de los cuales $318.6 millones corresponden a interés corrientes calculados del 21 de junio al 3 de agosto de 2007, y $1.578.2 millones corresponden a intereses moratorios calculados del 4 de agosto al 20 de diciembre de 2007</t>
    </r>
  </si>
  <si>
    <t>La CGR describe la causa así: ''Al presentarse incertidumbre por no contar con la totalidad del material probatorio respecto de algunos elementos del presunto detrimento al patrimonio del Estado, tales como la determinación de los presuntos responsables y la culpa o dolo, de conformidad con el artículo 39 de la Ley 610 de 2000, se determinará la posibilidad de iniciar una Indagación Preliminar u otra Actuación de Control Fiscal.''</t>
  </si>
  <si>
    <t>4.- Informe donde se evidencie el envío de esta circular a los concesionarios.</t>
  </si>
  <si>
    <t>1. Documento de anteproyecto de presupuesto
2. Información de Marco de Gasto de Mediano Plazo propuesto por la entidad
3. Circular Externa MHCP programación anteproyecto de Presupuesto
4. Manual de supervisión e interventoría
5. Procedimientos para la elaboración de anteproyectos
6. Procedimiento para el reconocimiento de deudas 
7. Contrato Estándar 4G
8. Recopilación de antecedentes de la gestión de los recursos para la gestión del pago por parte de la gerencia de Planeación.
9. Informe de cierre</t>
  </si>
  <si>
    <t>Auto de Indagación Preliminar No. 6-011-16 del 10/03/2016 de la Dirección de Vigilancia Fiscal de la CGR, relacionado con " presuntas irregularidades de carácter fiscal, con ocasión del pago de intereses corrientes y moratorios en pago del laudo arbitral del 14/06/2007 en el contrato de concesión No. 444 de 1994". DEP LMSC</t>
  </si>
  <si>
    <r>
      <rPr>
        <b/>
        <sz val="11"/>
        <rFont val="Calibri"/>
        <family val="2"/>
        <scheme val="minor"/>
      </rPr>
      <t xml:space="preserve">Auto del 18/08/2016 por medio del cual se archiva la I.P. No. 6-011-16
</t>
    </r>
    <r>
      <rPr>
        <sz val="11"/>
        <rFont val="Calibri"/>
        <family val="2"/>
        <scheme val="minor"/>
      </rPr>
      <t xml:space="preserve">recibido en la ANI mediante docuento adjunto a la radicación de la CGR 2016EE0123179
</t>
    </r>
    <r>
      <rPr>
        <b/>
        <sz val="11"/>
        <rFont val="Calibri"/>
        <family val="2"/>
        <scheme val="minor"/>
      </rPr>
      <t>Ataca la causalidad del hallazgo. Como unidad de medida da lugar a la efectividad del PMI</t>
    </r>
    <r>
      <rPr>
        <sz val="11"/>
        <rFont val="Calibri"/>
        <family val="2"/>
        <scheme val="minor"/>
      </rPr>
      <t xml:space="preserve">
Mientras se consiguen los recursos, se generan intereses moratorios que deben ser reconocidos al beneficiario como lo ordena la Ley, 
 ..."el juzgado tomó la decisión hasta el 2012 cuando quedó en firme la providencia, lo que generó los intereses que fueron reconocidos y pagados como consecuencia de esta decisión".
..."no existe detrimento patrimonial ya que el pago de los intereses moratorios es válido legalmente"
</t>
    </r>
  </si>
  <si>
    <t>Estudio III, INF. 7 MM&amp;D  Rad. No. 2016-409-092155-2 Pag. 14</t>
  </si>
  <si>
    <t>Vicepresidencia de Gestión Contractual - Vicepresidencia de Planeación, Riesgos y Entorno</t>
  </si>
  <si>
    <r>
      <rPr>
        <b/>
        <sz val="11"/>
        <rFont val="Calibri"/>
        <family val="2"/>
        <scheme val="minor"/>
      </rPr>
      <t>Transmilenio Extensión Soacha – Cronograma de Obras no Desafectadas</t>
    </r>
    <r>
      <rPr>
        <sz val="11"/>
        <rFont val="Calibri"/>
        <family val="2"/>
        <scheme val="minor"/>
      </rPr>
      <t xml:space="preserve">
La ANI y la Empresa Transmilenio S.A. suscribieron los Otrosíes 3 y 4 al Convenio 168 de 2008, en los cuales se acuerdan dar por terminado y liquidar parcialmente dicho convenio, en relación con la construcción de la infraestructura física de la fase II y fase III del Sistema Integrado y la construcción de la infraestructura física de la fase I, correspondiente al 12.87% restante, comprendido entre las abscisas K0+285 y K3+700, las que se desafectan por medio de dicho documento a efectos que se adelante su contratación por parte de los entes cofinanciadores, los restantes 87.13% de las obras contratadas para la Fase I, a cargo de la Concesión Autopista Bogotá – Girardot, presentan atraso en la ejecución del cronograma establecido, ya que estas debían estar terminadas en junio de 2013 y aún  no ha sido entregadas. Lo anterior en presunta contravía a lo establecido en el Art. 26, numeral 1 de la Ley 80 de 1993 y Art. 44 de la Ley 1474 de 2011</t>
    </r>
  </si>
  <si>
    <t>La CGR describe la causa así: ''Al presentarse incertidumbre por no contar con la totalidad del material probatorio respecto de algunos elementos del presunto detrimento al patrimonio del Estado, de conformidad con el artículo 39 de la Ley 610 de 2000, se determinará la posibilidad de iniciar una Indagación Preliminar u otra Actuación de Control Fiscal.''</t>
  </si>
  <si>
    <t xml:space="preserve">Es de informar que el corredor fue entregado al INVIAS desde el pasado 1o. de mayo de 2016. Sin embargo, es de señalar que de acuerdo con las condenas establecidas en los laudos 1 y 2 de los tribunales de arbitramento se profirieron condenas declarativas e indemnizatorias que atacan la causalidad del hallazgo. Se puede informar a la CGR que de acuerdo con el nuevo manual de Supervisión e interventoría y el Contrato estándar 4G, no se presentaran hallazgos similares en las actuales como en las futuras concesiones. </t>
  </si>
  <si>
    <t>6.- Propuesta de Decreto aclaratorio del pago de contribución especial por parte de las Concesiones.</t>
  </si>
  <si>
    <t xml:space="preserve">1.Laudos tribunales uno y dos
2. Informe integral
3.Manual Interventoría y Supervisión
4.Manual de Contratación
5. Actas de entrega del corredor al Invias
6. Acta liquidación Convenio 168 de 2008
7. Acta de entrega obras a Transmilenio
8. Acta de entrega obras al Municipio de Soacha
9. Informe de Defensa Judicial analizando los efectos del laudo en el hallazgo.
10. Resolución de liquidación del contrato de concesión
11. Informe de Cierre
</t>
  </si>
  <si>
    <t>INF 5  MM&amp;D Rad. No. 2016-409-089295-2 Pag. 25</t>
  </si>
  <si>
    <r>
      <rPr>
        <b/>
        <sz val="11"/>
        <rFont val="Calibri"/>
        <family val="2"/>
        <scheme val="minor"/>
      </rPr>
      <t>Transmilenio Extensión Soacha – Estado Puentes Peatonales</t>
    </r>
    <r>
      <rPr>
        <sz val="11"/>
        <rFont val="Calibri"/>
        <family val="2"/>
        <scheme val="minor"/>
      </rPr>
      <t xml:space="preserve">
En visita de inspección efectuada el 15 de abril de 2013 por la CGR, se observaron las siguientes deficiencias en los Puentes peatonales acondicionados por el Concesionario Autopista Bogotá Girardot S.A. León XIII y Terreros presentan deficiencias constructivas tales como: barandas con apoyos deficientes; fisuras longitudinales y transversales en la placa de la superestructura, deficiente pintura de barandas, deficiencias en bordillos por falta de alineamiento,</t>
    </r>
  </si>
  <si>
    <t>La CGR describe la causa así: '' situación que evidencia deficiencias en el seguimiento y control por parte del Concesionario, la Interventoría y la Agencia en presunta contravía del artículo 26, principio de responsabilidad, establecidos en la Ley 80 de 1993.''</t>
  </si>
  <si>
    <t>Fortalecer los lineamientos asociados con el monitoreo y control de los proyectos y culminar la etapa de construcción de las obras del alcance básico del contrato GG-040 -2004 correspondiente al trayecto 1 para el inicio de la etapa de operación y mantenimiento</t>
  </si>
  <si>
    <t>Mejorar el monitoreo y control de los proyectos de concesión para cumplir los objetivos del proyecto.</t>
  </si>
  <si>
    <t>7.- Comunicación al Contralor delegado Sector Infraestructura Física y Telecomunicaciones, Comercio Exterior y Desarrollo Regional sobre la no competencia del seguimiento.</t>
  </si>
  <si>
    <t xml:space="preserve">1. Otrosí No.21. 
2. Informe de Interventoría  
3. Manual de Interventoría y Supervisión
4. Laudo Arbitral 2
5.Acta de entrega obras Soacha
6. Informe de defensa judicial analizando los efectos del Laudo en el hallazgo.
7. Resolución de liquidación del contrato de concesión
8. Informe de Cierre
</t>
  </si>
  <si>
    <r>
      <t xml:space="preserve">
Auto 000307 del 5 de junio de 2017 decisión confirmada en sede de consulta mediante Auto ORD-80112-0187 del 11 de julio de 2017.
Tribunal de Arbitramento. </t>
    </r>
    <r>
      <rPr>
        <i/>
        <sz val="12"/>
        <rFont val="Times New Roman"/>
        <family val="1"/>
      </rPr>
      <t xml:space="preserve">“…la primera instancia obró conforme correspondía pues mal haría en apartarse del laudo arbitral que se encuentra en firme, para pretender el resarcimiento del daño, toda vez que el mismo ha sido reconocido en sede jurisdiccional alternativa, condenando a la Concesión Autopista Bogotá Girardot al pago de $10.875.556.053 a favor de la Agencia Nacional de Infraestructura; por lo que pretender la reparación en virtud del proceso de responsabilidad fiscal mediante un fallo con responsabilidad fiscal en contra del concesionario podría implicar un enriquecimiento sin causa para el Estado y en contra de la Concesión Autopista Bogotá Girardot la violación del principio Non Bis In idem y por tanto del derecho fundamental al debido proceso. …”. </t>
    </r>
  </si>
  <si>
    <t>INF 5  MM&amp;D Rad. No. 2016-409-089295-2 Pag. 27</t>
  </si>
  <si>
    <r>
      <rPr>
        <b/>
        <sz val="11"/>
        <rFont val="Calibri"/>
        <family val="2"/>
        <scheme val="minor"/>
      </rPr>
      <t>Construcción Puentes Peatonales</t>
    </r>
    <r>
      <rPr>
        <sz val="11"/>
        <rFont val="Calibri"/>
        <family val="2"/>
        <scheme val="minor"/>
      </rPr>
      <t xml:space="preserve">
La Entidad no ha dado cumplimiento a lo ordenado en la sentencia de 4 de mayo de 2001, proferida por el Consejo de Estado, en el sentido de construir los puentes peatonales, de acuerdo a los diseños aprobados, en el Municipio de Soacha en la vía que de Bogotá conduce a Girardot, debido a que no se han construido los puentes peatonales de San Mateo, Puente de la Calle 22 y Puente San Humberto, a cargo del Concesionario, ni los Puentes Peatonales Ducales, El Altico, Mercurio, Camilo Torres, El Dorado y Compartir a cargo de la Agencia e INVIAS, </t>
    </r>
  </si>
  <si>
    <t>La CGR describe la causa así: ''situación que no ha evitado la accidentalidad con la consecuente pérdida de vidas, evidenciando el presunto incumplimiento del artículo 26, principio de responsabilidad, establecidos en la Ley 80 de 1993''</t>
  </si>
  <si>
    <t>Culminar las obras requeridas</t>
  </si>
  <si>
    <t>Cumplir la sentencia del 4 de mayo de 2001</t>
  </si>
  <si>
    <t>8.- Informe de cierre (V Jurídica Deysi Barbosa)</t>
  </si>
  <si>
    <t>1. Acta de finalización de obra -puente peatonal "Mercurio"
2. Acta de finalización de obra -puente peatonal "Camilo Torres"
3. Acta de finalización de obra -puente peatonal "Dorado"
4. Acta de finalización de obra -puente peatonal "Ducales"
5. Acta de finalización de obra -puente peatonal "Altico"
6. Acta de finalización de obra -puente peatonal "Compartir"
7. Acta de entrega Obras al Municipio de Soacha
8. Resolución de Liquidación del contrato de concesión
9. Informe de Cierre</t>
  </si>
  <si>
    <t>INF 5 MM&amp;D Rad. No. 2016-409-089295-2 Pag. 29</t>
  </si>
  <si>
    <t>Incumplimiento normatividad</t>
  </si>
  <si>
    <r>
      <rPr>
        <b/>
        <sz val="11"/>
        <rFont val="Calibri"/>
        <family val="2"/>
        <scheme val="minor"/>
      </rPr>
      <t xml:space="preserve">Mantenimiento Rutinario </t>
    </r>
    <r>
      <rPr>
        <sz val="11"/>
        <rFont val="Calibri"/>
        <family val="2"/>
        <scheme val="minor"/>
      </rPr>
      <t xml:space="preserve">
En visita de inspección  realizada el 13 de abril de 2013 a la vía  Autopista Bogotá – Girardot, Tramo Soacha, se evidenció deficiente gestión por parte del Concesionario en la ejecución del mantenimiento rutinario, incumpliendo lo establecido en el Capítulo II, numeral 1.2 Normas de Mantenimiento para Carreteras Concesionadas, dado que se observó deficiente  demarcación horizontal en algunos sectores de las calzadas mixtas, norte y sur del Trayecto 1 Calle 13 Bosa – Soacha,</t>
    </r>
  </si>
  <si>
    <t>La CGR describe la causa así: '' situación que genera inseguridad en la operación de la vía además de no cumplirse con los principios de Calidad del Servicio Técnico y de la Atención al Usuario de Seguridad vial y de integridad de la Vía, aunado a la deficiente labor de control y seguimiento de la Interventoría en presunta contravía del artículo 26, principio de responsabilidad, establecidos en la Ley 80 de 1993 y 1474 de 2011.''</t>
  </si>
  <si>
    <t>Fortalecer los lineamientos asociados con el monitoreo y control de los proyectos y culminar las obras contratadas con el Concesionario mediante otrosí 18
Hacer entrega de estas obras a conformidad al municipio de Soacha</t>
  </si>
  <si>
    <t xml:space="preserve">
1- Otrosí No. 18 y 21                   
2- Informe de interventoría dando reporte de la terminación de las obras
3. Laudo Tribunal 1 (índice de estado) 
4-Acta de entrega y recibo de obras Soacha
5. Manual de Interventoría y Supervisión
6. Informe de Defensa Judicial analizando los efectos del Laudo en el Hallazgo.
7. Resolución de liquidación del contrato de concesión
8. Contrato Estándar 4 G
9. Comunicación de la Entidad aprobando la disminución de remuneración del Concesionario, en razón a los incumplimientos contractuales.
10. Informe de Cierre</t>
  </si>
  <si>
    <t>INF 5  MM&amp;D Rad. No. 2016-409-089295-2 Pag. 31</t>
  </si>
  <si>
    <r>
      <rPr>
        <b/>
        <sz val="11"/>
        <rFont val="Calibri"/>
        <family val="2"/>
        <scheme val="minor"/>
      </rPr>
      <t>Losas Carril de Transmilenio</t>
    </r>
    <r>
      <rPr>
        <sz val="11"/>
        <rFont val="Calibri"/>
        <family val="2"/>
        <scheme val="minor"/>
      </rPr>
      <t xml:space="preserve">
En visita de inspección efectuada el 15 de abril de 2013 por la CGR, se observaron algunas losas aledañas al puente peatonal de León XIII, calzada norte, que presentan fisuras y otras y otras fracturas, en las zonas de cámaras y sumideros de servicios públicos</t>
    </r>
  </si>
  <si>
    <t>La CGR describe la causa así: ''Lo cual denota deficiencias en la modulación de las mismas y en el seguimiento y control por parte de la Interventoría y de la Agencia. De no corregirse oportunamente esta situación, podría generar daños mayores, afectación de la transitabilidad de la vía''</t>
  </si>
  <si>
    <t>1. Informe de Interventoría                          
2.Manual de Interventoría y Supervisión
3..Laudo Tribunal de Arbitramento No. 2
4. Acta de liquidación Convenio No. 168/2008
5. Acta de entrega de obras al municipio de Soacha
6. Resolución de liquidación del contrato de concesión
7. Informe de Cierre</t>
  </si>
  <si>
    <t>1. Informe de Interventoría                          
2.Manual de Interventoría y Supervisión
3.Laudo Tribunal de Arbitramento No. 2
4. Acta de liquidación Convenio No. 168/2008
5. Acta de entrega de obras al municipio de Soacha
6. Resolución de liquidación del contrato de concesión
7. Informe de Cierre</t>
  </si>
  <si>
    <t>INF 5  MM&amp;D Rad. No. 2016-409-089295-2 Pag. 33</t>
  </si>
  <si>
    <r>
      <rPr>
        <b/>
        <sz val="11"/>
        <rFont val="Calibri"/>
        <family val="2"/>
        <scheme val="minor"/>
      </rPr>
      <t xml:space="preserve">Señalización de Obras. </t>
    </r>
    <r>
      <rPr>
        <sz val="11"/>
        <rFont val="Calibri"/>
        <family val="2"/>
        <scheme val="minor"/>
      </rPr>
      <t xml:space="preserve">
En visita de inspección efectuada el 15 de abril de 2013 por la CGR, se observó deficiente señalización provisional de las obras que se adelanta en el espacio público costado norte de la Autopista, dado las polisombras y las cintas reflectivas no se encuentran debidamente dispuestas, lo cual denota deficiencias en el seguimiento y control por parte de la Interventoría, situación que afecta la movilidad de los peatones en la zona.</t>
    </r>
  </si>
  <si>
    <t>La CGR describe la causa así: ''Lo cual denota deficiencias en el seguimiento y control por parte de la Interventoría, situación que afecta la movilidad de los peatones en la zona''</t>
  </si>
  <si>
    <t>1- Otrosí No. 18 y 21                
2-Informe de Interventoría trayecto uno
3. Manual de Interventoría y Supervisión     
4. Contrato Estándar 4G
5. Acta de entrega obras al municipio de Soacha
6. Resolución de liquidación contrato de concesión
7. Informe de Cierre</t>
  </si>
  <si>
    <t>INF 5  MM&amp;D Rad. No. 2016-409-089295-2 Pag. 34</t>
  </si>
  <si>
    <r>
      <rPr>
        <b/>
        <sz val="11"/>
        <rFont val="Calibri"/>
        <family val="2"/>
        <scheme val="minor"/>
      </rPr>
      <t xml:space="preserve">Transmilenio Extensión Soacha – Predios Estación San Mateo </t>
    </r>
    <r>
      <rPr>
        <sz val="11"/>
        <rFont val="Calibri"/>
        <family val="2"/>
        <scheme val="minor"/>
      </rPr>
      <t xml:space="preserve">
Mediante escritura pública 3730 de 2012 de la notaría segunda del Circulo de Soacha, la Agencia Nacional de Infraestructura realizó el englobe de los predios inscritos a folio de matrícula inmobiliaria  50S-40521939, 50S-40521938, 50S-40521937, 50S-40521936, adquiridos por el Concesionario del contrato GG-040 de 2004 y pagados por el INCO, hoy ANI, para proceder a la división material del inmueble resultante del englobe en dos predios denominados lote 1, Estación de Transferencia y lote 2 ANI Intersección desnivel San Mateo, el  número 1 enajenado al municipio de Soacha, necesario para la construcción de la Estación de Transferencia San Mateo</t>
    </r>
  </si>
  <si>
    <t>Establecer con los soportes documentales y las unidades de medida señaladas,  la no competencia de la ANI en la causa que generó este hallazgo, ya que es competencia de Transmilenio.</t>
  </si>
  <si>
    <t>GP
1) Un (1) Informe jurídico predial
2) Un (1) Auto de archivo  de indagación preliminar                 
3) Un (1) modelo Contrato Estándar 4G.
4) Acta de liquidación unilateral del contrato de concesión
5) Ley 1682 de 2013.                                                             
6) Ley 1742 de 2014.                                                              
7) Procedimientos Prediales.  
8) Resolución de liquidación del contrato de concesión                                        
9) Informe de cierre de Gerencia Predial</t>
  </si>
  <si>
    <t>INF 5  MM&amp;D Rad. No. 2016-409-089295-2 Pag. 35</t>
  </si>
  <si>
    <t>Competencia otras entidades</t>
  </si>
  <si>
    <t>Establecer lineamientos asociados con el soporte documental de las actuaciones contractuales de la ANI</t>
  </si>
  <si>
    <t>Garantizar la correcta conservación de las memorias de cálculo y demás soportes documentales necesarios para los diferentes trámites de las Concesiones Portuarias.</t>
  </si>
  <si>
    <t>CP_Autorización Temporal CI Prodeco</t>
  </si>
  <si>
    <t>Sociedad C.I. PRODECO</t>
  </si>
  <si>
    <r>
      <t xml:space="preserve">Indicadores de Gestión.
</t>
    </r>
    <r>
      <rPr>
        <sz val="11"/>
        <rFont val="Calibri"/>
        <family val="2"/>
        <scheme val="minor"/>
      </rPr>
      <t>Dentro de las funciones que corresponde ejercer a la Agencia Nacional de Infraestructura, no se realiza una supervisión y evaluación sobre los indicadores que reflejan el comportamiento de los niveles de prestación del servicio portuario, lo cual permitiría entre otros, tener control adecuado sobre una situación dada, retroalimentar el proceso de operación y monitorear el avance de la ejecución de cada uno de los proyectos; denotándose incumplimiento en lo señalado en el Numeral 11.5 del Artículo 11 del Decreto 1800 de 199</t>
    </r>
    <r>
      <rPr>
        <b/>
        <sz val="11"/>
        <rFont val="Calibri"/>
        <family val="2"/>
        <scheme val="minor"/>
      </rPr>
      <t>3</t>
    </r>
  </si>
  <si>
    <t>La CGR describe la causa así: ''Denota incumplimiento con las funciones asignadas a la Agencia Nacional de Infraestructura como administrador del Contrato de Concesión y las normas citadas.''</t>
  </si>
  <si>
    <t>CP_Sociedad Portuaria Río Córdoba SA</t>
  </si>
  <si>
    <t>Sociedad Portuaria Rio Córdoba</t>
  </si>
  <si>
    <t>Indebida aplicación normativa para el cálculo de la contraprestación
 En el proceso de la Actuación Especial de Fiscalización se evidenció una conducta que generó un detrimento patrimonial, toda vez que se suscribió el Contrato de Concesión Portuaria 022 el 23 de abril de 1998 desconociendo los lineamientos relativos a la contraprestación descritos en el documento  CONPES 2992 de 1998, CONPES vigente al momento de la suscripción del contrato, lo cual genera presunto detrimento patrimonial de $11.651 millones. Los presuntos gestores fiscales a los que se le es atribuible el citado detrimento patrimonial por nexo de causalidad de acción son los gestores fiscales de la Superintendencia General de Puertos hasta abril de 1998, periodo en que se suscribió el contrato. Así mismo, los posibles gestores fiscales vinculados por presunta omisión, habiendo podido modificar sistema de contraprestación del Contrato 022 de 1998 a partir del año 2003 (fecha en que se expidió la Ley 856 de 2003) - No se evidenció la existencia de la totalidad de las pólizas exigidas en la Cláusula Novena Numerales 9.1.1, 9.1.2, 9.1.3, 9.2 y 9.3 con sus respectivas modificaciones y ajustes contractuales; la información solicitada no se encontró en los expedientes aportados por la Entidad en su respuesta. - En cuanto a la interventoría del Contrato de Concesión Portuaria 022 de 1998 se identificó que ésta no cuenta con una  interventoría integral externa que de manera independiente  vigile el cumplimiento de las obligaciónes contractuales generales, técnicas, financieras, administrativas y jurídicas a cargo del Concesionario.</t>
  </si>
  <si>
    <t>1- Adelantar las gestiones tendientes a determinar la configuración del presunto daño a través del análisis integral del tema.
2- Dar traslado al Minambiente y solicitar copia de la respuesta pertinente que emita esta entidad
3- Obtener concepto con criterios para contratar interventorías portuarias</t>
  </si>
  <si>
    <t>1- Determinar con base en los conceptos técnico, financiero y jurídico la configuración del presunto detrimento fiscal 
2- Requerir a la entidad competente el análisis y adopción de las medidas pertinentes
3- Contar con lineamientos específicos para contratar interventorías portuarias</t>
  </si>
  <si>
    <t>UNIDADES DE MEDIDA CORRECTIVA
Contraprestación:
1- Concepto técnico
2- Concepto Financiero
3- Concepto Jurídico
4- Tomar las acciones pertinentes derivadas del Concepto Jurídico
Pólizas:
5-Comunicación
6- Respuesta Min ambiente
7- Pólizas aprobadas
Interventorías:
8- Solicitud a jurídica sobre contratación de interventorías
9-Concepto de jurídico
UNIDADES DE MEDIDA PREVENTIVA
10. El manual de interventoría y Supervisión Código GCSP -M-0002, desde el momento de la solicitud de concesión y la solicitud de modificación del contrato de concesión. 
11. Manual de contratación codigo GCOP-M-0001. 
12- Modelo de los nuevos Contratos Portuarios de Estructuración evidenciando la incorporación de interventorías de obra y reversión. 
13- Procedimiento de aprobación de pólizas.
INFORME DE CIERRE
14- Informe de cierre
15. Alcance al Informe de cierre, en donde se indica la no existencia de daño patrimonial</t>
  </si>
  <si>
    <r>
      <t xml:space="preserve">Vicepresidencia de Gestión Contractual </t>
    </r>
    <r>
      <rPr>
        <sz val="11"/>
        <rFont val="Calibri"/>
        <family val="2"/>
        <scheme val="minor"/>
      </rPr>
      <t>- Vicepresidencia Jurídica</t>
    </r>
  </si>
  <si>
    <r>
      <t xml:space="preserve">Se verifica la implementación de acciones pero acogiendo a que el hallazgo hace referencia a 3 aspectos, uno fiscal relacionado con la contraprestación actualmente vigente y donde la entidad plantea 3 unidades de medida donde no se cumple la ACCION DE MEJORA, puesto que según la ANI no se ha determinado si existe o no daño patrimonial; sobre la inexistencia de la totalidad de las pólizas exigidas en el contrato, la entidad aprobó las presentadas por el concesionario y en lo que respecta a la garantía ambiental se manifiesta que se dio traslado a la autoridad ambiental competente ( informe de cierre PMI de septiembre 06 de 2016). Por lo anterior, se determina que estas acciones se dan como cumplidas pero no efectivas.
</t>
    </r>
    <r>
      <rPr>
        <b/>
        <sz val="11"/>
        <rFont val="Calibri"/>
        <family val="2"/>
        <scheme val="minor"/>
      </rPr>
      <t>El proceso fiscal esta vigente, no hay registro sobre la apertura. Se debe determinar si hubo o no daño patrimonial de acuerdo con lo indicado en la acción de mejora.</t>
    </r>
  </si>
  <si>
    <r>
      <rPr>
        <b/>
        <sz val="11"/>
        <rFont val="Calibri"/>
        <family val="2"/>
        <scheme val="minor"/>
      </rPr>
      <t>Espacio Público.</t>
    </r>
    <r>
      <rPr>
        <sz val="11"/>
        <rFont val="Calibri"/>
        <family val="2"/>
        <scheme val="minor"/>
      </rPr>
      <t xml:space="preserve">
En el proceso de la Actuación Especial de Fiscalización se evidenció una conducta que generó un detrimento patrimonial, toda vez que el concesionario hace uso de zonas de uso público de 864 metros y no de 150 metros como se estipuló en el contrato 022 de 1998, se generó un presunto detrimento patrimonial que asciende a $9.441.1 millones a diciembre de 2012.</t>
    </r>
  </si>
  <si>
    <t>gestiónar los trámites tendientes a determinar la existencia del presunto daño</t>
  </si>
  <si>
    <t>Determinar con exactitud la existencia de la modificación en las condiciones en las que se aprobó la concesión y como consecuencia cuantificar el monto del daño y gestiónar las acciones  pertinentes</t>
  </si>
  <si>
    <t>1. Oficio a SPT
2. Oficio a DIMAR
3. Informe Técnico. 
4. Informe Financiero.
5. Informe Jurídico.
6. Informe realizado por el IGAC 
7. Informe de cierre</t>
  </si>
  <si>
    <t>Presuntas irregularidades por ocupación de espacio público, detectadas en la actuación especial de fiscalización adelantadas en el contrato No. 022 de 23/04/1998 y delimitación de línea de playa.</t>
  </si>
  <si>
    <t>Subestimación de la contraprestación
En el proceso de la Actuación Especial de Fiscalización se evidenció una conducta que generó un  presunto detrimento patrimonial por  $366 millones  correspondientes al  valor que ha dejado de pagar el concesionario por concepto de contraprestación, con ocasión al modificatorio 1 al Contrato 022, firmado el 18 de Noviembre de 1999, cláusula DECIMA TERCERA.</t>
  </si>
  <si>
    <t xml:space="preserve">Determinar la presunta existencia de una subestimación de la contraprestación. </t>
  </si>
  <si>
    <t>Establecer la posible existencia de la diferencia en la contraprestación que viene cancelando el Concesionario.</t>
  </si>
  <si>
    <t xml:space="preserve">UNIDADES DE MEDIDA CORRECTIVA
1- Comunicación a INVIAS
2- Concepto financiero
3- Concepto Jurídico
4- Otrosí No. 3 aclaratorio
UNIDADES DE MEDIDA PREVENTIVA
5. Manual de Contratación
6. Res. Que crea y reglamenta el Comité de Contratación
7. Res. 959 de 2013 - Bitácora
8. Oficio radicación  No. 2017-102-030-791-1 del 21/09/2017 dirigido a la CGR, el cual está relacionado con consideraciones frente al informe final de AR2016. Supeditados al resultado de los procesos fiscales, penales o disciplinarios
INFORME DE CIERRE
9- Informe final estado del hallazgo
10. Alcance informe de Cierre donde se explica , considerando el texto del hallazgo el oficio enviado a la  CGR. </t>
  </si>
  <si>
    <t>UNIDADES DE MEDIDA CORRECTIVA
1- Comunicación a INVIAS
2- Concepto financiero
3- Concepto Jurídico
4- Otrosí No. 3 aclaratorio
UNIDADES DE MEDIDA PREVENTIVA
5. Manual de Contratación
6. Res. Que crea y reglamenta el Comité de Contratación
7. Res. 959 de 2013 - Bitácora
8. Oficio rad No. 2017-102-030-791-1 a la CGR
INFORME DE CIERRE
9. Informe final estado del hallazgo
10. Alcance informe de cierre</t>
  </si>
  <si>
    <t>Presuntas irregularidades por Subestimación de la contraprestación, detectadas en la actuación especial de fiscalización adelantada al contrato No. 022 del 23/04/1998</t>
  </si>
  <si>
    <r>
      <t xml:space="preserve">Incumplida. Se desarrollaron las acciones de mejoramiento como son: el proceso de la Actuación Especial de Fiscalización se evidenció una conducta que generó un  presunto detrimento patrimonial por $366 millones correspondientes al valor que ha dejado de pagar el concesionario por concepto de contraprestación, con ocasión al modificatorio 1 al Contrato 022, firmado el 18 de Noviembre de 1999, cláusula DECIMA TERCERA. NO se da como cumplida hasta tanto la Dirección de Investigaciones no realice el pronunciamiento definitivo.
</t>
    </r>
    <r>
      <rPr>
        <b/>
        <sz val="11"/>
        <rFont val="Calibri"/>
        <family val="2"/>
        <scheme val="minor"/>
      </rPr>
      <t>Esta en proceso la parte fiscal, no hay pronunciamiento a la fecha definitiva.</t>
    </r>
  </si>
  <si>
    <t>Fallas gestión garantías</t>
  </si>
  <si>
    <r>
      <rPr>
        <b/>
        <sz val="11"/>
        <rFont val="Calibri"/>
        <family val="2"/>
        <scheme val="minor"/>
      </rPr>
      <t>Cambios en la contraprestación por Infraestructura.</t>
    </r>
    <r>
      <rPr>
        <sz val="11"/>
        <rFont val="Calibri"/>
        <family val="2"/>
        <scheme val="minor"/>
      </rPr>
      <t xml:space="preserve">
Se presenta una diferencia de $487 millones de pesos, medidos a valor presente del mes de noviembre de 1993, que corresponden a $2.509,6 millones de pesos de diciembre de 2011, entre la contraprestación pactada en el contrato inicial y los cambios en el valor de la misma, establecidos a través del Otrosí 2 del 8 de septiembre de 1993, aún sumado el valor de la contraprestación plena fijada a través de la Resolución 076 del 24 de febrero de 2000; por cuanto en el contrato inicial, cláusula 11, numeral 11.2.2, se considera que: “Por los activos de la empresa Puertos de Colombia que reciba en concesión pagará una contraprestación calculada proporcionalmente al área estimada a utilizar, dependiendo de las proyecciones de carga presentadas a ésta Superintendencia anualmente, debidamente sustentadas, equivalente a SETECIENTOS TREINTA MILLONES QUINIENTOS DOS MIL PESOS ($730.502.000) durante los dos primeros años; a partir del tercer año este valor será reajustado de acuerdo a la inflación…”</t>
    </r>
  </si>
  <si>
    <t>Determinar si existe un presunto detrimento patrimonial y establecer una metodología mediante la cual se evalue y revise las modificaciones contractuales.</t>
  </si>
  <si>
    <t>Garantizar el equilibrio financiero del contrato</t>
  </si>
  <si>
    <t>1- Informe interventoría
2- Concepto financiero
3- Informe final sobre acciones a tomar
4- Manual de contratación
5- Resolución comité de contratación
6. Análisis posición institucional. 
7- Resolución 959; Bitácora de proyecto
8-Metodología para las modificaciones Contractuales
9-Informe de cierre</t>
  </si>
  <si>
    <t>1- Informe interventoría
2- Concepto financiero
3- Informe final sobre acciones a tomar
4- Manual de contratación
5- Resolución comité de contratación
6. Análisis posición institucional. 
7- Resolución 959; Bitácora de proyecto
8-Metodología para las modificaciones Contractuales
9- Informe de cierre</t>
  </si>
  <si>
    <t>CP_Sociedad Portuaria Regional Santa Marta</t>
  </si>
  <si>
    <t>Sociedad Portuaria Regional de Santa Marta</t>
  </si>
  <si>
    <r>
      <rPr>
        <b/>
        <sz val="11"/>
        <rFont val="Calibri"/>
        <family val="2"/>
        <scheme val="minor"/>
      </rPr>
      <t>Contraprestación Plena</t>
    </r>
    <r>
      <rPr>
        <sz val="11"/>
        <rFont val="Calibri"/>
        <family val="2"/>
        <scheme val="minor"/>
      </rPr>
      <t xml:space="preserve">
No fue posible conseguir la información que permitiera analizar el cálculo de la contraprestación plena por uso de infraestructura, tasado para la Sociedad Portuaria Regional de Santa Marta</t>
    </r>
  </si>
  <si>
    <t>1- Solicitud a la Vicepresidencia Administrativa y Financiera sobre la existencia del documento
2- Respuesta de la VAF
3- Certificación con el resultado del proceso de búsqueda del documento.
4- Resolución 959 de 2013 - Bitácora de los proyectos</t>
  </si>
  <si>
    <t xml:space="preserve">UNIDADES DE MEDIDA CORRECTIVA
1- Solicitud a la Vicepresidencia Administrativa y Financiera sobre la existencia del documento
2- Respuesta de la VAF
3- Certificación con el resultado del proceso de búsqueda del documento.
UNIDADES DE MEDIDA PREVENTIVA
4- Resolución 959 de 2013 - Bitácora de los proyectos
5- Memorando a grupo financiero portuario sobre las memorias de los modelos financieros. 
6- Metodología para las modificaciones Contractuales
7. Oficio radicación  No. 2017-102-030-791-1 del 21/09/2017 dirigido a la CGR, el cual está relacionado con consideraciones frente al informe final de AR2016. Supeditados al resultado de los procesos fiscales, penales o disciplinarios
INFORME DE CIERRE
8- Informe de cierre
9. Alcance informe de Cierre donde se explica , considerando el texto del hallazgo el oficio enviado a la  CGR. </t>
  </si>
  <si>
    <t>UNIDADES DE MEDIDA CORRECTIVA
1- Solicitud a la Vicepresidencia Administrativa y Financiera sobre la existencia del documento
2- Respuesta de la VAF
3- Certificación con el resultado del proceso de búsqueda del documento.
UNIDADES DE MEDIDA PREVENTIVA
4- Resolución 959 de 2013 - Bitácora de los proyectos
5- Memorando a grupo financiero portuario sobre las memorias de los modelos financieros. 
6- Metodología para las modificaciones Contractuales
7. Oficio rad No. 2017-102-030-791-1 a la CGR
INFORME DE CIERRE
8. Informe de cierre
9. Alcance informe de cierre</t>
  </si>
  <si>
    <r>
      <rPr>
        <b/>
        <sz val="11"/>
        <rFont val="Calibri"/>
        <family val="2"/>
        <scheme val="minor"/>
      </rPr>
      <t xml:space="preserve">Vicepresidencia de Gestión Contractual </t>
    </r>
    <r>
      <rPr>
        <sz val="11"/>
        <rFont val="Calibri"/>
        <family val="2"/>
        <scheme val="minor"/>
      </rPr>
      <t>- Vicepresidencia Administrativa y Financiera</t>
    </r>
  </si>
  <si>
    <t>Auto del 20/09/2016 
Mediante el cual se ordena la apertura de indagación preliminar de un proceso disciplinario. En el punto 1 del auto decreta pruebas para este hallazgo.</t>
  </si>
  <si>
    <t>INCUMPLIDA: Se desarrollaron algunas acciones de mejoramiento como: la imposibilidad de conseguir la información que permitiera analizar el cálculo de la contraprestación plena por uso de infraestructura, tasado para la Sociedad Portuaria Regional de Santa Marta, la mejor unidad de medida es la resolución No. 959 de 2013 que ya está incluida, a título preventivo, ya que correctivamente no se ha logrado conseguir la información solicitada por la CGR. Está en espera del pronunciamiento de la Procuraduría General de la Nación ya que no existe fallo.</t>
  </si>
  <si>
    <t xml:space="preserve">
Generar una metodología de evaluación de las solicitudes de modificación de los contratos de concesión portuaria que contemple todos los aspectos previstos en la normatividad vigente.</t>
  </si>
  <si>
    <t xml:space="preserve">Aplicar la metodología para  evaluar las solicitudes de modificación de contratos de concesión portuaria.  </t>
  </si>
  <si>
    <r>
      <rPr>
        <b/>
        <sz val="11"/>
        <rFont val="Calibri"/>
        <family val="2"/>
        <scheme val="minor"/>
      </rPr>
      <t>Contraprestación en la Renegociación del Contrato 006/1993 SPRSM</t>
    </r>
    <r>
      <rPr>
        <sz val="11"/>
        <rFont val="Calibri"/>
        <family val="2"/>
        <scheme val="minor"/>
      </rPr>
      <t xml:space="preserve">
En el proceso de renegociación del Contrato de Concesión 006 de 1993, realizado mediante Otrosí 006 del 30 de mayo de 2008, se modificaron las condiciones de la concesión a partir de su suscripción, con el planteamiento de nuevas inversiones destinadas a generar un impacto directo en la competitividad, eficiencia y en el incremento de los ingresos del negocio portuario, sin que esto se viera reflejado al mismo tiempo en el pago de la contraprestación.</t>
    </r>
  </si>
  <si>
    <t xml:space="preserve">UNIDADES DE MEDIDA CORRECTIVA
1. Informe de análisis interventoría
2. Memorando de traslado por competencia al MT
UNIDADES DE MEDIDA PREVENTIVA
3. Metodología de evaluación
4. Procedimiento de modificación de contratos de concesión portuaria.
5. Oficio radicación  No. 2017-102-030-791-1 del 21/09/2017 dirigido a la CGR, el cual está relacionado con consideraciones frente al informe final de AR2016. Supeditados al resultado de los procesos fiscales, penales o disciplinarios
INFORME DE CIERRE
6. Informe de cierre
7. Alcance informe de Cierre donde se explica , considerando el texto del hallazgo el oficio enviado a la  CGR. </t>
  </si>
  <si>
    <t>UNIDADES DE MEDIDA CORRECTIVA
1. Informe de análisis interventoría
2. Memorando de traslado por competencia al MT
UNIDADES DE MEDIDA PREVENTIVA
3. Metodología de evaluación
4. Procedimiento de modificación de contratos de concesión portuaria.
5. Oficio rad No. 2017-102-030-791-1 a la CGR
INFORME DE CIERRE
6. Informe de cierre
7. Alcance informe de cierre</t>
  </si>
  <si>
    <t>Auto del 20/09/2016 
Mediante el cual se ordena la apertura de indagación preliminar de un proceso disciplinario. En el punto 2 del auto decreta pruebas para este hallazgo.</t>
  </si>
  <si>
    <t>Cumplida. Realizaron acciones de mejoramiento. Metodología de evaluación; se obtuvo el Informe de análisis interventoría y se realizó el Procedimiento de modificación de contratos de concesión portuaria. Sin embargo dado que es con incidencia disciplinaria no se da como Efectiva  hasta tanto el Organismo competente no revele su decisión.</t>
  </si>
  <si>
    <t xml:space="preserve">Auto del 20/09/2016 </t>
  </si>
  <si>
    <r>
      <rPr>
        <b/>
        <sz val="11"/>
        <rFont val="Calibri"/>
        <family val="2"/>
        <scheme val="minor"/>
      </rPr>
      <t>Seguimiento a las Inversiones.</t>
    </r>
    <r>
      <rPr>
        <sz val="11"/>
        <rFont val="Calibri"/>
        <family val="2"/>
        <scheme val="minor"/>
      </rPr>
      <t xml:space="preserve">
Se observaron deficiencias en el control y seguimiento por parte de la Superintendencia General de Puertos y el Instituto Nacional de Concesiones hoy Agencia Nacional de Infraestructura en el seguimiento de las inversiones iniciales (antes de la renegociación) que debía realizar la Sociedad Portuaria Regional de Santa Marta, toda vez que en las comunicaciones de respuesta a la Contraloría respecto al tema no aclararon de manera suficiente al valor año a año de estas inversiones</t>
    </r>
  </si>
  <si>
    <t>Preventiva:
Fortalecer las actividades encaminadas al envío oportuno del reporte de inversión privada para los Concesionarios del Modo Portuario.</t>
  </si>
  <si>
    <t>Realizar un seguimiento adecuado a las inversiones ejecutadas en las zonas de uso público por los Concesionarios.</t>
  </si>
  <si>
    <t>1- Comunicación al Concesionario solicitando el reporte de Inversión privada
2- Formato 112D "Reporte de Inversión de capital privado" 
3- Informe de visita realizado por la interventoría 
4-Acta de visita revisión documental contable 
5-Manual de Interventoría y Supervisión
6- Informe de cierre</t>
  </si>
  <si>
    <t>1- Comunicación al Concesionario solicitando el reporte de Inversión privada
2- Formato 112D "Reporte de Inversión de capital privado" 
3- Informe de visita realizado por la interventoría 
4-Acta de visita revisión documental contable 
5-Manual de Interventoría y Supervisión
6-Informe de cierre</t>
  </si>
  <si>
    <t>Modificación Plan de Inversiones.
se observa claramente el presunto incumplimiento al plan de inversiones para los periodos señalados y no se evidencia que la Entidad haya aplicado los mecanismos contractuales  para conminar al concesionario al cumplimiento de las obligaciónes contractuales.
Como corolario a lo anterior, se observa que la modificación antes señalada fue realizada posterior a las fechas en que la Sociedad Portuaria debía cumplir con las inversiones señaladas para las vigencias 2008 y 2009. De igual forma, con estas modificaciones se evidencia una laxitud por parte de la Entidad, beneficiando al concesionario.</t>
  </si>
  <si>
    <t>Aplicar en la labor de supervisión los lineamientos establecidos en la guía de interventoría y supervisión de concesiones</t>
  </si>
  <si>
    <t>1. Evaluación técnica y financiera - memo 20093030059553 del 27-nov-2009
2. Otrosí 7 del 23-feb-2010, que ajusta la ejecución de las inversiones
3. Informe de interventoría
4. Manual de Supervisión e Interventoría
5. Memorando de GITFP conminando la supervisión de las concesiones portuarios.
6. Oficio VGC al concesionario solicitando el reporte de Inversión privada
7. Informe de cierre</t>
  </si>
  <si>
    <t>Auto del 20/09/2016 
Mediante el cual se ordena la apertura de indagación preliminar de un proceso disciplinario. En el punto 5 del auto decreta pruebas para este hallazgo.</t>
  </si>
  <si>
    <r>
      <t xml:space="preserve">Aprobaciones al Plan Bianual de Inversiones.
</t>
    </r>
    <r>
      <rPr>
        <sz val="11"/>
        <rFont val="Calibri"/>
        <family val="2"/>
        <scheme val="minor"/>
      </rPr>
      <t>En el Otrosí 006 del 30 de mayo de 2008, se señaló en el artículo tercero “A más tardar el 30 de noviembre de 2010 y en adelante cada dos años calendarios, la Sociedad deberá entregar al INCO a través de la Subgerencia de Gestión Contractual, los Planes Bianuales de Inversión.
se evidencia un presunto incumplimiento por parte del concesionario, en la oportunidad para la presentación del Plan Bianual de Inversiones.</t>
    </r>
  </si>
  <si>
    <t>Garantizar un adecuado, oportuno y suficiente control y seguimiento acerca del cumplimiento de las obligaciónes contractuales conforme  a los términos previstos en la guía de interventoría y supervisión de concesiones.</t>
  </si>
  <si>
    <t>1- Memorando de GITFP conminando la supervisión de las concesiones portuarios.
2- Radicado de remisión de plan Bianual
3- Manual de Supervisión e Interventoría
4-Oficio al concesionario requiriendo la presentación del Plan Bianual  de manera anticipada al plazo máximo.
5-Informe de cierre</t>
  </si>
  <si>
    <t>Indicadores de Gestión.
Dentro de las funciones que corresponde ejercer a la Agencia Nacional de Infraestructura, no se realiza una supervisión y evaluación sobre los indicadores que reflejan el comportamiento de los niveles de prestación del servicio portuario, lo cual permitiría entre otros, tener control adecuado sobre una situación dada, retroalimentar el proceso de operación y monitorear el avance de la ejecución de cada uno de los proyectos; denotándose incumplimiento en lo señalado en el Numeral 11.5 del Artículo 11 del Decreto 1800 de 1993: “Realizar la medición de las variables requeridas en cada proyecto para verificar el cumplimiento de niveles de servicio y otras obligaciónes establecidas en el contrato” y el numeral 11 del Artículo 15 del Decreto 4165 de 2011: “Supervisar la ejecución de las obras de ingeniería, entrega de equipos, la gestión económica y comercial, el cumplimiento de los indicadores de servicio y financieros de las concesiones…”.</t>
  </si>
  <si>
    <t xml:space="preserve">Auto del 20/09/2016 
Mediante el cual se ordena abstenerse de iniciar actuación disciplinaria por ser competencia de la Superintendencia de Puertos y Transporte en el punto 9 del auto respecto de este hallazgo. </t>
  </si>
  <si>
    <t xml:space="preserve">Auto del 20/09/2016 
Mediante el cual se ordena abstenerse de iniciar actuación disciplinaria en el punto 9 del auto respecto de este hallazgo. </t>
  </si>
  <si>
    <r>
      <rPr>
        <b/>
        <sz val="11"/>
        <rFont val="Calibri"/>
        <family val="2"/>
        <scheme val="minor"/>
      </rPr>
      <t>Línea de Playa y Zonas de Bajamar</t>
    </r>
    <r>
      <rPr>
        <sz val="11"/>
        <rFont val="Calibri"/>
        <family val="2"/>
        <scheme val="minor"/>
      </rPr>
      <t xml:space="preserve">
En visita de inspección se verificaron las Coordenadas Planas y Geográficas de la Línea de Playa, la cual difiere de la establecida en la Cláusula Segunda del contrato, es decir, 2001 ML, no obstante lo anterior ni el Concesionario ni el INCO (hoy Agencia Nacional de Infraestructura), realizaron el cálculo de la contraprestación por utilizar mayor línea de playa de la entregada en concesión
Así las cosas, el menor valor recibido  por parte del Estado, desde el año 1994 hasta diciembre de 2011, se configuran en un presunto detrimento en el patrimonio del Estado, en cuantía aproximada de $9,527 millones de 2011</t>
    </r>
  </si>
  <si>
    <t xml:space="preserve">
Comprobar la medida exacta  línea de playa de la que el concesionario hace uso,  calcular el valor actualizado de la contraprestación presuntamente dejada de pagar y desplegar las acciones pertinentes para su cobro.</t>
  </si>
  <si>
    <t>Determinar la existencia de presunto detrimento patrimonial y disponer las medidas administrativas a que haya lugar</t>
  </si>
  <si>
    <t>1. Solicitud de concepto al interventor. 
2. Concepto del interventor.
3. Visita del área técnica de la entidad
4. Levantamiento Planimétrico Aportado por el Concesionario
5. Informe del IGAC sobre medición del terminal portuario
6. Solicitud de alcance integral a interventoría (técnico, jurídico y financiero)
7. Validación ANI alcance integral de interventoría
8. Tomar las medidas pertinentes conforme alcance integral de interventoría y validación de la entidad 
9. Informe de Cierre</t>
  </si>
  <si>
    <t>CP_Sociedad Portuaria Regional de Buenaventura</t>
  </si>
  <si>
    <t>Sociedad Portuaria Regional de Buenaventura</t>
  </si>
  <si>
    <t>Mediciones de playa</t>
  </si>
  <si>
    <r>
      <rPr>
        <b/>
        <sz val="11"/>
        <rFont val="Calibri"/>
        <family val="2"/>
        <scheme val="minor"/>
      </rPr>
      <t>Control Institucional</t>
    </r>
    <r>
      <rPr>
        <sz val="11"/>
        <rFont val="Calibri"/>
        <family val="2"/>
        <scheme val="minor"/>
      </rPr>
      <t xml:space="preserve">
Se observó que la Agencia Nacional de Infraestructura presuntamente no está cumpliendo con la función de supervisar los puertos, de acuerdo con lo establecido en el Decreto 4165 de 2011. Lo anterior, se refleja en el no seguimiento al plan de inversiones, donde la Sociedad Portuaria Regional solicita a la Agencia el cambio de algunas inversiones, ésta no contestó en tiempo la solicitud por lo que el concesionario ejecutó el nuevo plan de inversión sin que la Agencia haya realizado su aprobación.
Igualmente, se observó la ausencia de control institucional, toda vez que la supervisión de la concesión tiene a su cargo aproximadamente 31 contratos portuarios, limitando que su labor se realice en forma oportuna y eficaz</t>
    </r>
  </si>
  <si>
    <t xml:space="preserve">Garantizar un adecuado, oportuno y suficiente control y seguimiento acerca del cumplimiento de las obligaciónes contractuales conforme  a los términos previstos en la guía de interventoría y supervisión de concesiones.
</t>
  </si>
  <si>
    <t>1. Resolución de aprobación con cambios.
2. Memorando a VAF
3. Memorando de distribución de concesiones por supervisor
4. Estudio de Cargas de trabajo
5. Manual de interventoría y supervisión
6. Informe de cierre</t>
  </si>
  <si>
    <r>
      <rPr>
        <b/>
        <sz val="11"/>
        <rFont val="Calibri"/>
        <family val="2"/>
        <scheme val="minor"/>
      </rPr>
      <t>Póliza de Estabilidad y Calidad de la Obra Otrosí No. 3</t>
    </r>
    <r>
      <rPr>
        <sz val="11"/>
        <rFont val="Calibri"/>
        <family val="2"/>
        <scheme val="minor"/>
      </rPr>
      <t xml:space="preserve">
En el Otrosí 3 en la Cláusula Sexta Garantías, se establece que "El Concesionario, dentro de los diez (10) hábiles siguientes a la firma del acta de entrega final de las obras, deberá garantizar la calidad de las obras descritas en la cláusula primera de este documento, cuyo objeto sea asegurable por un valor equivalente al 2% del costo de las inversiones y con vigencia de tres (3) años, contados a partir del acta que dé certeza  de la entrega y finalización de las obras", presuntamente incumpliendo lo establecido en el Decreto 4828 articulo 7 numeral 6 que determina como mínimo el amparo de las obras por vigencia de cinco años.”</t>
    </r>
  </si>
  <si>
    <t>Requerir al concesionario el otorgamiento de las garantías de estabilidad de las obras</t>
  </si>
  <si>
    <t>Garantizar el otorgamiento de las garantías de estabilidad de la obra que EL CONCESIONARIO está obligado a otorgar en los términos previstos en el contrato de concesión y la normativa portuaria aplicable.</t>
  </si>
  <si>
    <t>1. Informe técnico de la interventoría
2. Actas de entrega
3. Oficio de requerimiento a la SPRB y la Interventoría
4. Pólizas 
5. Concepto Jurídico
6. Informe conjunto para verificación de aprobación de pólizas pendientes.
7. Oficio de validación de pólizas.
8. Procedimiento de aprobación de pólizas 
9. Informe de cierre</t>
  </si>
  <si>
    <t>Renovación y ampliación garantías</t>
  </si>
  <si>
    <r>
      <rPr>
        <b/>
        <sz val="11"/>
        <rFont val="Calibri"/>
        <family val="2"/>
        <scheme val="minor"/>
      </rPr>
      <t xml:space="preserve">Ejecución de Obras y Seguridad Industrial </t>
    </r>
    <r>
      <rPr>
        <sz val="11"/>
        <rFont val="Calibri"/>
        <family val="2"/>
        <scheme val="minor"/>
      </rPr>
      <t xml:space="preserve">
Inadecuado corte de cárcamos para las vigas rieles, Muelle 14,  dado que se dejó expuesto el hierro de 1, con lo que se puede afectar la calidad del refuerzo de la losa contigua, denotándose deficiencias en lo establecido en el Contrato de Concesión, cláusula 12, numeral 11, además inadecuado manejo de elementos en la zona de montaje de la Banda Transportadora de Carbón, tales como cables, piezas de lámina, así mismo, no se encontraba señalizada la zona de obra </t>
    </r>
  </si>
  <si>
    <t xml:space="preserve">Efectuar seguimiento a las  actividades adelantadas por el Concesionario para que cumplan con las normas y estándares de seguridad y señalización </t>
  </si>
  <si>
    <t xml:space="preserve">Garantizar el cumplimiento de las normas y estándares de seguridad y señalización, durante la ejecución de obras. </t>
  </si>
  <si>
    <t>1- Requerimiento informe al Concesionario
2- Solicitud de concepto a la interventoría
3- Concepto de interventoría
4- Informe de visita 
5- Manual de interventoría y supervisión
6- Informe de cierre</t>
  </si>
  <si>
    <r>
      <rPr>
        <b/>
        <sz val="11"/>
        <rFont val="Calibri"/>
        <family val="2"/>
        <scheme val="minor"/>
      </rPr>
      <t>Coordenadas de las Áreas entregadas en Concesión</t>
    </r>
    <r>
      <rPr>
        <sz val="11"/>
        <rFont val="Calibri"/>
        <family val="2"/>
        <scheme val="minor"/>
      </rPr>
      <t xml:space="preserve">
En visita de inspección efectuada entre el 22 y 25 de octubre de 2012 se evidenció que las coordenadas inscritas en el plano de localización de las áreas entregadas en concesión, no concuerdan con las del contrato y no se ha dado cumplimiento a lo establecido en la Cláusula Tercera del Contrato de Concesión, ya que no se ha efectuado el ajuste de las coordenadas a la realidad.</t>
    </r>
  </si>
  <si>
    <t xml:space="preserve">Confirmar las coordenadas exactas de las áreas otorgadas en concesión y efectuar los ajustes a que haya lugar </t>
  </si>
  <si>
    <t xml:space="preserve">Determinar  con exactitud las coordenadas de las áreas otorgadas en concesión </t>
  </si>
  <si>
    <t>1. Requerimiento levantamiento topográfico
2. Convenio IGAC - ANI
3. Informe de Supervisión con avance y cronograma de seguimiento
4. Levantamiento PlanImétrico – IGAC
5. Manual de Supervisión e Interventoría
6. Informe de cierre</t>
  </si>
  <si>
    <t>1. Requerimiento levantamiento topográfico
2. Convenio IGAC - ANI
3. Informe de Supervisión con avance y cronograma de seguimiento
4. Levantamiento Planimétrico – IGAC
5. Manual de Supervisión e Interventoría
6. Informe de cierre</t>
  </si>
  <si>
    <t>Fortalecer lineamientos asociados con el monitoreo y control de proyectos</t>
  </si>
  <si>
    <r>
      <rPr>
        <b/>
        <sz val="11"/>
        <rFont val="Calibri"/>
        <family val="2"/>
        <scheme val="minor"/>
      </rPr>
      <t>Sustitución de Losas – Frente Bodega 4</t>
    </r>
    <r>
      <rPr>
        <sz val="11"/>
        <rFont val="Calibri"/>
        <family val="2"/>
        <scheme val="minor"/>
      </rPr>
      <t xml:space="preserve">
En visita de inspección se observó que algunas de las losas sustituidas de acuerdo con el ítem 7 del Plan de Inversiones, se encuentran fracturadas transversalmente y otras longitudinalmente frente a la Bodega No. 4, las cuales tienen menos de 3 años de construidas, situación que denota incumplimiento de las especificaciones técnicas de construcción y deficiencias en el seguimiento y control por parte del Concesionario y de la Interventoría contratada por el Estado para hacer seguimiento a las inversiones que realiza el Concesionario, además no se  evidencia requerimiento en relación con la póliza de estabilidad de obra.</t>
    </r>
  </si>
  <si>
    <t>Verificar el estado actual de las losas del terminal  y exigir su reemplazo en caso de ser necesario de conformidad con la carga que soportan y su vida útil</t>
  </si>
  <si>
    <t>Garantizar el buen estado de las losas en concreto del terminal</t>
  </si>
  <si>
    <t>1- Requerimiento informe al Concesionario
2- Requerimiento informe a la interventoría
3- Informe de visita para verificar estado de las losas
4- Requerimiento reemplazo de losas fracturadas.
5- Informe de visita para verificar que se realice el reemplazo de losas               
6. Manual de Supervisión e Interventoría
7. Informe de cierre</t>
  </si>
  <si>
    <t>1- Requerimiento informe al Concesionario
2- Requerimiento informe a la interventoría
3- Informe de visita para verificar estado de las losas
4- Requerimiento reemplazo de losas fracturadas.
5- Informe de visita para verificar que se realice el reemplazo de losas                      
6. Manual de supervisión e interventoría
7. Informe de cierre</t>
  </si>
  <si>
    <r>
      <rPr>
        <b/>
        <sz val="11"/>
        <rFont val="Calibri"/>
        <family val="2"/>
        <scheme val="minor"/>
      </rPr>
      <t>Zonas  de Servidumbre</t>
    </r>
    <r>
      <rPr>
        <sz val="11"/>
        <rFont val="Calibri"/>
        <family val="2"/>
        <scheme val="minor"/>
      </rPr>
      <t xml:space="preserve">
En visita de inspección a la zona de servidumbre en la Puerta Pekín, se evidenció desorden en la operación de vehículos que ingresan y salen de la Sociedad Portuaria y de otras empresas, lo anterior debido a deficiencias en la señalización, situación que genera inseguridad en la maniobra de los vehículos y puede disminuir la eficiencia en la operación del Puerto.</t>
    </r>
  </si>
  <si>
    <t>Adelantar las acciones de manejo vehicular en el marco de las competencias de la Agencia y el Concesionario</t>
  </si>
  <si>
    <t>Garantizar el orden y señalización en la entrada y salida de vehículos a través de Puerta Pekín</t>
  </si>
  <si>
    <t>1. Requerimiento informe al Concesionario
2. Solicitud de informe a la interventoría
3. Concepto de la interventoría
4. Informe de visita 
5. Manual de Interventoría y Supervisión
6. Oficio de traslado por no competencia a Secretaría de Transito de Buenaventura
7. Documento aclaratorio de responsabilidad y/o competencia
8. Informe de cierre</t>
  </si>
  <si>
    <t>Zona de servidumbre</t>
  </si>
  <si>
    <r>
      <t xml:space="preserve">Debilidades en el cumplimiento principios de la Función Administrativa. </t>
    </r>
    <r>
      <rPr>
        <sz val="11"/>
        <rFont val="Calibri"/>
        <family val="2"/>
        <scheme val="minor"/>
      </rPr>
      <t>Teniendo en cuenta que el término inicial para la ejecución física de las obras estaba definido para el 19 de marzo de 2010, y que actualmente la fecha prevista de ejecución del 87,13 % de las mismas se extendió hasta el 31 de diciembre de 2013; se hacen evidentes las grandes deficiencias en la planeación y especialmente en la ejecución del proyecto que afectan el cumplimiento de los principios de la administración pública para la realización de los fines esenciales del Estado y de la colaboración armónica entre los entes estatales que ha determinado un retraso de tres años y medio en la entrega del SITM Transmilenio Extensión Soacha</t>
    </r>
  </si>
  <si>
    <t>Fortalecer los lineamientos contractuales asociados con el traslado del riesgo de retrasos al concesionario y los lineamientos asociados con el monitoreo y control de los proyectos</t>
  </si>
  <si>
    <t>Incentivar al concesionario frente al cumplimiento del cronograma y mejorar el monitoreo y control de los proyectos</t>
  </si>
  <si>
    <t xml:space="preserve">1. Comunicación de la Entidad aprobando la disminución de remuneración del Concesionario, en razón a los incumplimientos contractuales.
2. Informe de interventoría
3. Manual de Contratación
4.- Manual de Supervisión e interventoría
5. Contrato estándar 4G
6. Acta de liquidación convenio 168 de 2008
7.- Acta de entrega de las obras a la Empresa de Transmilenio.
8.- Acta de entrega de las obras al Municipio de Soacha.
9. Resolución de Liquidación del Contrato de Concesión
10. Informe de Cierre
</t>
  </si>
  <si>
    <t>2013E</t>
  </si>
  <si>
    <t>INF 5 MM&amp;D Rad. No. 2016-409-089295-2 Pag. 37</t>
  </si>
  <si>
    <r>
      <t>Costo de Oportunidad de los recursos aportados por los Entes del Orden Nacional y Territorial cofinanciadores del proyecto.</t>
    </r>
    <r>
      <rPr>
        <sz val="11"/>
        <rFont val="Calibri"/>
        <family val="2"/>
        <scheme val="minor"/>
      </rPr>
      <t xml:space="preserve"> Se evidencian pocos resultados en la gestión por parte de los diferentes entes que participan en el proyecto auditado, lo cual ha generado una presunta gestión antieconómica, partiendo de la base que el Estado Colombiano incurre en unos costos financieros para financiar el proyecto, mientras los recursos permanecen en un patrimonio autónomo, con lo cual se establece que el costo de oportunidad por tales recursos, genera un presunto detrimento patrimonial en cuantía de $4.563,5 millones de agosto de 2013.</t>
    </r>
  </si>
  <si>
    <t>Se solicitará el tralsado del hallazgo a Trasmilenio, por ser de su competencia.</t>
  </si>
  <si>
    <t>1.Comunicación a TM (1)
2.Comunicación a Interventoría (1)
3.Informe de Interventoría (1)
4.Comunicación de la Entidad aprobando la disminución (1)                                                                                                                                                                                                                                                                              
5. Resolución de Liquidación del Contrato de concesión
6. Informe de Cierre</t>
  </si>
  <si>
    <t>Estudio III
INF 5  MM&amp;D Rad. No. 2016-409-089295-2 Pag. 38</t>
  </si>
  <si>
    <r>
      <t>R</t>
    </r>
    <r>
      <rPr>
        <b/>
        <sz val="11"/>
        <rFont val="Calibri"/>
        <family val="2"/>
        <scheme val="minor"/>
      </rPr>
      <t xml:space="preserve">econocimiento de Intereses por demora en el pago de los predios para la construcción de la Estación intermedia San Mateo. </t>
    </r>
    <r>
      <rPr>
        <sz val="11"/>
        <rFont val="Calibri"/>
        <family val="2"/>
        <scheme val="minor"/>
      </rPr>
      <t>Se determina un presunto incumplimiento a lo estipulado en el artículo 209 de la Carta y el articulo 26 numeral 1 de la ley 80 de 1993 y en consecuencia determina un posible detrimento en la suma de $467 millones de diciembre de 2009, equivalentes a $522.47 millones de agosto de 2013, correspondiente al reconocimiento de intereses al concesionario por la adquisición del predio para la construcción de la Estación Intermedia de San Mateo</t>
    </r>
  </si>
  <si>
    <t xml:space="preserve">1) Informar el hallazgo disciplinario a la oficina competente 2) Establecer mecanismo eficientes de gestión predial.  3) Se debe tener en cuenta el "Auto por medio del cual se cierrra una indagación preliminar" proferido por la Contraloría General de la República - Dirección de Vigilancia Fiscal, radicado ANI No. 2016-409-022742-2., en consideración a que: “…se demostró que no se desembolsó  recurso alguno con destino al pago de intereses moratorios a favor del concesionario Autopista Bogotá – Girardot S.A., con cargo al presupuesto del Instituto Nacional de Concesiones – hoy Agencia Nacional de Infraestructura, en desarrollo del proceso de compra de predios con destino a la Construcción de la Estación San Mateo del Municipio de Soacha…”, en consecuencia,  se procedio al cierre y archivo de la indagación preliminar  del hecho reportado por el Grupo Auditor como posible detrimento patrimonial al Estado.  Las unidades de medida presentadas por la entidad se realizaron de manera correctiva con anterioridad al citado Auto.       </t>
  </si>
  <si>
    <t>1. Auto por medio del cual se archiva una indagación preliminar proferido por la Contraloría General de la República - Dirección de Vigilancia Fiscal, radicado ANI No. 2016-409-022742-2 del 18 de marzo de 2016                             
2. Modelo Contrato Estándar 4G.           
3. Ley 1682 de 2013 (Ley de Infraestructura). 
4. Ley 1742 de 2014. 
5. Procedimientos prediales   
6. Resolución de Liquidación del Contrato de Concesión                             
7. Informe de cierre Gerencia Predial</t>
  </si>
  <si>
    <r>
      <rPr>
        <b/>
        <sz val="11"/>
        <rFont val="Calibri"/>
        <family val="2"/>
        <scheme val="minor"/>
      </rPr>
      <t>Vicepresidencia Ejecutiva</t>
    </r>
    <r>
      <rPr>
        <sz val="11"/>
        <rFont val="Calibri"/>
        <family val="2"/>
        <scheme val="minor"/>
      </rPr>
      <t xml:space="preserve"> - Vicepresidencia de Planeación, Riesgos y Entorno</t>
    </r>
  </si>
  <si>
    <r>
      <t>Archivo</t>
    </r>
    <r>
      <rPr>
        <b/>
        <sz val="11"/>
        <rFont val="Calibri"/>
        <family val="2"/>
        <scheme val="minor"/>
      </rPr>
      <t xml:space="preserve"> I.P.   No. 6-028-201</t>
    </r>
    <r>
      <rPr>
        <sz val="11"/>
        <rFont val="Calibri"/>
        <family val="2"/>
        <scheme val="minor"/>
      </rPr>
      <t>5
Radicado No. 2016-409-022742-2 del 16/03/2016
..."se demostró que no se desembolsó recurso alguno con destino al pago de intereses moratorios a favor del concesionario",
..."el hecho generador del daño se daría, en su circunstancia de tiempo, en diciembre de 2009, lo cual significaría que a la fecha de la decisión de la indagación preliminar, se haría imposible el ejercicio de una acción fiscal, por haber transcurrido más de 5 años",</t>
    </r>
  </si>
  <si>
    <t xml:space="preserve"> AUTO del 03/03/2016 se cierra y archiva I.P. No. 6-028-2015.  </t>
  </si>
  <si>
    <t>Estudio II
INF.4
RADICADO NO. 2016-409-077657-2  Pag. 73</t>
  </si>
  <si>
    <t>Demora en pagos prediales</t>
  </si>
  <si>
    <r>
      <t xml:space="preserve">Mayores costos de Interventoría generados por la demora en la finalización de la obra. Proyecto Transmilenio Extensión Soacha. </t>
    </r>
    <r>
      <rPr>
        <sz val="11"/>
        <rFont val="Calibri"/>
        <family val="2"/>
        <scheme val="minor"/>
      </rPr>
      <t>Se observa una deficiente gestión por parte de la Entidad, en las actividades de vigilancia y control que debía ejercer a través de la interventoría, así como del numeral 1 deI artículo 32 de la ley 80 de 1993 y además el artículo 83 de la Ley 1474 de 2011.
En su respuesta la Agencia Nacional de Infraestructura manifiesta que según lo indicado en el numeral 1 del artículo 3218 de la Ley 80 de 1993, es deber de las Entidades la contratación de la interventoría; situación que es de conocimiento de este ente de control, sin embargo debe tenerse en cuenta que como consecuencia de los atrasos en las obras la Nación se vio obligada a realizar mayores pagos por concepto de interventoría.</t>
    </r>
  </si>
  <si>
    <t>Mejorar el monitoreo y control de los proyectos de concesión, de manera que se mejore el cumplimiento de los objetivos del proyecto</t>
  </si>
  <si>
    <t xml:space="preserve">
1) Comunicación de la Entidad aprobando la disminución (1)
2) Manual de Contratación
3) Manual de Interventoría y Supervisión
4). Acta de entrega Obras al municipio de Soacha
5). Resolución de Liquidación del contrato de Concesión
6) Informe de cierre</t>
  </si>
  <si>
    <t>INF 5  MM&amp;D Rad. No. 2016-409-089295-2 Pag. 39</t>
  </si>
  <si>
    <t>Sobrecostos en interventoría</t>
  </si>
  <si>
    <r>
      <t>Estado de la infraestructura Transmilenio Extensión Soacha.</t>
    </r>
    <r>
      <rPr>
        <sz val="11"/>
        <rFont val="Calibri"/>
        <family val="2"/>
        <scheme val="minor"/>
      </rPr>
      <t xml:space="preserve"> En visita de obra efectuada el 16 y 17 de octubre de 2013, y según informe de interventoría de septiembre de 2013 e informe de Interventoría en radicado 2013- 409-039824-2 de 2-10-2013, se encuentra que las obras siguen atrasadas y los pendientes de obra aún continúan sin atención por parte de concesionario</t>
    </r>
    <r>
      <rPr>
        <b/>
        <sz val="11"/>
        <rFont val="Calibri"/>
        <family val="2"/>
        <scheme val="minor"/>
      </rPr>
      <t>,</t>
    </r>
  </si>
  <si>
    <t xml:space="preserve">
1)Acta de entrega de obras  a TM (1)
2)Informe de Interventoría
3) Manual de Interventoría y Supervisión 
4)Actas de entrega obras al municipio de Soacha 
5)Resolución de liquidación contrato de concesión
6) Informe de Cierre</t>
  </si>
  <si>
    <t>INF 5  MM&amp;D Rad. No. 2016-409-089295-2 Pag. 41</t>
  </si>
  <si>
    <r>
      <t>F</t>
    </r>
    <r>
      <rPr>
        <b/>
        <sz val="11"/>
        <rFont val="Calibri"/>
        <family val="2"/>
        <scheme val="minor"/>
      </rPr>
      <t xml:space="preserve">alta de gestión relativa al mantenimiento de la infraestructura del corredor Transmilenio — Extensión Soacha </t>
    </r>
    <r>
      <rPr>
        <sz val="11"/>
        <rFont val="Calibri"/>
        <family val="2"/>
        <scheme val="minor"/>
      </rPr>
      <t>La situación descrita puede derivar el deterioro prematuro de la infraestructura en mención y afectar la eficiencia de la. Operación del SITM Transmilenio — Extensión Soacha, como consecuencia de la falta de, oportunidad en la gestión tanto de la Gobernación de Cundinamarca como del Municipio de Soacha, frente a lo establecido en el convenio de cofinanciación, y en el Conpes 3681 de 2010.</t>
    </r>
  </si>
  <si>
    <t xml:space="preserve">1)Acta de entrega a TM (1)
2)Liquidación del convenio 168 
3)Manual de Interventoría y Supervisión
4) Acta de entrega de obras al municipio  de Soacha
5)Resolución de liquidación del contrato de Concesión 
6) Comunicación de la Entidad aprobando la disminución de remuneración del Concesionario, en razón a los incumplimientos contractuales.
7) Informe de Cierre </t>
  </si>
  <si>
    <t>INF 5  MM&amp;D Rad. No. 2016-409-089295-2 Pag. 43</t>
  </si>
  <si>
    <t>Deficiencias en la gestión interinstitucional para la adecuada operación del SITM Transmilenio — Extensión Soacha De la revisión realizada a las actas de seguimiento en las que participan diferentes actores involucrados (Ministerio de Transporte, DNP, ANI, Gobernación de Cundinamarca, Municipio de Soacha y Transmilenio), se tiene que las gestiónes tendientes a la planeación e implementación de la operación del SITM Transmilenio — Extensión Soacha, no se han realizado de manera oportuna, ni se han solucionado de manera previa al inicio de operación21 (establecido inicialmente para el primer trimestre de 2014), aspectos como eliminación de sobreoferta de transporte público convencional, re-estructuración de rutas, definición de rutas alimentadoras; de tal suerte que se puedan superar adecuadamente situaciones inherentes a la prestación del servicio en términos de cubrirmiento a los usuarios, la movilidad en los carriles mixtos de corredor, el paralelismo del transporte colectivo convencional a SITM, entre otros.</t>
  </si>
  <si>
    <t xml:space="preserve">
1.Informe de Interventoría (1)
2. Comunicación a Transmilenio.  
3. Acta de entrega de obras a Transmilenio
4. Acta de Liquidación Convenio 168 de 2008
5. Acta de entrega de obras municipio de Soacha
6. Resolución de liquidación del Contrato de Concesión
7. Informe de Cierre.
                                     </t>
  </si>
  <si>
    <t>INF 5  MM&amp;D Rad. No. 2016-409-089295-2 Pag. 44</t>
  </si>
  <si>
    <r>
      <t>Deficiencias en la Coordinación y Articulación de los diferentes entes gubernamentales involucrados en el proyecto L</t>
    </r>
    <r>
      <rPr>
        <sz val="11"/>
        <rFont val="Calibri"/>
        <family val="2"/>
        <scheme val="minor"/>
      </rPr>
      <t>a gestión pública a cargo de cualquier ente gubernamental implica necesariamente la coordinación y cooperación para la consecución de los objetivos administrativos y de política pública de la administración. Así las cosas, la ejecución ‘del proyecto que nos ocupa, como es el SITM Transmilenio —Extensión Soacha, requiere la articulación integral y continuada de los diferentes estamentos del Estado.</t>
    </r>
  </si>
  <si>
    <t>1. Acta de entrega a TM (1)
2. Informe de Interventoría y Supervisión gestión entrega trayecto uno Soacha
3.  Manual de contratación                                         
 4. Manual de Interventoría y Supervisión      
5. Ley de Infraestructura    
6) Acta de liquidación Convenio 168 de 2008
7)Acta de entrega de obras al municipio de Soacha
8) Resolución de Liquidación del contrato de concesión.
9) Informe de Cierre</t>
  </si>
  <si>
    <t>INF 5 MM&amp;D Rad. No. 2016-409-089295-2 Pag. 44</t>
  </si>
  <si>
    <r>
      <rPr>
        <b/>
        <sz val="11"/>
        <rFont val="Calibri"/>
        <family val="2"/>
        <scheme val="minor"/>
      </rPr>
      <t>Cálculo Contraprestación.</t>
    </r>
    <r>
      <rPr>
        <sz val="11"/>
        <rFont val="Calibri"/>
        <family val="2"/>
        <scheme val="minor"/>
      </rPr>
      <t xml:space="preserve">
De acuerdo a la documentación aportada por la entidad, existe un presunto detrimento patrimonial al Estado por US$9.895.500,93 del 2003, debido a que el concesionario ocupa aproximadamente 7.500 metros con cerramiento que excluye a terceros de la utilización de las zonas que deberían ser de uso público.</t>
    </r>
  </si>
  <si>
    <t>La CGR describe la causa así: ''Con la expedición de la Ley 1° de 1991, se estableció en cabeza de los concesionarios la obligación de pagar contraprestación de acuerdo a la metodología adoptada por los Planes de expansión portuaria. Esta nueva normatividad le es aplicable a la concesión objeto de estudio, de acuerdo al régimen de transición establecido por el artículo 39 de la citada Ley''</t>
  </si>
  <si>
    <t>Obtener concepto sobre el método de cálculo de la contraprestación y ajustar si aplica.</t>
  </si>
  <si>
    <t>Asegurar que el método de cálculo de la contraprestación cumple con la normatividad aplicable.</t>
  </si>
  <si>
    <t>1. Oficio superintendencia 
2. Oficio Ministerio
3. Sentencia del Consejo de Estado
4. Memorando concepto técnico con análisis sobre sentencia Consejo de Estado
5. concepto jurídico emitido por un externo respecto al aplazamiento de inversiones
6. Informe tecnico sobre el Levantamiento planimetrico relizado por el IGAC Vrs el fallo del Consejo de Estado. 
7. Manual de Supervision e interventoría  
8. Informe de cierre
9. Auto de archivo No. 698 de sept de 2016</t>
  </si>
  <si>
    <t>1. Oficio superintendencia 
2. Oficio Ministerio
3. Sentencia del Consejo de Estado
4. Memorando concepto técnico con análisis sobre sentencia Consejo de Estado
5. Concepto jurídico emitido por un externo respecto al aplazamiento de inversiones
6. Informe tecnico sobre el Levantamiento planimetrico relizado por el IGAC Vrs el fallo del Consejo de Estado. 
7. Manual de Supervision e interventoría 
8. Informe de cierre
9. Auto de archivo No. 698 de sept de 2016</t>
  </si>
  <si>
    <t>CP_Cerrejón Zona Norte SA</t>
  </si>
  <si>
    <t>Cerrejon Zona Norte</t>
  </si>
  <si>
    <t>APERTURA.- Presuntas irregularidades relacionadas con el cálculo de la contraprestación. Línea de playa.</t>
  </si>
  <si>
    <r>
      <rPr>
        <b/>
        <sz val="11"/>
        <rFont val="Calibri"/>
        <family val="2"/>
        <scheme val="minor"/>
      </rPr>
      <t>Reversión de bienes al estado.</t>
    </r>
    <r>
      <rPr>
        <sz val="11"/>
        <rFont val="Calibri"/>
        <family val="2"/>
        <scheme val="minor"/>
      </rPr>
      <t xml:space="preserve">
se identifica que no se tiene estipulado lo concerniente al COMPLEJO PORTUARIO para ser revertido al final de la homologación, sino exclusivamente los muelles y cargador que se encuentran en la línea de playa y zona de bajamar.</t>
    </r>
  </si>
  <si>
    <t>La CGR describe la causa así: ''La situación descrita conlleva a riesgos que no se cumpla con los cometidos de una reversión y en consecuencia a que el Estado, al momento en que se deba realizar la reversión por parte del concesionario, no tenga la totalidad de los bienes que debieron ser objeto de reversión y tener la certeza sobre el inventario, valor, estado y mantenimiento del total de las instalaciones portuarias construidas dentro de la reserva y por ende se encontrarla riesgo de lesión al patrimonio del Estado.''</t>
  </si>
  <si>
    <t>Establecer lineamientos para la adecuada reversión de las concesiones</t>
  </si>
  <si>
    <t>Reducir riesgos para el Estado, asociado con una inadecuada reversión</t>
  </si>
  <si>
    <t xml:space="preserve">1. Solitud  a INGEOMINAS sobre la titularidad del complejo portuario de Cerrejón.
2. Realizar concepto jurídico, con el objeto de interpretar lo establecido en la resolución 503 de 1983, por la cual se autoriza a la Sociedad Carbones de Colombia S.A. para efectuar unas construcciones y se otorga una concesión con jurisdicción de  Bahía  Portete. con relación a la zona que debe ser revertida al finalizar la concesión. 
3. Documentar manual y procedimiento de reversiones
4. Informe explicativo por el cual se considera que el hallazgo ya cuenta con las acciones que subsanan el mismo. </t>
  </si>
  <si>
    <t>1. Solicitud de Concepto a INCODER
2. Oficio respuesta INCODER
3. Solicitud de Concepto a INGEOMINAS (Servicio Geológico Colombiano)
4. Respuesta Servicio Geológico Colombiano
5. Concepto Jurídico
6. Manual y procedimiento de Reversiones
7, Informe de cierre</t>
  </si>
  <si>
    <t>Reversiones</t>
  </si>
  <si>
    <t>2013R</t>
  </si>
  <si>
    <t>Hallazgo 2. Gestión para el cumplimiento de  obligaciónes de adquisición predial. Administrativo con presunta incidencia disciplinaria.
Se identificaron deficiencias para la oportuna gestión orientada a la depuración y  cancelación oportuna de algunos predios de la Concesión Bosa-Granada-Girardot, dando lugar a la existencia de saldos pendientes de pago que ascienden a $694 millones a favor de los prometientes vendedores, derivados del proceso de adquisición predial a cargo del Concesionario, conforme lo establece  la Cláusula 37 del Contrato 040 de 2004 de la precitada concesión, dando lugar a quejas de la comunidad probablemente afectada.</t>
  </si>
  <si>
    <t>La CGR describe la causa así: ''Lo identificado presuntamente contrario a lo que establece en el contrato de concesión, con relación a lo indicado en materia de adquisición predial  asignada al Concesionario ,  y a los principios de Economía y de Eficiencia,''</t>
  </si>
  <si>
    <t>La CGR describe el efecto así: ''por lo anterior, se podrían configurar presuntos incumplimientos a la cláusula 69  del contrato de concesión y de lo establecido en el Artículo 3 de  Ley 489 de 1998, lo que da lugar a un hallazgo administrativo con presunta incidencia disciplinaria.''</t>
  </si>
  <si>
    <t>*Identificar los predios con saldos pendientes de pago.
*Realizar seguimiento a los predios con saldos pendientes.
* Establecer lineamientos para fortalecer el control de la gestión predial</t>
  </si>
  <si>
    <t>Mejorar la ejecución y el control de la gestión predial de los proyectos</t>
  </si>
  <si>
    <t>1) Inorme de interventoría                                                    
2)Informe Predial                                                       
3) Órdenes de operación de pago de los predios.
4) Un (1) modelo Contrato Estándar 4G.
5) Ley 1682 de 2013.                                                             
6) Ley 1742 de 2014.                                                              
7) Procedimientos Prediales.          
8)Resolución de liquidación del contrato de Concesión.
9) Informe de cierre Gerencia Predial</t>
  </si>
  <si>
    <t>INF 5 MM&amp;D Rad. No. 2016-409-089295-2 Pag. 46</t>
  </si>
  <si>
    <t xml:space="preserve">Hallazgo 3. Aplicación proceso de expropiación. Administrativo con presunta incidencia disciplinaria.
Se determinó que el predio identificado con el No. CABG-3-R-129, presenta dilación en el proceso de adquisición, que inició  con la oferta de compra de julio 3 de 2008, la cual fue objeto de tres (3) alcances por causa de variaciones en el área, quedando finalmente por un área de 39.874,22 m², y un valor de $1.744 millones de pesos, mediante oferta formal de compra de junio 5 de 2012. 
Adicional a lo anterior, se tiene que el predio a diciembre 31 de 2013, no se encontraba escriturado a nombre del Estado, toda vez que el Prometiente Vendedor, según la Agencia no aceptó  el 19 de julio de 2013 , firmar la Escritura Pública a favor del Agencia.  Es de indicar que del valor de la última oferta  se le ha cancelado, según la ANI $1.530 millones, quedando un saldo de $220.9 millones, supeditado a la escrituración.
</t>
  </si>
  <si>
    <t>La CGR describe la causa así: ''Lo anterior refleja que transcurridos aproximadamente 7 años desde que se inició el proceso de compra, aunado a que el área del terreno ya fue intervenida en su totalidad, sin contar con la entrega total, faltando 13.817,78 m², aún no se ha culminado este proceso, cuando la etapa de negociación directa se encuentra agotada, sin que se evidencie acciones para aplicar el respectivo proceso de  expropiación del citado inmueble; tal como lo contempla la Sentencia C-27/11 de la Honorable Corte Constitucional.''</t>
  </si>
  <si>
    <t>La CGR describe el efecto así: ''En dicho orden de ideas la situación identificada, podría derivar en presunto incumplimiento con lo previsto en  la Ley 9 de 1989,  Ley 388 de 1997 y de la  Cláusula 37.11 del Contrato GG-040 de 2004, y por tanto se constituye en hallazgo administrativo con presunta incidencia disciplinaria. ''</t>
  </si>
  <si>
    <t>*Obtener la entrega formal del área faltante dentro del proceso de expropiación.
* Fortalecer los mecanismos asociados con la obtención oportuna de los predios requeridos para los proyectos</t>
  </si>
  <si>
    <t>Disminuir el impacto negativo en los proyectos, causado por el proceso de gestión predial</t>
  </si>
  <si>
    <t>Unidad de medida correctiva
1.-Informe Jurídico- Predial de los antecedentes, estado actual y acciones pendientes en relación con la gestión predial.
2.- Resolución de expropiación.
3. Sentencia de Expropiación.
4. Folio de matrícula donde consta el registro de expropiación.
5.- Ley 1682 de 2013 - Ley de Infraestructura la que trata la gestión predial.
6- Ley 1742 de 2014 que modifica la Ley 1682 de 2013 en relación con el tema predial.
7. Modelo contrato estándar 4G
8. Procedimientos prediales
9. Resolución de liquidación del contrato de concesión
10. Informe de Cierre, Gerencia Predial.
11. Informe de Cierre</t>
  </si>
  <si>
    <t>Unidad de medida correctiva
1.-Informe Jurídico- Predial de los antecedentes, estado actual y acciones pendientes en relación con la gestión predial.
2.- Resolución de expropiación.
3. Sentencia de Expropiación.
4. Folio de matrícula donde consta el registro de expropiación.
5.- Ley 1682 de 2013 - Ley de Infraestructura la que trata la gestión predial.
6- Ley 1742 de 2014 que modifica la Ley 1682 de 2013 en relación con el tema predial.
7. Modelo contrato estándar 4G
8. Procedimientos prediales
9. Resolución de liquidación del contrato de concesión
10. Informe de Cierre, Gerencia Predial.
11. Informe de cierre</t>
  </si>
  <si>
    <t>Vicepresidencia Ejecutiva - Vicepresidencia de Planeación, Riesgos y Entorno- Vicepresidencia Jurídica</t>
  </si>
  <si>
    <t>INF 5  MM&amp;D Rad. No. 2016-409-089295-2 Pag. 47</t>
  </si>
  <si>
    <t>Demora en expropiación</t>
  </si>
  <si>
    <t>Hallazgo 4. Disponibilidad predial para el desarrollo de obras para el Contrato de Concesión GG-040 de 2004. Administrativo
El 25 de Octubre de 2012, terminaba la fase de construcción, sin embargo, a 31 de diciembre de 2013, el concesionario continuaba con la construcción de algunas obras (detalladas en el cuadro siguiente), por  la  ausencia de las áreas para el desarrollo de éstas; gestión predial asignada contractualmente al Concesionario.
RELACIÓN DE OBRAS QUE FALTABAN POR CONCLUIR A 31 DE DICIEMBRE:
1.  Trayecto 2 Soacha San Miguel: CONSTRUCCIÓN CARRILES MIXTOS  NORTE
2. Trayecto 5 Alto de Rosas Silvania: Construcción de 3 puentes peatonales
3. Trayecto 7: CONSTRUCCIÓN PUENTE PEATONAL – CUCHARAL
4. Trayecto 8: CONSTRUCCIÓN VARIANTE EL BOQUERÓN, INCLUYE VIADUCTO SOBRE RIO LOS PANCHES Y DOS PUENTES SOBRE EL RIO SUMAPAZ.
5. Trayecto 10: PUENTE PEATONAL – LA ESMERALDA Y DOS PARADEROS Y PUENTE PEATONAL – LOS COBOS Y DOS PARADEROS 
6. Trayecto 11: CONSTRUCCIÓN INTERSECCIÓN A NIVEL DEL ACCESO A SUAREZ-11B.
7. Trayecto 12: CONSTRUCCIÓN DE UNA CICLORUTA RURAL A LO LARGO DEL TRAYECTO, CONSTRUCCIÓN DE UN PUENTE PARA CICLORUTA DE 80 M DE LONGITUD Y CONSTRUCCIÓN DE UNA CICLORUTA URBANA - 2,4 Km.
En materia de disponibilidad predial se identificó que el  Concesionario a 31 de diciembre de 2013, no había definido las necesidades  para actividades como la remoción de masas inestables o cambios en el alineamiento horizontal o vertical para la estabilización de taludes</t>
  </si>
  <si>
    <t>La CGR describe la causa así: ''No obstante lo anterior, no se identificaron acción efectivas por parte de la Agencia frente a las situaciones descritas lo que refleja debilidades en los controles.''</t>
  </si>
  <si>
    <t>La CGR describe el efecto así: ''Trayendo como consecuencia el desplazamiento de las fechas inicialmente previstas  y por ende afectación en oportunidad de los beneficios de la población de la cual estaba focalizado el proyecto; con el  fin de contar con una  infraestructura de transporte competitiva y de calidad.''</t>
  </si>
  <si>
    <t>Fortalecer el esquema contractual de distribución de riesgos prediales y los lineamientos asociados con el monitoreo y control de proyectos y con la gestión predial en la Agencia.</t>
  </si>
  <si>
    <t>Incentivar al concesionario en relación con la gestión predial de manera que se disminuya el impacto para el Estado, asociado con dicha gestión y mejorar la gestión predial y el monitoreo y control de los proyectos de concesión.</t>
  </si>
  <si>
    <t>Unidad de medida correctiva
1.-Informe Jurídico- Predial de los antecedentes, estado actual y acciones pendientes en relación con la gestión predial.
2.- Ley 1682 de 2013 - Ley de Infraestructura la que trata la gestión predial.
3- Ley 1742 de 2014 que modifica la Ley 1682 de 2013 en relación con el tema predial.
4. Modelo contrato estándar 4G
5. Procedimientos prediales
6. Resolución de liquidación del contrato de concesión
7. Informe de Cierre, Gerencia Predial.</t>
  </si>
  <si>
    <t>INF 5 MM&amp;D Rad. No. 2016-409-089295-2 Pag. 49</t>
  </si>
  <si>
    <t xml:space="preserve">Hallazgo 5. Predios adquiridos y no utilizados. Administrativo.
Se realizaron modificaciones de los diseños  del proyecto vial por parte del Concesionario , conllevando un impacto a nivel de  gestión predial , toda vez que algunos predios adquiridos frente a las nuevas condiciones, generó que ya no fueran necesarios para el desarrollo del Proyecto. La Agencia Nacional de Infraestructura suministró una relación preliminar de aquellos que no  serán utilizados, que corresponden a la fecha a 24 predios, que representan un área de 18.293,25 m² con un valor de adquisición del orden de $2.075 millones .
</t>
  </si>
  <si>
    <t>La CGR describe la causa así: ''Lo anterior refleja que la gestión predial adelantada por el Concesionario en obras que corresponden a cambios en los diseños no ha sido óptima y diligente debido a que existen predios adquiridos cuyo valor no ha sido restituido''</t>
  </si>
  <si>
    <t>La CGR describe el efecto así: ''generando una gestión antieconómica para el Estado, por la disminución de los recursos para la adquisición de predios que el proyecto aún requiere''</t>
  </si>
  <si>
    <t>Fortalecer el esquema contractual de distribución de riesgos prediales y solicitar al Concesionario el reintegro  de los recursos previa certificación por parte de la firma Concesionaria y de la firma Interventora de los predios que fueron adquiridos y no utilizados para el proyecto.</t>
  </si>
  <si>
    <t>Incentivar al concesionario en relación con la gestión predial de manera que se disminuya el impacto para el Estado, asociado con dicha gestión.</t>
  </si>
  <si>
    <t>1) Un (1) Informe Jurídico - Predial, con base en el Laudo
2) Un (1) modelo Contrato Estándar 4G.
3) Ley 1682 de 2013.                                                             
4) Ley 1742 de 2014.                                                              
5) Procedimientos Prediales.                                                    
6) Laudo Tribunal 1
7) Resolución de Liquidación del contrato de Concesión.
8) Informe de cierre, Gerencia Predial</t>
  </si>
  <si>
    <t xml:space="preserve">INF 5  MM&amp;D Rad. No. 2016-409-089295-2 Pag. 50
CONCEPTO JURÍDICO
Rad.
2017-409-012640-2
</t>
  </si>
  <si>
    <t xml:space="preserve">Hallazgo 10. Disponibilidad  modelo financiero de la concesión. Administrativo.
Mediante Resolución 303 de 1997 se realizó la prórroga de la concesión, y teniendo en cuenta  que se aplicó la nueva metodología que se encontraba vigente, la cual establece criterios diferentes para el cálculo de la contraprestación portuaria, la CGR insistentemente ha venido requiriendo dicho modelo financiero mediante comunicaciones realizadas en el 2013 y en la presente auditoria en dos ocasiones.
Por otro lado frente a la consecución del modelo financiero de la concesión y de sus autorizaciones temporales, no se evidencian acciones efectivas frente a la consecución y entrega del mismo a la CGR, 
</t>
  </si>
  <si>
    <t>La CGR describe la causa así: ''Generando con esto la imposibilidad del respectivo control fiscal. Por tanto, la Contraloría adelantará las acciones de Control Fiscal pertinentes ''</t>
  </si>
  <si>
    <t>La CGR describe el efecto así: ''Por la falta de oportunidad en el suministro del Modelo Financiero de la Concesión se procederá a solicitar el  inicio del proceso  administrativo sancionatorio.''</t>
  </si>
  <si>
    <t>1. Evaluación financiera de la Superintendencia de Puertos - 1997
2. Modelo financiero del año 2009
3. Memorando interno reforzando la necesidad de la evaluación financiera y su respectiva radicación, en los trámites de las concesiones portuarias
4. Res. 959 de 2013 - Bitácora del proyecto
5. Informe de cierre</t>
  </si>
  <si>
    <t>1. Evaluación financiera de la Superintendencia de Puertos - 1997
2. Modelo financiero del año 2009
3. Memorando interno reforzando la necesidad de la evaluación financiera y su respectiva radicación, en los trámites de las concesiones portuarias
4. Res. 959 de 2013 - Bitácora del proyecto
5. Informe de cierre.</t>
  </si>
  <si>
    <t>1. 
SANCIONATORIO
---------------------------------
2.
 INDAGACIÓN PRELIMINAR</t>
  </si>
  <si>
    <t>1.
SI
---------------------------------
2. 
NO</t>
  </si>
  <si>
    <t>1. 
Proceso sancionatorio ANT-2016-0000273 con auto de apertura No. 000043 del 20 de junio de 2016 (NSC) en contra del Presidente de la ANI como consecuencia de la no entrega oportuna de la información del modelo financiero de la concesión portuaria PRODECO y/o Puerto Zúñiga, a partir de los resultados de la auditoría a delantada a la ANI Vigencia 2013.
-------------------------------------------------------------------------------------------------------------------------------
2.
RAD. ANI 20174091101562 CON COMUNICACIÓN AUTO 0918 DEL 06/10/2017 DE ARCHIVO DE LA INDAGACIÓN PRELIMINAR NRO. 2016-01812 -AGENCIA NACIONAL DE INFRAESTRUCTURA-ANI</t>
  </si>
  <si>
    <t>1.
 Resolución ORD-85111-000027-2016  del 10/03/2016 mediante la que se dispone por parte del órgano de control declarar terminado el proceso sancionatorio y ordena el archivo del mismo.
-------------------------------------------</t>
  </si>
  <si>
    <t>1.
 Se estableció que “si bien es cierto que la ANI no entregó al Equipo Auditor el Modelo Financiero de la Resolución 303 de 1997, no es menos cierto que éste no fue requerido de manera puntual a través de los oficios A-ANI-009 de 2014 y A-ANI-021 de 2014, (…) y que al ser solicitado de manera exacta a través del radicado A-ANI-034-2014 de mayo 12 de 2014, fue suministrado dentro del término concedido con el Memorando 2014-308-004023-3 de mayo 19 de 2014…”. No se observa que haya exsistido por parte de la ANI o del Presidente, actuación alguna o conducta que impidiera u obstaculizara la labor constitucional de vigilancia y control fiscal a cargo de la CGR.
--------------------------------------------------------------------------------------------------------------------------------------</t>
  </si>
  <si>
    <t>1. Directo</t>
  </si>
  <si>
    <t>Cumplimiento Plan de Acción 2013. Administrativo.
Algunas de las metas y/o actividades previstas a ejecutarse en el 2013 no fueron cumplidas  presentando porcentaje de avance  igual o inferior al 50% y en otros casos algunas presentan niveles de avance  que superan  el 1.000%, lo cual también es un indicador de deficiencias de registros y/o planificación de las mismas</t>
  </si>
  <si>
    <t>La CGR describe la causa así: ''lo cual para el caso  con niveles bajos  impactan negativamente sobre la locomotora de desarrollo de la infraestructura, toda vez que  la realización de dichas actividades se desplazan en el tiempo y no se cumple plenamente con uno de los objetivos estratégicos formulados por la entidad''</t>
  </si>
  <si>
    <t>Se mejorará el proceso de definición de las metas para cada vigencia, para tal fin se aplicará lo establecido en los procedimientos de Planeación Estrategica y de definición de metas anuales por concesión, así como en la Metodología del Plan de Acción. Asi mismo, y con el fin de generar las alertas y correctivos necesarios para la toma de decisiones se presentarán informes de seguimiento a través de los cuales se identificarán las desviaciones y posibles ajustes en la programación de las metas de la vigencia</t>
  </si>
  <si>
    <t>Detectar y reducir de manera oportuna brechas de desempeño entre la planeación y la ejecución.</t>
  </si>
  <si>
    <t>1- Seguimiento oportuno y periodico al Plan de Acción.
2- Fomento de las Buenas Practicas al Plan de Acción.
3.- Revisión y Ajuste a los  procedimientos del Plan de Acción.</t>
  </si>
  <si>
    <t xml:space="preserve">
1- Plan de Acción aprobado (1)
2- Informe ANI CÓMO VAMOS (12)
3- Informe Seguimiento Trimestral Plan de Acción (4)
4- Informe mesas de trabajo para evaluar el  seguimiento del Plan de Acción (1)
5- Taller PHVA (1)
6- Taller Elaboración planes de acción e indicadores. (1)
7- Instructivo SEPG-I-006 Metodología Plan de Acción (1)
8- Procedimiento GCSP-P-026 Definición de Metas Anuales por Concesión (1)
9- Informe de cierre</t>
  </si>
  <si>
    <t>Hallazgo 15. Control procesal. Administrativo.
En la defensa judicial de la entidad, durante la vigencia 2013, se evidenciaron fallas de control procesal tales como:
a) La entidad no cuenta con una efectiva base de datos que consolide y reporte en tiempo real su información judicial, solo cuenta con un aplicativo en Excel  
b) Dentro de la evaluación al control interno, se pudo determinar la existencia de dificultades en la consolidación de la información final de la entidad al sistema Único de Información de Gestión Jurídica del Estado – LITIGOB
c) El formato (base de datos) implementado por la entidad no cuenta con los insumos de control periódico, evaluación electrónica, trazabilidad, alertas y control de términos procesales.
d) Se  identificó que la entidad cuenta con un archivo documental de expedientes, que contiene sus principales piezas procesales, archivo que no se encuentra debidamente alimentado
e) Se determinó que los programas de capacitación para las áreas de apoyo jurídico son insuficientes y que no se cuentan con criterios unificados para atender sus pleitos jurídicos.
f) Falta de disponibilidad oportuna de recursos en caja menor para satisfacer los gastos requeridos para la efectiva defensa en procesos judiciales fuera de la sede de la entidad
g) Fallas en la defensa judicial por parte de algunos apoderados del ANI</t>
  </si>
  <si>
    <t>La CGR describe la causa así: ''Las inconsistencias antes relacionadas afectan desfavorablemente el seguimiento puntual sobre los procesos que en un momento determinado cursan contra la entidad''</t>
  </si>
  <si>
    <t>La CGR describe el efecto así: ''pudiéndose generar eventuales traumatismos en su proceso de defensa, afectando con ello, la efectividad en la toma de decisiones''</t>
  </si>
  <si>
    <t>1. Actualizar el sistema de información litigiosa del Estado Litigob, que permita la migración al nuevo sistema E-kogi  adoptado por la Agencia Nacional de Defensa Jurídica del Estado, el que ha sido diseñado con nuevas herramientas de control y seguimiento.
2. Diseñar e implementar una hoja de control de las principales piezas procesales que deben obrar en cada una de las carpetas de los procesos.
3. Disponer de una caja menor para las necesidades particulares de la defensa judicial de la Entidad
4. Mantener el sistema de vigilancia de los procesos judiciales que permita identificar las fallas en la gestión de los apoderados de la Entidad a fin de aplicar las medidas correctivas</t>
  </si>
  <si>
    <t xml:space="preserve">Se busca implementar en debida forma el Sistema Único de Información Litigiosa del Estado Ekogui, para obtener el debido control de la gestión procesal de la Entidad, para lo cual con el plan de contingencia en la actualización del sistema y la capacitación de los apoderados, se supera la causa del hallazgo y la actualización, elaboración e implementación de los procedimientos estableciendo como registro y control la actualización del Ekogui así como la verificación de la docuemntación en el expediente físico  a cargo de los apoderados, evitará que la situación identificada se repita </t>
  </si>
  <si>
    <t>1. Reporte de actualización del Sistema Único de Gestión e Información Litigiosa del Estado – EKogui que contenga todas las variables que estan previstas en el hallazgo como debilidades.
2. Jornada de capacitación en el manejo de Ekogui 
3. Actualización del procedimiento de defensa judicial del Estado y elaboración e implementación de los procedimientos de conciliación extrajudicial y acción de tutela
4. Informe de cierre</t>
  </si>
  <si>
    <t>1. Reporte de actualización del Sistema de Información e-koguí
2. Jornada de Capacitación
3. Actualización, elaboración e implementación de procedimientos 
4. Informe de cierre</t>
  </si>
  <si>
    <t>Deficiencias en la gestión interna judicial</t>
  </si>
  <si>
    <t>Modelo de gestión Judicial. Administrativo.
La entidad no ha implementado procedimientos para todas sus facetas procesales (procesales, extraprocesales, medidas cautelares etc.) que facilite la debida ejecución de acciones dirigidas al cumplimiento de sus funciones. Igualmente, el proceso de gestión jurídica no ha identificado sus riesgos, razón por la cual no está contenido en el mapa de riesgos suministrado a la CGR.
De otra parte, la ANI no cuenta con un modelo definido de gestión de la Gerencia  de Defensa Judicial , que permita determinar indicadores de control, seguimiento y evaluación a la gestión procesal de sus funcionarios, personal externo y de los recursos recuperados por acciones de repetición y llamamientos en garantía</t>
  </si>
  <si>
    <t>La CGR describe la causa así: ''El modelo existente no brinda los insumos necesarios para generar tales indicadores, el cual puede afectar la gestión de seguimiento a los logros de los objetivos  propuestos por la entidad''</t>
  </si>
  <si>
    <t>La CGR describe el efecto así: ''situación que demuestra que los controles con que cuenta la entidad a la fecha son informales.''</t>
  </si>
  <si>
    <t>Con la debida immplementación del Sistema Único de Información Litigiosa del Estado Ekogui, se controlaran debidamente la gestión procesal de la Entidad,y se pdeterminarán los indicadores de control, seguimiento y evaluación a la gestión procesal de sus funcionarios, personal externo y de los recursos recuperados por acciones de repetición y llamamientos en garantía</t>
  </si>
  <si>
    <t xml:space="preserve">
1. Elaboración e implementación de procedimientos de los procesos judiciales, conciliaciones prejuciales y acciones de tutela
2. Formulación de indicadores de gestión 
3. Reporte de actualización del Sistema Único de Gestión e Información Litigiosa del Estado – EKogui 
4. Actualización de los mapas de riesgo del proceso gestión jurídica en lo que a defensa judicial se refiere. 
5. Informe de cierre</t>
  </si>
  <si>
    <r>
      <t xml:space="preserve">1. Adopción de procedimiento
2. Formulación indicadores
3. Reporte de actualización del Sistema de Información e-koguí
4. Actualización de los mapas de riesgo del proceso </t>
    </r>
    <r>
      <rPr>
        <i/>
        <sz val="11"/>
        <rFont val="Calibri"/>
        <family val="2"/>
        <scheme val="minor"/>
      </rPr>
      <t>gestión jurídica</t>
    </r>
    <r>
      <rPr>
        <sz val="11"/>
        <rFont val="Calibri"/>
        <family val="2"/>
        <scheme val="minor"/>
      </rPr>
      <t xml:space="preserve"> en lo que a defensa judicial se refiere. 
5. Informe de cierre</t>
    </r>
  </si>
  <si>
    <r>
      <t xml:space="preserve">Vicepresidencia de Gestión Contractual - Vicepresidencia Ejecutiva - </t>
    </r>
    <r>
      <rPr>
        <sz val="11"/>
        <rFont val="Calibri"/>
        <family val="2"/>
        <scheme val="minor"/>
      </rPr>
      <t>Vicepresidencia Jurídica</t>
    </r>
  </si>
  <si>
    <t>Hallazgo 19. Pólizas suscritas con la Aseguradora Cóndor S.A. en liquidación. Administrativo.
A la fecha , la póliza de cumplimiento 30066504 suscritas por la firma Ferrocarril del Oeste con la aseguradora CONDOR SA hoy en liquidación, se encuentra vencida, con valor amparado que asciende a $14.259.5 millones; situación que implica que el contrato de concesión 09 CONP-98 RED FÉRREA DEL PACIFICO, se encuentre desamparado y la administración pierda el garante en un eventual incumplimiento del contrato.
Adicionalmente, se identificaron  doce (12) pólizas de cumplimiento que fueron expedidas por la aseguradora antes mencionada, por valor amparado de $213.875,4 millones, que corren  riesgo de terminar automáticamente su vigencia a partir del 20 de junio de 2014, en el evento de que los contratistas no las sustituyan en el término establecido en el artículo 3ro. de la Resolución 2211 del 5 de diciembre de 2013 de la Superintendencia Financiera, es decir, seis (6) meses, a partir de su ejecutoria  para efectuar dicha sustitución
No obstante lo anterior,  a 31 de diciembre de 2013,  no se evidenció un plan de contingencia que le permita mitigar el riesgo  generado por el vencimiento de las garantías de cumplimientos constituidas por los contratistas con la aseguradora CONDOR S.A., hoy en liquidación.</t>
  </si>
  <si>
    <t>La CGR describe la causa así: ''lo que genera incertidumbre respecto de las garantías requeridas para la ejecución de los contratos, en la medida en que se presenten incumplimientos por parte de los contratistas''</t>
  </si>
  <si>
    <t xml:space="preserve">Diseñar e implementar un procedimiento dedicado al seguimiento del cumplimiento por parte del Concesionario de las obligaciónes relacionadas con la consecución y mantenimiento de las garantías exigidas en el Contrato de Concesión,  en el que se verifique, entre otros la correcta y oportuna expedición, su vigencia y su vencimiento.  PLAN DE CONTINGENCIA PARA VERIFICAR EL ESTADO DE LAS POLIZAS DE TODOS LOS CONTRATOS PARA VERIFICAR SU VIGENCIA Y SU POSIBLE TERMINACION, CON EL FIN DE SOLICITAR A LOS CONCESIONARIOS SU AMPLIACION. Realizar  la gestión  para crear  mecanismos que permitan establecer  oportunamente  el vencimiento de las garantías constituidas  por los contratistas, lo que implica  crear un sistema de información y seguimiento.
</t>
  </si>
  <si>
    <t xml:space="preserve">Tener un control efectivo de la constitución de las pólizas, su vigencia y su vencimiento, con el fin de evitar que los contratos de concesión lleguen a quedar desprotegidos. Mitigar  el riesgo generado por vencimiento de las garantías constituidas  por los contratistas. </t>
  </si>
  <si>
    <t>1. Actualizar si es necesario, el procedimiento de control en el que se establece la constitución, la vigencia y el vencimiento de las pólizas.   
2. Iniciar los procesos sancionatorios  a los concesionarios con pólizas vencidas.                                   3. Actualizar el sistema de seguimiento e información de las pólizas  
4. Informe de cierre debe señalar, respecto de las garantías que señala el hallazgo, su acoplamiento y en caso de no estar al día definir el procedimiento para declarar un eventual incumplimiento y/o su actualización pertinente.</t>
  </si>
  <si>
    <t>1. Adopción de procedimiento
2. Realizar  verificacion  de las garantías constituìdas en los contratos vigentes 
3. Sistema de información y seguimiento de garantías
4. Manual de Interventoría y Supervisión
5. Manual de Contratación
6. Contrato Estándar 4G
7. Informe de cierre</t>
  </si>
  <si>
    <t xml:space="preserve">Hallazgo 23.  Inventario de los bienes dados en concesión en el modo portuario. Administrativo.
La subcuenta  934618- BIENES DE USO PÚBLICO E HISTÓRICOS Y CULTURALES se encuentra subestimada en cuantía indeterminada, dado que en los Estados Financieros a 31 de diciembre de 2013, aún no están registrados la totalidad de los bienes, construcciones e inmuebles que fueron entregados al momento de la suscripción de los contratos de homologaciones, licencias y autorizaciones temporales a las 55 Sociedades Portuarias que actualmente administra la Agencia Nacional de Infraestructura.
</t>
  </si>
  <si>
    <t>La CGR describe la causa así: ''La Agencia es la entidad gestora y ha adelantado diferentes acciones para subsanar lo evidenciado, esta entidad al igual que la entidad titular debe propender por la salvaguarda, control y seguimiento de los bienes de la Nación, para lo cual la contabilidad debe ser una fuente de información oportuna, confiable, razonable, verificable y consistente,''</t>
  </si>
  <si>
    <t>La CGR describe el efecto así: ''al no contar con el inventario de la totalidad de los bienes entregados en concesión se genera un riesgo para el Estado a la hora de presentarse la reversión de dichas concesiones puesto que no se cuenta con la información relevante que garantice al Estado el recibo total de los bienes entregados en su momento.''</t>
  </si>
  <si>
    <t>Registrar en los Estados Financieros de la ANI los inventarios y/o avalúos iniciales entregados al momento de la suscripción  de los contratos, licencias y autorizaciones temporales de las 55 Sociedades Portuarias, garantizando el cumplimiento del Plan General de Contabilidad Publica y la Resolución 237 de 2010 en el registro de la información de los bienes dados en concesión</t>
  </si>
  <si>
    <t>1. Oficio CGR para compartir con INVIAS.
2. Oficio a INVIAS para compartir hallazgo.
3. Memorando interno con Concepto jurídico inventarios.
4. Oficio INVIAS con respuesta de inventarios iniciales (51 concesiones).
5. Modelo actual contrato de interventoría.
6. Manual de supervisión e interventoría.
7. Memorando interno con los documentos de inventario de las 4 sociedades portuarias. 
8. Oficio a INVIAS (4 concesiones)
9. Informe con soporte de registro de las 4 concesiones pendientes
10. Informe de cierre</t>
  </si>
  <si>
    <t>Deficiencias reporte operaciones reciprocas</t>
  </si>
  <si>
    <t>Meta Kilómetros de Doble calzada en operación
La meta del 2014 del indicador doble calzada en operación, planteada en el aplicativo SINERGIA tiene solicitud de cambio por parte de la ANI, debido a que la entidad considero que no era posible cumplir con la meta de 363.26 Km dadas las actuales condiciones de los proyectos, estimando que solo se podrían ejecutar en esa vigencia 150 Km. 
La meta 2014 representa el 43% de la estimada para el cuatrienio inicialmente, en tanto la correspondiente a los periodos 2011 y 2012 alcanzan el 57% (439.71km). Al realizar el cambio de la meta, esta quedaría para el cuatrienio en 629.31 Km, siendo la diferencia con la inicial de 213.26 km, esta diferencia corresponde al 25% de la meta inicial, lo que es bastante considerable, y muestra deficiencias en la planeación</t>
  </si>
  <si>
    <t>La CGR describe la causa así: ''Lo manifestado por la entidad respecto al incumplimiento afianza lo concluido anteriormente en cuanto a las deficiencias en la formulación de la meta, por cuanto es conocido por la ANI los cronogramas de cada una de las concesiones, como también el sistema constructivo de las dobles calzadas.
Con lo anterior se transgreden los Art. 3 y 26 de la ley 152 de 1994.''</t>
  </si>
  <si>
    <t>La CGR describe el efecto así: ''Con lo anterior la meta a 31 de diciembre de 2013 solo se ha cumplido el 45.95% de la meta del cuatrienio, lo anterior sin considerar que la base fue cambiada''</t>
  </si>
  <si>
    <t>Gerencia de Planeación
Implementar un procedimiento para la formulación del Plan Estratégico de la Agencia y ajustar el correspondiente al Plan  de Acción Anual.</t>
  </si>
  <si>
    <t>Gerencia de Planeación
Mejorar el proceso de programación de metas, con el fin de que estas estén alineadas al PND y sean efectivamente alcanzables
Gerencia Carretero
Mejorar el proceso de supervisión a los proyectos del modo carretero</t>
  </si>
  <si>
    <t>1- Seguimiento oportuno y periodico al Plan Estrategico
2- Seguimiento oportuno y periodico al Plan de Acción.
3- Fomento de las Buenas Practicas al Plan de Acción.
4- Revisión y Ajuste a los  procedimientos del Plan de Acción.</t>
  </si>
  <si>
    <t xml:space="preserve">
1- Plan estrategico aprobado (1)
2- Plan de Acción aprobado (1)
3- Informe ANI CÓMO VAMOS (12)
4- Informe Seguimiento Trimestral Plan de Acción (4)
5- Informe trimestral Plan Estratégico (4)
6- Informe Mesa de trabajo para evaluar el  seguimiento del Plan de Acción (1)
7- Taller PHVA (1)
8- Taller Elaboración planes de acción e indicadores. (1)
9- Revisión y ajuste de los Instructivo SEPG-I-006 Metodología Plan de Acción y del Plan Estrategico (SEPG-I-008)(2)
10- Revisión y ajuste Procedimiento GCSP-P-026 Definición de Metas Anuales por Concesión (1)
11- Informe de cierre</t>
  </si>
  <si>
    <t>Kilómetros en Doble Calzada
Este Indicador no está contemplado en el Plan Nacional de Desarrollo, no obstante, la entidad los asume dentro de la gestión que desarrollara en el periodo 2010-2014, y se encuentra en las metas del aplicativo SINERGIA. De igual manera, se analiza por cuanto incide en el indicador Kilómetros de Doble Calzada en Operación.
La línea base según la entidad es de 1.050 km, y en el aplicativo SINERGIA registra 743.26 Km.
Con respecto a la meta 2014 reportada en el aplicativo SINERGIA por 389.36 km, estos corresponden a los kilómetros estimados a construir en doble calzada en esta vigencia, sin embargo la entidad al inicio del presente año realizo una revisión y proyección de resultados acorde con la situación actual de los proyectos, estimando que el ritmo actual en cada proyecto se alcance al finalizar la construcción de 300km.</t>
  </si>
  <si>
    <t>La CGR describe la causa así: ''Según los registrado en el aplicativo SINERGIA el avance de esta meta con corte a 31 d diciembre de 2013 es de 53.7%, concluyéndose que lo más probable es que no se cumpla por el corto lapso que resta para dic de 2014.''</t>
  </si>
  <si>
    <t>La CGR describe el efecto así: ''No se logran los objetivos del PND 2010-2014''</t>
  </si>
  <si>
    <t xml:space="preserve">Gerencia de Planeación
Implementar un procedimiento para la formulación del Plan Estratégico de la Agencia y ajustar el correspondiente al Plan  de Acción Anual.
</t>
  </si>
  <si>
    <r>
      <t xml:space="preserve">Vicepresidencia de Gestión Contractual - </t>
    </r>
    <r>
      <rPr>
        <b/>
        <sz val="11"/>
        <rFont val="Calibri"/>
        <family val="2"/>
        <scheme val="minor"/>
      </rPr>
      <t>Vicepresidencia de Planeación, Riesgos y Entorno</t>
    </r>
  </si>
  <si>
    <t>Gestión
Actualmente la red férrea en el país es muy pobre, solo un 26.71% (828 Km), del total de la red a nivel nacional (3.100 km), se encuentra en operación.
A cargo de la ANI, se encuentra 1.615 km, 52% del total de la red férrea a nivel nacional, siendo un 51.27 (828) kilómetros en operación</t>
  </si>
  <si>
    <r>
      <rPr>
        <u/>
        <sz val="11"/>
        <rFont val="Calibri"/>
        <family val="2"/>
        <scheme val="minor"/>
      </rPr>
      <t>Gerencia de Planeación</t>
    </r>
    <r>
      <rPr>
        <sz val="11"/>
        <rFont val="Calibri"/>
        <family val="2"/>
        <scheme val="minor"/>
      </rPr>
      <t xml:space="preserve">
Implementar un procedimiento para la formulación del Plan Estratégico de la Agencia y ajustar el correspondiente al Plan  de Acción Anual. 
</t>
    </r>
    <r>
      <rPr>
        <u/>
        <sz val="11"/>
        <rFont val="Calibri"/>
        <family val="2"/>
        <scheme val="minor"/>
      </rPr>
      <t>Vicepresidencia de Estructuración</t>
    </r>
    <r>
      <rPr>
        <sz val="11"/>
        <rFont val="Calibri"/>
        <family val="2"/>
        <scheme val="minor"/>
      </rPr>
      <t xml:space="preserve">
Concesionar los corredores a cargo de la ANI mediante las iniciativas privadas en curso que son 1) Dorada - Chiriguaná 2) Bogotá - Belencito y 3) Bogotá - Zipaquirá
</t>
    </r>
    <r>
      <rPr>
        <u/>
        <sz val="11"/>
        <rFont val="Calibri"/>
        <family val="2"/>
        <scheme val="minor"/>
      </rPr>
      <t>Vicepresidencia de Gestión Contractual</t>
    </r>
    <r>
      <rPr>
        <sz val="11"/>
        <rFont val="Calibri"/>
        <family val="2"/>
        <scheme val="minor"/>
      </rPr>
      <t xml:space="preserve">
Ampliar la capacidad utilizable de la red en operación mediante el seguimiento y control a los contratos de concesión y obra pública actuales </t>
    </r>
  </si>
  <si>
    <r>
      <rPr>
        <u/>
        <sz val="11"/>
        <rFont val="Calibri"/>
        <family val="2"/>
        <scheme val="minor"/>
      </rPr>
      <t>Gerencia de Planeación</t>
    </r>
    <r>
      <rPr>
        <sz val="11"/>
        <rFont val="Calibri"/>
        <family val="2"/>
        <scheme val="minor"/>
      </rPr>
      <t xml:space="preserve">
Mejorar el proceso de programación de metas, con el fin de que estas sean efectivamente alcanzables.
</t>
    </r>
    <r>
      <rPr>
        <u/>
        <sz val="11"/>
        <rFont val="Calibri"/>
        <family val="2"/>
        <scheme val="minor"/>
      </rPr>
      <t>Vicepresidencia de Estructuración</t>
    </r>
    <r>
      <rPr>
        <sz val="11"/>
        <rFont val="Calibri"/>
        <family val="2"/>
        <scheme val="minor"/>
      </rPr>
      <t xml:space="preserve">
Poner en operación los corredores a cargo de la ANI
</t>
    </r>
    <r>
      <rPr>
        <u/>
        <sz val="11"/>
        <rFont val="Calibri"/>
        <family val="2"/>
        <scheme val="minor"/>
      </rPr>
      <t>Vicepresidencia de Gestión Contractual</t>
    </r>
    <r>
      <rPr>
        <sz val="11"/>
        <rFont val="Calibri"/>
        <family val="2"/>
        <scheme val="minor"/>
      </rPr>
      <t xml:space="preserve">
Garantizar el cumplimiento de las metas y plazos contractuales establecidos en el marco de los contratos férreos a cargo de la VGC,</t>
    </r>
  </si>
  <si>
    <t>Gerencia de Planeación
1. Procedimiento Formulación Plan Estratégico y Plan de Acción Anual
2. Seguimiento Plan de Acción
3. Metas Plan Nacional de Desarrollo
4. Oficio entidad pertinente sobre políticas en el 48 restante
Vicepresidencia de Estructuración
5. Contrato
6. Informe de situación línea férrea</t>
  </si>
  <si>
    <t>Gerencia de Planeación
1. Procedimiento Formulación Plan Estratégico y Plan de Acción Anual
2. Seguimiento Plan de Acción
3. Metas Plan Nacional de Desarrollo
4. Oficio entidad pertinente sobre políticas en el 48 restante
5. Presentación jornada Planeación  estrategica. (necesidades ferreas)
Vicepresidencia de Estructuración
6. Contrato
7. Informe de situación línea férrea
8. Estructuraciones año 2017 (Ingreso operdar)
VGC
9. Contratación puntos criticos.
10. Informe de cierre</t>
  </si>
  <si>
    <r>
      <t xml:space="preserve">Vicepresidencia de Gestión Contractual - </t>
    </r>
    <r>
      <rPr>
        <b/>
        <sz val="11"/>
        <rFont val="Calibri"/>
        <family val="2"/>
        <scheme val="minor"/>
      </rPr>
      <t xml:space="preserve">Vicepresidencia de Planeación, Riesgos y Entorno </t>
    </r>
    <r>
      <rPr>
        <sz val="11"/>
        <rFont val="Calibri"/>
        <family val="2"/>
        <scheme val="minor"/>
      </rPr>
      <t>- Vicepresidencia de Estructuración</t>
    </r>
  </si>
  <si>
    <t>Planeación
La red férrea presenta problemas recurrentes, uno de estos ha sido la necesidad de su mantenimiento y reparación. Solo hasta el año 2012 se licitaron públicamente la administración, el mejoramiento, el mantenimiento, la vigilancia y el control del tráfico de estos puntos críticos, resultando desierta en primera instancia, posteriormente en septiembre de 2013 fue adjudicada, quedando solo 11 meses del Plan Nacional de Desarrollo, 2010-2014.
Con lo anterior se transgreden los artículos 3 y 26 de la ley 152 de 1994, y el articulo 14 del decreto 111 de 1996, por tal motivo el presente hallazgo tiene incidencia disciplinaria</t>
  </si>
  <si>
    <r>
      <rPr>
        <u/>
        <sz val="11"/>
        <rFont val="Calibri"/>
        <family val="2"/>
        <scheme val="minor"/>
      </rPr>
      <t>Gerencia de Planeación</t>
    </r>
    <r>
      <rPr>
        <sz val="11"/>
        <rFont val="Calibri"/>
        <family val="2"/>
        <scheme val="minor"/>
      </rPr>
      <t xml:space="preserve">
Implementar un procedimiento para la formulación del Plan Estratégico de la Agencia y ajustar el correspondiente al Plan  de Acción Anual.
</t>
    </r>
    <r>
      <rPr>
        <u/>
        <sz val="11"/>
        <rFont val="Calibri"/>
        <family val="2"/>
        <scheme val="minor"/>
      </rPr>
      <t>Vicepresidencia de Estructuración</t>
    </r>
    <r>
      <rPr>
        <sz val="11"/>
        <rFont val="Calibri"/>
        <family val="2"/>
        <scheme val="minor"/>
      </rPr>
      <t xml:space="preserve">
Concesionar los corredores a cargo de la ANI mediante las iniciativas privadas en curso que son 1) Dorada - Chiriguaná 2) Bogotá - Belencito y 3) Bogotá - Zipaquirá 
</t>
    </r>
  </si>
  <si>
    <r>
      <rPr>
        <u/>
        <sz val="11"/>
        <rFont val="Calibri"/>
        <family val="2"/>
        <scheme val="minor"/>
      </rPr>
      <t xml:space="preserve">Gerencia de Planeación
</t>
    </r>
    <r>
      <rPr>
        <sz val="11"/>
        <rFont val="Calibri"/>
        <family val="2"/>
        <scheme val="minor"/>
      </rPr>
      <t xml:space="preserve">Mejorar el proceso de programación de metas, con el fin de que estas sean efectivamente alcanzables
</t>
    </r>
    <r>
      <rPr>
        <u/>
        <sz val="11"/>
        <rFont val="Calibri"/>
        <family val="2"/>
        <scheme val="minor"/>
      </rPr>
      <t>Vicepresidencia de Estructuración</t>
    </r>
    <r>
      <rPr>
        <sz val="11"/>
        <rFont val="Calibri"/>
        <family val="2"/>
        <scheme val="minor"/>
      </rPr>
      <t xml:space="preserve">
Poner en operación los corredores a cargo de la ANI</t>
    </r>
  </si>
  <si>
    <t>Gerencia de Planeación
1. Procedimiento Formulación Plan Estratégico y Plan de Acción Anual
2. Seguimiento Plan de Acción
3. Metas Plan Nacional de Desarrollo
Vicepresidencia de Estructuración
5. Contrato
6. Informe de situación línea férrea</t>
  </si>
  <si>
    <t>Gerencia de Planeación
1. Procedimiento Formulación Plan Estratégico y Plan de Acción Anual
2. Seguimiento Plan de Acción
3. Metas Plan Nacional de Desarrollo
4. Decreto DNP, modificación metas SINERGIA
5. Contrato actual (VGC) vigencias futuras.
Vicepresidencia de Estructuración
6. Contrato
7. Informe de situación línea férrea
8. Estructuraciones año 2017 (Ingreso operdar)
9. Informe de cierre</t>
  </si>
  <si>
    <t xml:space="preserve">Plan de Acción.
Algunas de las metas establecidas en los planes de acción de la entidad para las vigencias 2011, 2012, y 2013, se presentaron un grado de avance inferior al proyectado </t>
  </si>
  <si>
    <t>La CGR describe la causa así: ''Lo anterior muestra un incumplimiento en el desarrollo de las actividades de los planes de acción de la entidad citados, que afectan el cumplimiento de su misión, con lo que presuntamente se trasgreden los Art. 3 y 26 de la Ley 152 de 1994, y el Art. 14 del Decreto 111 de 1996.''</t>
  </si>
  <si>
    <t>Gerencia de Planeación
Garantizar el Cumplimiento de las metas y la ejecución del presupuesto asignado a la Agencia</t>
  </si>
  <si>
    <t>Gestión Administrativa y Financiera</t>
  </si>
  <si>
    <t>Vicepresidencia Administrativa y Financiera - Vicepresidencia Jurídica</t>
  </si>
  <si>
    <t>Información incompleta para registro contable oportuno</t>
  </si>
  <si>
    <t>Depuración registros contables</t>
  </si>
  <si>
    <r>
      <rPr>
        <b/>
        <sz val="11"/>
        <rFont val="Calibri"/>
        <family val="2"/>
        <scheme val="minor"/>
      </rPr>
      <t>Hallazgo 1. Cumplimiento del Plan de Acción de 2014. (A)</t>
    </r>
    <r>
      <rPr>
        <sz val="11"/>
        <rFont val="Calibri"/>
        <family val="2"/>
        <scheme val="minor"/>
      </rPr>
      <t xml:space="preserve">
A pesar que la Entidad reporto un nivel de cumplimiento del 71.8% en todas sus actividades propuestas en el Plan de Acción 2014, evaluadas 74 metas institucionales consolidadas, que corresponden a las que la Entidad realice seguimiento periódico y sobre las que rindió cuenta a la ciudadanía, la ANI presentó cumplimiento de metas del 51%. Teniendo menor logro el modo carretero con un 20% de ejecución y el modo férreo con 40%. </t>
    </r>
  </si>
  <si>
    <t>La CGR describe la causa así: ''Incumplimiento general de metas propuestas en el Plan de Acción 2014''</t>
  </si>
  <si>
    <t xml:space="preserve">
1- Seguimiento oportuno y periodico al Plan de Acción.
2- Fomento de las Buenas Practicas al Plan de Acción.
3.- Revisión y Ajuste a los  procedimientos del Plan de Acción.</t>
  </si>
  <si>
    <t xml:space="preserve">
1- Plan de Acción aprobado (1)
2- Informe ANI CÓMO VAMOS (12)
3- Informe Seguimiento Trimestral Plan de Acción (4)
4- Mesa de trabajo para evaluar el  seguimiento del Plan de Acción (1)
5- Taller PHVA (1)
6- Taller Elaboración planes de acción e indicadores. (1)
7- Instructivo SEPG-I-006 Metodología Plan de Acción (1)
8- Procedimiento GCSP-P-026 Definición de Metas Anuales por Concesión (1)
9- Informe de cierre</t>
  </si>
  <si>
    <t>2014R</t>
  </si>
  <si>
    <r>
      <t xml:space="preserve">Hallazgo 2. Recursos de proyectos viales Ruta del Sol 1, 2, 3 y transversal de las Américas en patrimonio autónomos. (A y D)
</t>
    </r>
    <r>
      <rPr>
        <sz val="11"/>
        <rFont val="Calibri"/>
        <family val="2"/>
        <scheme val="minor"/>
      </rPr>
      <t>La Agencia Nacional de Infraestructura a 31/12/2014 trasladó para el desarrollo de los contratos de Concesión Vial 001, 002, 007 y 008 de 2010 (Ruta del Sol 1, Ruta del Sol 2, Ruta del Sol 3 y transversal de las Américas) $5,070,027.3 millones y por concepto de recaudo de peajes $953,782.3 millones. Sin embargo, a 31/12/2014, se encontraban en Patrimonio Autónomo $3,626,983 millones, equivalente al 71.53% respecto al total trasladado; recursos que refleja que los proyectos viales a desarrollar a través de los citados contratos de concesión no se han desarrollado de conformidad con lo inicialmente pactado y por tanto, los recursos no se han empleado para los fines destinados, generando riesgo en el cumplimiento del objetivo trazado como es la mejora de la infraestructura vial para incrementar la competitividad, promover el crecimiento económico y mejorar la calidad de vida de los colombianos determinado en los respectivos Conpes 3571 y 3612 de 2009.</t>
    </r>
  </si>
  <si>
    <t>La CGR describe la causa así: ''No se han empleado los recursos asignados para los fines destinados, generando riesgo en el cumplimiento del objetivo trazado como es la mejora de la infraestructura vial''</t>
  </si>
  <si>
    <t>Ruta del Sol Sector 2
Establecer mecanismos orientados a mejorar el consumo de los recursos aportados por el Estado.
La entidad a traves de modificaciones contractuales ha mejorado y agilizado el sistema de acceso a los recursos por parte de la Concesinaria Ruta del Sol SA.S, haciendolo más eficiente, como se puede evidenciar con la suscripción del otrosi No. 7 y  Otrosi No. 9. 
RUTA I
Demostrar que esta modalidad de pago evita desplazamientos de inversión, y pagos de intereses, que son empleados para los fines destinados y que son ejecutados en relación con elavance de obra del proyecto
RUTA III
Demostrar que esta modalidad de pago evita desplazamientos de inversión, que son empleados para los fines destinados y que son ejecutados en relación con elavance de obra del proyecto</t>
  </si>
  <si>
    <t>Ruta del Sol 2:
Mejorar el empleo de los recursos asignados por el Estado a los proyectos
Agilizar el proceso de pago de  los recursos de Aportes ANI que se encuentran en el Patrimonio Autónomo.</t>
  </si>
  <si>
    <t>Ruta del Sol Sector 2
 - Informe que describa as condiciones del contrato desde  el punto de vista técnico,  jurídico y financiero.
- Documentos contractuales que reflejan los mecanismos para acceder a los recursos.
- Acuerdos conciliatorios que dieron origen al Otrosi No. 9
Transversal de las Américas
- Remitir un concepto técnico, jurídico y financiero que de cuenta de las características del Contrato de Concesión N°008 de 2010, dentro de las cuales se tiene que establecer el tiempo, obtención de recursos para su ejecución, VPIT, pago y definición financiera de los recursos que se encuentran en el patrimonio auntónomo.  
- Modificatorios al contrato de concesión con el fin de flexibilizar los pagos al concesionario
-  Asegurar que los recursos correspondientes a vigencias futuras se encuentran acordes a los avances planeados para los proyectos de 4G.
RUTA I
Realizar un informe con antecedentes del Contrato de Concesion, en el cual se incluya el Evento Eximente de Responsabilidad por inejecución del tramo I, adicionalmente el soporte de la modalidad de pago que evita desplazamientos de inversión con base al modelo de estructuracion de los proyectos de Ruta del Sol, se adjunta otrosíes con modificaciones de pago y modelo estándar de 4G que contiene la forma de pago similar
RUTA III
Realizar un informe con antecedentes jurídicos, técnicos y financieros en el que se indique que la modalidad de pago evita desplazamientos de inversión, que son empleados para los fines destinados y que son ejecutados en relación con elavance de obra del proyecto, se adjunta otrosíes con modificaciones de pago y modelo estándar de 4G que contiene la forma de pago similar</t>
  </si>
  <si>
    <t>Correctivo
Ruta del Sol Sector 2
1. Informe de antecedentes de contenido técnico,  jurídico y financiero. 
2. Otrosi No 7 con estudios previos 
3. Otrosi No. 9 con estudios previos 
4. Acuerdos conciliatorios que dieron origen a Otrosi No. 9
Transversal de las Américas
1. Concepto Técnico - Jurídico - Financiero en el que se explique las condiciones del Contrato de Concesión N°008 de 2010.
2. Otrosíes al contrato de concesión
3. Certificación de fiducia que dé cuenta de los movimientos realizados para el pago de hitos".
Ruta del Sol Sector 1
1) Otrosí No. 5 y 8.           
2) Informe Integral ( se explica el alcance del Otrosi  5 y 8 a la luz del Hallazgo) 
3) Modelo Estructuración Ruta del Sol
4) Informe GZ, Informe final SCI
Ruta del Sol Sector 3
1) Informe de supervisión con antecedentes jurídicos, técnicos y financieros
2) Otrosi No. 4 y 7
Preventivo
1. Manual de Interventoría y Supervisión
2. Procedimiento de Supervisión
3. Contrato estándar 4G
Informe de cierre
1. Informe de cierre por cada proyecto</t>
  </si>
  <si>
    <t>CR_Ruta del Sol - Sector 1,CR_Ruta del Sol - Sector 2,CR_Ruta del Sol - Sector 3,CR_Transversal de las Américas - Sector 1</t>
  </si>
  <si>
    <t>Ruta del Sol I - Ruta del Sol II - Ruta del Sol III
Transv Américas</t>
  </si>
  <si>
    <t>COMPARTIDOS</t>
  </si>
  <si>
    <t>DISCIPLINARIA Y ADMINISTRATIVA</t>
  </si>
  <si>
    <r>
      <t xml:space="preserve">Hallazgo 3. Oportunidad Modernización y Expansión del Aeropuerto El Dorado, Contrato de Concesión 6000169 OK. (A).
</t>
    </r>
    <r>
      <rPr>
        <sz val="11"/>
        <rFont val="Calibri"/>
        <family val="2"/>
        <scheme val="minor"/>
      </rPr>
      <t>El Contrato de Concesión del Aeropuerto El Dorado, en los ocho (8) años que lleva de ejecución, a 30/06/2015 ha sido modificado por doce (12) otrosíes, lo que ha generado, entre otros aspectos, la extensión de la etapa de modernización y expansión del proyecto en 58 meses más de lo establecido en el contrato, que representa un 96% más del tiempo inicial.
La etapa de modernización y expansión, de acuerdo a la Cláusula 24 del citado contrato, tenía previsto una duración de 60 meses, con las modificaciones surtidas, se ha prolongado su plazo hasta el 31/01/2017. Igualmente, los seis (6) hitos de obras definidos para desarrollarse en dicha etapa, con las modificaciones, se han aumentado en cuatro (4) hitos más.</t>
    </r>
  </si>
  <si>
    <t>La CGR describe la causa así: ''Se ha generado, la extensión de la etapa de modernización y expansión del proyecto en 58 meses más de lo establecido en el contrato, que representa un 96% más del tiempo inicial.''</t>
  </si>
  <si>
    <t>Establecer un mecanismo que permita integrar los diferentes contratistas y proyectos que confluyen en el Aeropuerto</t>
  </si>
  <si>
    <t>Reducir las desviaciones frente a la programación establecida a través de un monitoreo y control especializado</t>
  </si>
  <si>
    <t>Contratar servicio de Program Manager
Elaborar cronograma maestro del proyecto
Desarrollar comités de gerencia con la participación de la ANI, Aerocivil y contratistas y elaborar los respectivos informes de seguimiento
Implementar los lineamientos del Manual de Interventoría y Supervisión</t>
  </si>
  <si>
    <t>1. Contrato de servicio de Program Manager
2. Cronograma maestro Aeropuerto Internacional El Dorado
3. Actas de reunión de seguimiento
4. Informe de Interventoría
5. Informe integral de Supervisión (PM)
6. Manual de Interventoría y Supervisión
7. Informe de Cierre</t>
  </si>
  <si>
    <t>CA_Aeropuerto el Dorado</t>
  </si>
  <si>
    <t>Aeropuerto El Dorado</t>
  </si>
  <si>
    <t>INF 9 Rad. 2016-409-119125-2
pag. 8</t>
  </si>
  <si>
    <t>Aeroportuario</t>
  </si>
  <si>
    <r>
      <rPr>
        <b/>
        <sz val="11"/>
        <rFont val="Calibri"/>
        <family val="2"/>
        <scheme val="minor"/>
      </rPr>
      <t>Hallazgo 4. Separación Redes Eléctricas y de Telecomunicaciones. (A)</t>
    </r>
    <r>
      <rPr>
        <sz val="11"/>
        <rFont val="Calibri"/>
        <family val="2"/>
        <scheme val="minor"/>
      </rPr>
      <t xml:space="preserve">
EI numeral 9.1 del Apéndice C del Contrato de Concesión 6000169-OK de 2006 le asigna la responsabilidad al concesionario, de adelantar las actividades de división del sistema de distribución de energía eléctrica y telecomunicaciones, para el sistema de distribución eléctrica, la obligación consiste en suministrar una red independiente redundante con sus generadores diesel, encargada de soportar los servicios aeronáuticos cuya responsabilidad de operación y mantenimiento recae sobre la Aerocivil: Red Eléctrica Aeronáutica -REAN-. La segunda, para soportar los servicios aeroportuarios: Red Eléctrica Aeroportuaria -REAP-, a cargo del Concesionario.
Estas redes debieron ser construidas en desarrollo de los hitos 6, 7 y 8 de la etapa de modernización y se contemplaba su finalización en 2012, 2013 y 2014, respectivamente. Sin embargo, las obras y equipos correspondientes a la red REAN no han sido entregadas a la Aerocivil para su operación, ya que si bien la red se encuentra instalada, a junio de 2015, no se encontraba energizada, debido a que no se han concluido la gestión con la firma comercializadora de energía para su operación.</t>
    </r>
  </si>
  <si>
    <t>La CGR describe la causa así: ''Las obras y equipos correspondientes a la red REAN y a la red REAP no han sido entregadas a la Aerocivil para su operación''</t>
  </si>
  <si>
    <t>Completar la entrega de la red eléctrica aeronáutica. (La red eléctrica Aeroportuaria se entregará según lo pactado en el contrato, al final de la concesión)</t>
  </si>
  <si>
    <t>Cumplir las obligaciónes contractuales</t>
  </si>
  <si>
    <t>Realizar visitas de campo para la revisión del avance de la construcción y puesta a punto de las redes para el recibo por parte de la Aerocivil.
Certificación de la terminación y entrega de las redes REAN
Manual de Interventoría y Supervisión</t>
  </si>
  <si>
    <t>1. Actas de comité de la Interventoría Técnica con el acompañamiento de Aerocivil, ANI y OPAIN.
2. Informe de interventoría
3. Solicitud formal de inicio de procedimiento administrativo sancionatorio
4. Pronunciamiento sobre el esquema de responsabilidad frente a la operación de las redes eléctricas REAP, según lo establecido en el contrato de concesión
5. Comunicación de OPAIN informando nueva entrega del subproyecto que incluye las redes eléctricas
6. Manual de Interventoría y Supervisión
7. Informe de cierre</t>
  </si>
  <si>
    <t>Vicepresidencia de Gestión Contractual - Vicepresidencia Jurídica</t>
  </si>
  <si>
    <t>INF 9 Rad. 2016-409-119125-2
pag. 10</t>
  </si>
  <si>
    <t>Gestión de redes</t>
  </si>
  <si>
    <t>Hallazgo 5. Pago de Sanción por Terminación del Contrato de Arriendo entre el Concesionario con el contratista del Contrato OP-COM-AE-09. (A y D)
El  concesionario pagó $23,422.5 millones el 9/01/2015 con recursos del Patrimonio Autónomo, una sanción de US$10.0 millones, causada por la terminación anticipada del Contrato OP-COM-AE-09 suscrito con el Operador del Terminal de Carga del Aeropuerto El Dorado y la Sociedad Concesionaria Operadora Aeroportuaria Internacional El Dorado. El pago de esta sanción, no hace parte de los costos y gastos del proyecto, por ende de acuerdo con el Contrato de Concesión, el pago no debió ser asumido por el Fideicomiso; el concesionario es el responsable de la explotación comercial del área concesionada. Lo anterior generó una disminución del saldo de la subcuenta principal en $23,422.5 millones, lo que incrementa el riesgo que el concesionario utilice recursos del fideicomiso para cubrirr sus obligaciónes directas. Es importante expresar que el fin de la subcuenta principal del fideicomiso es el pago de todos los costos y gastos del proyecto salvo el pago de la interventoría.</t>
  </si>
  <si>
    <t>La CGR describe la causa así: ''Se utilizaron recursos de la subcuenta principal del Patrimonio Autónomo, para el pago de sanción por terminación anticipada del Contrato de Arriendo''</t>
  </si>
  <si>
    <t>Incorporar documento soporte para el manejo de las subcuentas de la fiducia, ante eventos como el pago de indemnizaciones ante la terminación anticipada de contratos. análisis jurídico de abogado externo.</t>
  </si>
  <si>
    <t>Asegurar el adecuado control y trazabilidad de los dineros que ingresan a las subcuentas de la fiducia.</t>
  </si>
  <si>
    <t xml:space="preserve">UNIDADES DE MEDIDA CORRECTIVA
1. Generar un documento que explique el manejo de las subcuentas que se dio ante el evento de pago de la indemnización que se dio por la terminación anticipada del contrato del contratista
2. Concepto abogado externo.
UNIDADES DE MEDIDA PREVENTIVA
3. Instrucción para los supervisores e interventoría  que indique que todos los elementos que afecten la contraprestación a recibir por el Estado, debe contar con justificaciones documentadas de las deducciones a la misma.
4. Oficio radicación  No. 2017-102-030-791-1 del 21/09/2017 dirigido a la CGR, el cual está relacionado con consideraciones frente al informe final de AR2016. Supeditados al resultado de los procesos fiscales, penales o disciplinarios
INFORME DE CIERRE
5. Informe de cierre
6. Alcance informe de Cierre donde se explica , considerando el texto del hallazgo el oficio enviado a la  CGR. </t>
  </si>
  <si>
    <t>UNIDADES DE MEDIDA CORRECTIVA
1. Informe integral con el manejo dado en las subcuentas de la fiducia para el pago de la indemnizaciones por terminación anticipada del contrato del contratista.
2. Concepto abogado externo.
UNIDADES DE MEDIDA PREVENTIVA
3. Instrucción a supervisores e interventoría para el adecuado soporte de las deducciones dadas a la contraprestación.
4. Oficio rad No. 2017-102-030-791-1 a la CGR
INFORME DE CIERRE
5. Informe de cierre
6. Alcance informe de cierre</t>
  </si>
  <si>
    <t>Estudio I
 INF 2 Rad. 2016-409-054482 pag. 11
INF 9 Rad. 2016-409-119125-2
pag. 4
CONCEPTO JURÍDICO
Rad. 2016-409-117442-2</t>
  </si>
  <si>
    <t>Se verifica la implementación de acciones pero acogiendo a que el pago de las sanciones continúa en las algunas concesiones, además dado que este hallazgo tiene incidencia disciplinaria, hasta tanto la PGN no defina el tema de fondo el hallazgo dentro de este PM continua. Por lo anterior, se determina que estas acciones se dan como cumplidas pero no efectivas.</t>
  </si>
  <si>
    <r>
      <t xml:space="preserve">Hallazgo 6. Servicios de Carros para Equipaje. (A)
</t>
    </r>
    <r>
      <rPr>
        <sz val="11"/>
        <rFont val="Calibri"/>
        <family val="2"/>
        <scheme val="minor"/>
      </rPr>
      <t>El concesionario de acuerdo al Apéndice F, Especificaciones Técnicas de Operación, tiene como obligación contractual, proporcionar el servicio de carros para equipaje de pasajeros en las salas de reclamo de equipajes, en los estacionamientos y en los accesos a las terminales de pasajeros. 
Para cumplir con esta obligación, el concesionario suscribió el Contrato OP-DC- EC-T2-0085-12, donde se estableció un pago mensual al concesionario a título de contraprestación, por el derecho a adelantar la explotación comercial de los servicios y en consecuencia, el concesionario diseñó el procedimiento servicio de carros equipaje autónomo Aeropuerto Internacional EI Dorado. El contratista recepciona recursos, según la respuesta dada por la Entidad, estos son a título de depósito, por cuando los carros son entregados a los pasajeros en calidad de préstamo por el cual se debe dejar US 2 o $4000, sin embargo, no se hace claridad a los usuarios que se trata de un depósito devolutivo, si retornan el carro.</t>
    </r>
  </si>
  <si>
    <t>La CGR describe la causa así: ''No se evidencia que el concesionario realice el seguimiento a los recursos que recauda el contratista cuando no son reintegrados a los usuarios. No están siendo objeto de registro y contabilización en el Fideicomiso.''</t>
  </si>
  <si>
    <t xml:space="preserve">Establecer la necesidad o no del seguimiento de los recursos derivados del depósito no reclamado por los pasajeros al no devolver el carro de equipajes. 
Requerir al concesionario con seguimiento a través de la interventoría del mejoramiento en la divulgación hacia los pasajeros para la devolución del carro y el respectivo reclamo del depósito. </t>
  </si>
  <si>
    <t>Especificar sobre el destino de los recursos obtenidos por la no devolución del depósito por el préstamo del carro equipajero a los pasajeros. 
Mejorar los canales de divulgación  sobre la devolución del carro de equipaje y el reclamo respectivo del depósito.</t>
  </si>
  <si>
    <t xml:space="preserve">Requerir al concesionario para que incremente los mecanismos para dar a conocer a los usuarios de los carros de equipajes el procedimiento que asegure la disponibilidad y el retorno eficiente de los carros de equipaje.
Requerir concepto a la interventoría sobre el destino de los recursos y requerir al concesionario el mejoramiento de los canales de divulgación sobre la devolución del carro de equipaje y el reclamo del depósito. </t>
  </si>
  <si>
    <t>UNIDADES DE MEDIDA CORRECTIVA
1. Verificación por parte de la interventoría Operativa a través de su informe Mensual, con respecto a las medidas de difusión a los usuarios sobre la devolución del depósito
2. Concepto jurídico que detalle el mecanismo asociado con el depósito por el uso de los carros de equipaje (apéndice F del contrato)
3. Concepto interventoría financiera sobre el destino de los recursos.
4. Informes de la interventoría operativa donde se evidencia la divulgación para la devolución de los carros de equipaje para el reclamo del depósito entregado.
UNIDAD DE MEDIDA PREVENTIVA
5. Manual de Interventoría y Supervisión
INFORME DE CIERRE
6. Informe de cierre
7. Alcance del informe de cierre.</t>
  </si>
  <si>
    <t>INF 9 Rad. 2016-409-119125-2
pag. 12</t>
  </si>
  <si>
    <t>De acuerdo con la información soporte no se evidencia trazabilidad a los recursos que a título de depósito se da por el préstamo de los carritos, así como no se evidencia el "Aumentar la información a los usuarios en la necesidad de devolver los carros de equipaje y la respectiva devolución del depósito". Los informes de "1. Verificación por parte de la Interventoría Operativa" solo evidencian la disponibilidad de los mismos en las terminales.</t>
  </si>
  <si>
    <r>
      <t xml:space="preserve">Hallazgo 7. Encuestas de Satisfacción y Planes de Acción. (A)
</t>
    </r>
    <r>
      <rPr>
        <sz val="11"/>
        <rFont val="Calibri"/>
        <family val="2"/>
        <scheme val="minor"/>
      </rPr>
      <t>Al analizar los resultados de la encuesta de satisfacción practicada en julio de 2014 a usuarios del Aeropuerto Internacional EI Dorado, dando cumplimiento al numeral 3.3.1 del Apéndice F, Especificaciones Técnicas de Operación, se observó incumplimiento de los indicadores de calidad del servicio: Disponibilidad de servicios de telecomunicaciones, Calidad en la recepción y atención de quejas y reclamos, Terminal de Carga, Calidad y limpieza de las instalaciones sanitarias en las áreas públicas del nuevo terminal de carga y Disponibilidad de servicios de telecomunicaciones</t>
    </r>
  </si>
  <si>
    <t>La CGR describe la causa así: ''Incumplimiento de los indicadores de calidad de servicio.''</t>
  </si>
  <si>
    <t>Remitir el informe de resultados de las encuestas de satisfacción de julio de 2017 donde se evidencian que los resultados obtenidos están por encima del mínimo establecido, donde se evidencia que los planes de acción implementados dieron resultado en la percepción de los usuarios.</t>
  </si>
  <si>
    <t>Continua siendo el mismo objetivo planteado anteriormente.</t>
  </si>
  <si>
    <t xml:space="preserve">Verificar la implementación del plan de acción generado a partir de la encuesta de satisfacción 2014
Evaluar nuevamente la satisfacción de los usuarios 2016 y 2017
Continuar con las actuaciones sobre el concesionario en la gestión de actividades tendientes a que los resultados de las encuestas sean mayor al mínimo establecido </t>
  </si>
  <si>
    <t>UNIDADES DE MEDIDA CORRECTIVA
1. Informe de interventoría sobre implementación de plan de acción asociado a encuesta de satisfacción a usuarios 2014
2. Encuesta de satisfacción a usuarios 2016
3. Encuestas de satisfacción a usuarios año 2017
UNIDAD DE MEDIDA PREVENTIVA
4. Manual de Interventoría y Supervisión
INFORME DE CIERRE
5. Informe de cierre
6. Alcance del informe de cierre</t>
  </si>
  <si>
    <t>INF 9 Rad. 2016-409-119125-2
pag. 13</t>
  </si>
  <si>
    <t>De acuerdo con el informe de Septiembre de 2016, se evidencia que "El concesionario no logro los porcentajes requeridos para dos ítems, Quejas y Reclamos Y servicios de telecomunicaciones en Terminal de Carga. La Interventoría Inicia el Proceso de multa remitiendo el informe a la ANI, el 27 de Agosto del año en curso. El Concesionario remitió a la Interventoría los Planes de Acción el 15 de septiembre de 2016.", razón por la cual se evidencia que las acciones emprendidas no han sido efectivas.</t>
  </si>
  <si>
    <r>
      <t xml:space="preserve">Hallazgo 9. Confluencia de dos concesionarios, en las intervenciones de la pista norte. (A)
</t>
    </r>
    <r>
      <rPr>
        <sz val="11"/>
        <rFont val="Calibri"/>
        <family val="2"/>
        <scheme val="minor"/>
      </rPr>
      <t>En la pista norte del Aeropuerto El Dorado confluyen dos (2) concesionarios con obligaciónes contractuales sobre la misma; el concesionario del Contrato 110-OP de 1995, con el mantenimiento de la pista y el concesionario que tiene a cargo el proyecto del Aeropuerto el Dorado con la ampliación del área de seguridad de extremo de pista, la construcción de la superficie de protección antierosión y la bahía occidental fase II y adicionalmente Aerocivll, con la intervención de las redes eléctricas de la pista y los permisos para el desplazamiento del umbral de la pista norte.
El hecho de tener varios actores con responsabilidades en la pista, pese a que está definido el alcance técnico de cada uno, ha dificultado la ejecución de las obras, encontrándose que la ejecución de los proyectos de responsabilidad del concesionario del Aeropuerto el Dorado, está supeditado a la intervención de Aerocivll y a las labores de mantenimiento y a la repavimentación de la pista por el concesionario de la pista norte, sumado a que dichas obras solo pueden ejecutarse una vez se obtengan las ventanas operacionales por parte de la Agencia Nacional de Licencias Ambientales y se coordine y planee con el control de tránsito aéreo para no afectar la operatividad de la actividad aeroportuaria.</t>
    </r>
  </si>
  <si>
    <t>La CGR describe la causa así: ''Dificultad para le ejecución de las obras por el hecho de tener varios actores con responsabilidades en la pista norte.''</t>
  </si>
  <si>
    <t>1. Contrato de servicio de Program Manager
2. Cronograma maestro Aeropuerto Internacional El Dorado
3. Actas de reunión de seguimiento
4. Informe de Interventoría
5. Informe integral de Supervisión (PM)
6. Manual de Interventoría y Supervisión
7. Informe de cierre</t>
  </si>
  <si>
    <t>INF 9 Rad. 2016-409-119125-2
pag. 16</t>
  </si>
  <si>
    <r>
      <rPr>
        <b/>
        <sz val="11"/>
        <rFont val="Calibri"/>
        <family val="2"/>
        <scheme val="minor"/>
      </rPr>
      <t>Hallazgo 10. Cifras reportadas por el uso de puentes de abordaje. (A)</t>
    </r>
    <r>
      <rPr>
        <sz val="11"/>
        <rFont val="Calibri"/>
        <family val="2"/>
        <scheme val="minor"/>
      </rPr>
      <t xml:space="preserve">
De acuerdo a la información registrada en el informe de la interventoría operativa sobre las estadísticas de uso de posiciones de contacto y de posiciones remotas, tanto de llegada como de salida, las cifras reportadas para los meses de marzo, mayo y junio de 2013, son inferiores a las presentadas en el resto de los meses de 2013 y 2014, la sumatoria de estas posiciones son aproximadamente una 4 parte de los promedios mensuales.
Información que no es consistente con el comportamiento ascendente que presentan los ingresos brutos por concepto de derecho de uso de puentes de abordaje nacional e Internacional para el mismo período, reflejando con ello que las cifras que venía reportando la interventoría operativa en sus informes mensuales para los meses indicados, se encuentran subestimadas y no reflejan toda la información sobre la operación de posiciones de contacto y posiciones remotas en el aeropuerto, reflejando con ello deficiencias en las actividades y
procedimientos de auditoría relacionados con el análisis de información reportada por el concesionario.</t>
    </r>
  </si>
  <si>
    <t>La CGR describe la causa así: ''Inconsistencias en la información estadística de uso de posiciones de contacto y remotas, tanto de llegada como de salida.''</t>
  </si>
  <si>
    <t>Requerir a la interventoría realizar seguimiento del reporte entregado por el concesionario del uso de puentes de abordaje y posiciones remotas, de la época del objeto del hallazgo.</t>
  </si>
  <si>
    <t>Contar con un control y seguimiento de los reportes de uso de puentes de abordaje y posiciones remotas a través de la interventoría.</t>
  </si>
  <si>
    <t>Revisar las cifras suministradas por el Concesionario para que no se presenten errores involuntarios 
Incluir soporte donde se actualice la información de la época objeto del hallazgo 
Informe y/o comunicación de verificación por parte de la interventoría actualizando el reporte de la época objeto del hallazgo. 
Análisis del reporte de uso de posiciones con puente de abordaje y posiciones remotas entregado por OPAIN por parte de la interventoría.  
Alcance del informe de cierre</t>
  </si>
  <si>
    <t>UNIDADES DE MEDIDA CORRECTIVA
1. Informe actualizado del concesionario 
2. Informe de Verificación por parte de la interventoría Operativa sobre las cifras presentadas
3. Informe y/o comunicación de verificación por parte de la interventoría actualizando el reporte de la época objeto del hallazgo.
4. Análisis del reporte de uso de posiciones con puente de abordaje y posiciones remotas entregado por OPAIN por parte de la interventoría. 
UNIDAD DE MEDIDA PREVENTIVA
5. Manual de Interventoría y Supervisión
INFORME DE CIERRE
6. Informe de cierre
7. Alcance del informe de cierre</t>
  </si>
  <si>
    <t>INF 9 Rad. 2016-409-119125-2
pag. 17</t>
  </si>
  <si>
    <t>De acuerdo con el documento RES IO-123-OP-13 y RES IO-123-OP-13-1 se enexa la información relacionada con el mes de octubre de 2016, sin embargo ni en estos documentos ni en los informes de interventoría se realiza aclaración y/o confirmación de la información que dio origen al hallazgo. Se evidencia en los informes de interventoría, el reporte de los datos "De acuerdo con el reporte remitido por el concesionario a comienzos del mes, sobre el uso y operación en los Puentes de abordaje y posiciones remotas" sin que se evidencie un control sobre esta información.</t>
  </si>
  <si>
    <r>
      <t xml:space="preserve">Hallazgo 11. Estadística sobre conformidad en Plataforma. (A)
</t>
    </r>
    <r>
      <rPr>
        <sz val="11"/>
        <rFont val="Calibri"/>
        <family val="2"/>
        <scheme val="minor"/>
      </rPr>
      <t>De acuerdo a las estadísticas de las infracciones o irregularidades en plataforma que lleva la interventoría operativa desde el 2009 hasta el 2014, se observó incremento en el número de infracciones que se cometen en la plataforma o en las áreas de movimiento de las aeronaves, denotando deficiencias en el control que se ejerce por parte del personal de inspección y control (inspectores) del concesionario, las exigencias de capacitación y la adopción de procedimientos del Sistema de Gestión Operacional del aeropuerto (SMS). Aspecto que podría afectar la calidad de las operaciones que se realizan en el lado aire y genera el riesgo de que se produzcan daños materiales a la infraestructura del aeropuerto o daños corporales producto de un accidente.</t>
    </r>
  </si>
  <si>
    <t>La CGR describe la causa así: ''Deficiencias en el control que se ejerce por parte del personal de inspección y control (inspectores) del concesionario, las exigencias de capacitación y la adopción de procedimientos del Sistema de Gestión Operacional del aeropuerto (SMS)''</t>
  </si>
  <si>
    <t>Definir e implementar acciones que permitan que en un área donde confluyen tanto la actuación humana como de equipos se minimicen los riesgos.</t>
  </si>
  <si>
    <t xml:space="preserve">Disminuir la estadística de irregularidades registradas en plataforma </t>
  </si>
  <si>
    <t>Confrontar las estadísticas presentadas por el concesionario respecto del área de plataforma inicial con el área de plataforma actual de manera que se evidencie el análisis de las anomalías y la toma de acciones correctivas y preventivas según aplique.</t>
  </si>
  <si>
    <t>1. Verificación por parte de la interventoría Operativa a través de su informe Mensual, sobre la planeación y ejecución de acciones para reducir esta estadística
2. Manual de Interventoría y Supervisión
3. Informe de cierre</t>
  </si>
  <si>
    <t>INF 9 Rad. 2016-409-119125-2
pag. 18</t>
  </si>
  <si>
    <r>
      <t xml:space="preserve">Hallazgo 12. Indicadores de Operación y Encuestas de medición de Nivel de Servicio. (A).
</t>
    </r>
    <r>
      <rPr>
        <sz val="11"/>
        <rFont val="Calibri"/>
        <family val="2"/>
        <scheme val="minor"/>
      </rPr>
      <t>De acuerdo con el numeral Décimo del Otrosí 7 del 8/05/2012, se estableció que para la verificación del cumplimiento del Opex y los desembolsos semestrales que se realizarán al concesionario, se partirá de los indicadores para la Gestión de Operación, Mantenimiento y Reposición de Equipos. Asimismo, en el numeral Décimo Tercero de dicho Otrosí, se estableció que el concesionario contratará anualmente y a su costa estudios para medir el impacto de la nuevas obras (obras asociadas a la demolición y remplazo de la antigua terminal) una vez entren en servicio. Sin embargo, ni los indicadores de operación, ni la encuesta de satisfacción del servicio son conducentes a realizar una estimación del nivel de servicio efectivamente prestado a los usuarios y el impacto de las nuevas obras del aeropuerto, objeto de la modificación del contrato a través del Otrosí 7, máxime cuando el concesionario está recibiendo por esta infraestructura desembolsos adicionales por Capex y Opex.</t>
    </r>
  </si>
  <si>
    <t>La CGR describe la causa así: ''Se encuentran debilidades en el  seguimiento y control ejercido por la interventoría operativa y la supervisión que realiza la ANI, tendientes a definir parámetros de medición que permitan evaluar la operación de las nuevas obras
del aeropuerto de forma más objetiva''</t>
  </si>
  <si>
    <t xml:space="preserve">Determinar la obligatoriedad del desarrollo de evaluaciones tendientes a medir el nivel de servicio.
En el evento que no sea positiva la obligación, se gestionará ante el concesionario el desarrollo de evaluaciones tendientes a medir el nivel de servicio. </t>
  </si>
  <si>
    <t>Contar con una estimación del nivel de servicio prestado a los usuarios.</t>
  </si>
  <si>
    <t>UNIDAD DE MEDIDA CORRECTIVA
1. Pronunciamiento sobre medición de indicadores y aplicación de encuestas adicionales, en el marco del otrosí 7 
2. Estudiar las obligaciones contractuales del concesionario respecto del desarrollo de evaluaciones de nivel de servicio.
3. Gestionar con el concesionario el desarrollo de evaluaciones de nivel de servicio.
UNIDADES DE MEDIDA PREVENTIVA
4. Manual de Contratación
5. Procedimiento de modificaciones contractuales 
6. Res. Que crea y regula el comité de contratación
7. Res. 959 de 2013 - Bitácora de los proyectos
INFORME DE CIERRE
8. Informe de cierre
9. Alcance del informe de cierre.</t>
  </si>
  <si>
    <t>UNIDADES DE MEDIDA CORRECTIVA
1. Pronunciamiento sobre medición de indicadores y aplicación de encuestas adicionales, en el marco del otrosí 7 
2. Concepto Jurídico 
3. Documentos de Gestión.
UNIDADES DE MEDIDA PREVENTIVA
4. Manual de Contratación
5. Procedimiento de modificaciones contractuales 
6. Res. Que crea y regula el comité de contratación
7. Res. 959 de 2013 - Bitácora de los proyectos
INFORME DE CIERRE
8. Informe de cierre
9. Alcance del informe de cierre.</t>
  </si>
  <si>
    <t>INF 9 Rad. 2016-409-119125-2
pag. 19</t>
  </si>
  <si>
    <t xml:space="preserve">De acuerdo con el oficio 2016-309-014911-3 del 25-11-2016 donde se relacionan los oficios a través de los cuales se hace entrega de los informes de cumplimiento de indicadores y de encuestas realizadas, la CGR no pudo descargar en su totalidad los oficios en mención, por lo cual no se pudo evidenciar el cumplimiento de las mismas. 
Para "indicadores de operación" se evidenció la falencia sobre algunos de los parámetros a evaluar, de lo cual la interventoría deja constancia en los informes. Respecto de las "encuestas",  no fue posible su verificación por lo que no se puede medir si estas permiten "satisfacción del servicio son conducentes a realizar una estimación del nivel de servicio efectivamente prestado a los usuarios y el impacto de las nuevas obras del aeropuerto" </t>
  </si>
  <si>
    <r>
      <rPr>
        <b/>
        <sz val="11"/>
        <rFont val="Calibri"/>
        <family val="2"/>
        <scheme val="minor"/>
      </rPr>
      <t>Hallazgo 13. Mantenimiento Vías de Acceso al Aeropuerto. (A y D)</t>
    </r>
    <r>
      <rPr>
        <sz val="11"/>
        <rFont val="Calibri"/>
        <family val="2"/>
        <scheme val="minor"/>
      </rPr>
      <t xml:space="preserve">
A diciembre de 2014, el concesionario incumplió los numerales 6.1.1 Determinación del Nivel de Deterioro Superficial del Pavimento en Asfalto o Concreto, 6.1.2 Evaluación de la Rugosidad, y el 6.1.3 Evaluación Estructural del Pavimento, del Apéndice G. Especificaciones técnicas de mantenimiento, donde se estipula que el valor del Índice de Condición del Pavimento (PCI) deberá ser superior a 90, y el índice de rugosidad (IRI) deberá ser menor de 3 m/km. Por cuanto:
en los informes de medición del índice de condición del aeropuerto, PCI, en las vías de acceso contractuales y vías nuevas en el aeropuerto El Dorado de los últimos dos trimestres, se presenta que el tramo 5 A presenta un PCI de 81 puntos que lo clasifica en el rango de Muy Bueno, en los dos (2) informes se relaciona que este valor está asociado a hundimiento y parcheo; igual situación se presenta en el tramo K3 de la Calzada D, a partir del trimestre de septiembre de 2014 presentó un valor de PCI de 89 puntos y en el tramo 2B a partir del trimestre diciembre de 2014 con un PCI de 86 puntos.</t>
    </r>
  </si>
  <si>
    <t>La CGR describe la causa así: ''Se reflejan debilidades en el control que realiza la interventoría operativa y la ANl al concesionario para exigir el cumplimiento de las especificaciones técnicas de mantenimiento del contrato, desatendiendo presuntamente el numeral 2 del Artículo 5 de la Ley 80 de 1993 y el Artículo 83 de la Ley 1474 de 2011''</t>
  </si>
  <si>
    <t>Ejecutar las obras de mantenimiento correspondientes
Fortalecer los lineamientos para la interventoría y supervisión de los proyectos</t>
  </si>
  <si>
    <t>Lograr que las vías de acceso cumplan con las especificaciones establecidas</t>
  </si>
  <si>
    <t>Comprobar que el concesionario realice a cabalidad el desarrollo de sus obligaciónes contractuales de mantenimiento de acuerdo a lo establecido en el Apéndice G y el Plan de Mantenimiento del Aeropuerto y tomar acciones.</t>
  </si>
  <si>
    <t>1. Solicitud formal de inicio procedimiento administrativo sancionatorio
2. Comunicación de OPAIN informando nueva entrega del Subproyecto que incluye el mantenimiento de las vías de acceso.
3.Informe de la interventoría Operativa que certifique el cumplimiento de las especificaciones correspondientes establecidas en el Apéndice G
4. Manual de Interventoría y Supervisión
5. Informe de cierre</t>
  </si>
  <si>
    <t>INF 9 Rad. 2016-409-119125-2
pag. 6</t>
  </si>
  <si>
    <r>
      <rPr>
        <b/>
        <sz val="11"/>
        <rFont val="Calibri"/>
        <family val="2"/>
        <scheme val="minor"/>
      </rPr>
      <t>Hallazgo 14. Rendimientos financieros sobre el depósito en Garantía y otros conceptos, de que tratan los contratos de arrendamiento de espacios para la Explotación Comercial, que celebra el concesionario del aeropuerto El Dorado y Otros (A, D e IP)</t>
    </r>
    <r>
      <rPr>
        <sz val="11"/>
        <rFont val="Calibri"/>
        <family val="2"/>
        <scheme val="minor"/>
      </rPr>
      <t xml:space="preserve">
En virtud del Contrato 6000169-OK, el concesionario suscribió contratos de arrendamiento para la explotación comercial del Aeropuerto, encontrándose en una muestra seleccionada, que los terceros realizaron depósitos en garantía, cuyos rendimientos no hacen parte del ingreso bruto pese a que provienen de la explotación del área concesionada. Sin embargo, los recursos recibidos por anticipado estaban en cuentas de cartera colectiva del Fideicomiso, sin tenerse en cuenta como base del cálculo de los ingresos brutos, de donde proviene la remuneración de la Nación (46.16% de los Ingresos brutos). Por este concepto se dejaron de recibir en 2014 $1,418.8 millones, cifra que puede ascender teniendo en cuenta que se han recibido depósitos en garantía e ingresos por anticipado de vigencias anteriores por tanto se trasladará para Indagación Preliminar.</t>
    </r>
  </si>
  <si>
    <t>La CGR describe la causa así: ''No se han tenido en cuenta los conceptos generadores de capital por efectos de la explotación comercial del aeropuerto y no se han realizado las acciones correspondientes que permitan recaudar la contraprestación debida o el pronunciamiento de los tribunales para el efecto.
''</t>
  </si>
  <si>
    <t>Evaluar la pertenencia de los rendimientos financieros bajo las condiciones establecidas en el Contrato de Concesión y establecer acciones para su recuperación en caso de que aplique.</t>
  </si>
  <si>
    <t>Asegurar la distribución de los rendimientos financieros de acuerdo con el marco normativo aplicable al contrato</t>
  </si>
  <si>
    <t xml:space="preserve">UNIDADES DE MEDIDA CORRECTIVA
1. Laudo arbitral 2012
2. Pronunciamiento integral sobre la pertenencia de los rendimientos financieros de cualquier recurso.
3. Concepto Abogado externo.
UNIDAD DE MEDIDA PREVENTIVA
+U49INFORME DE CIERRE
5. Informe de cierre
6. Alcance informe de Cierre donde se explica , considerando el texto del hallazgo el oficio enviado a la  CGR. </t>
  </si>
  <si>
    <t>UNIDADES DE MEDIDA CORRECTIVA
1. Laudo arbitral 2012
2. Pronunciamiento integral sobre la pertenencia de los rendimientos financieros de cualquier recurso.
3. Concepto Abogado externo.
UNIDAD DE MEDIDA PREVENTIVA
4. Oficio rad No. 2017-102-030-791-1 a la CGR
INFORME DE CIERRE
5. Informe de cierre
6. Alcance informe de cierre</t>
  </si>
  <si>
    <t>FISCAL, DISCIPLINARIA Y ADMINISTRATIVA</t>
  </si>
  <si>
    <t xml:space="preserve">Estudio II
INF 2 Rad. 2016-409-054482 pag. 13
 INF.4
RADICADO NO. 2016-409-077657-2  Pag. 24
INF 9 Rad. 2016-409-119125-2
pag. 9
CONCEPTO JURÍDICO
Rad.
2016-409-117441-2
CONCEPTO JURÍDICO
Rad.
2017-409-012640-2
</t>
  </si>
  <si>
    <r>
      <t xml:space="preserve">Se verifica la implementación de acciones y la existencia de un laudo arbitral de octubre 4 de 2012 que determina que los rendimientos por los depósitos en garantía (ingresos por arrendamiento de locales) que ingresan a la subcuenta principal de la fiducia son de propiedad del  concesionario y por lo tanto no deben hacer parte de la base para calcular la remuneración de la Aerocivil, pero dado que este hallazgo tiene incidencia fiscal, hasta tanto la CGR no defina el tema de fondo el hallazgo continua. Por lo anterior, se determina que estas acciones se dan como cumplidas pero no efectivas.
</t>
    </r>
    <r>
      <rPr>
        <b/>
        <sz val="11"/>
        <rFont val="Calibri"/>
        <family val="2"/>
        <scheme val="minor"/>
      </rPr>
      <t>Declarado no efectivo porque no hay determinación final del proceso de responsabilidad fiscal, no hay registro al respecto. Se recomienda 1. Abrir la fecha final de cumplimiento del plan de mejoramiento con fecha probable de decisión de la investigación fiscal, o un ajuste al plan de mejoramiento en el sentido de incluir una unidad de medida denominada "pronuniamiento del proceso fiscal" con una fecha probable de obtención de éste.</t>
    </r>
  </si>
  <si>
    <r>
      <t xml:space="preserve">Hallazgo 16. Menores Inversiones en Obras, e Impacto en el VPIT. (A, D Y F)
</t>
    </r>
    <r>
      <rPr>
        <sz val="11"/>
        <rFont val="Calibri"/>
        <family val="2"/>
        <scheme val="minor"/>
      </rPr>
      <t>De acuerdo con los Otrosí 2 de 2013, 5 del 2014, 6 y 7 de 2015 y según el Informe de Interventoría de Junio del 2015, se realizaron cambios eliminando 19.90 kilómetros a construir (-19.90 km) y adicionaron 24.78 kilómetros para mejoramiento y rehabilitación (+24.78 km), para un total de 4.88 km más a los acordados inicialmente en el contrato de concesión, pasando así de 714 km a 718.9 km. Al haberse desplazado el cronograma del Plan de Obras, por la reducción de kilómetros a construir y la adición de kilómetros para mejorar y/o rehabilitar, también cambia el Valor Presente de los Ingresos Totales (VPIT); como bien se entiende que el costo por kilómetro construido es más alto que el del kilómetro mejorado y/o rehabilitado, la inversión en estas obras también se redujo, afectando así el VPIT del Contrato de Concesión, ya que para el actual plan de obras se debió entregar un menor valor por Aportes del INCO, hoy ANI.</t>
    </r>
  </si>
  <si>
    <t>La CGR describe la causa así: ''Lo identificado se constituye en un  presunto detrimento al erario por $82,292.6 millones de pesos corrientes de diciembre del 2014 y la consecuente probable trasgresión de los principios de Eficacia, Eficiencia y Economía, consagrados en la Ley 80 de 1993 y el artículo 209 de la Constitución Política
''</t>
  </si>
  <si>
    <t>Realizar modificación al contrato y fortalecer los lineamientos para las modificaciones contractuales</t>
  </si>
  <si>
    <t>Ajustar las longitudes de intervención de los tramos del proyecto y mantener el equilibrio económico del mismo. 
Asegurar que las modificaciones contractuales cumplen la normatividad vigente y satisface los objetivos del Estado</t>
  </si>
  <si>
    <t xml:space="preserve">- Modificatorio al Contrato de Concesión, en donde se realizan ajustes a las longitudes de intervención de los tramos del proyecto. </t>
  </si>
  <si>
    <t>1. Concepto financiero, en el que se identifique que la ecuación económica del contrato así como su aplicación en el contrato de concesión no ha sido alterada 
2. Modificatorio al Contrato de Concesión Otrosí 11
3. Documentos soportes al modificatorio, jurídico, financiero
4. Manual de Contratación 
5. Resolución Bitácora
6. Informe de cierre</t>
  </si>
  <si>
    <t>CR_Transversal de las Américas - Sector 1</t>
  </si>
  <si>
    <t>Transversal de las Américas</t>
  </si>
  <si>
    <t>INF. 8 MM&amp;D Rad. No. 2016-409-100777-2 Pag. 14</t>
  </si>
  <si>
    <t>Hallazgo 17. Determinación de recursos para adquisición predial. (A). Transversal de las Américas. 
Los recursos estipulados para la adquisición predial resultaron insuficientes. Pese a la activación del Fondo de Contingencias para respaldar el riesgo predial asumido por la Agencia, para garantizar la consecución de los valores adicionales, se observa que no fueron suficientes, y por ende se recurrió a la búsqueda de tales recursos para cubrirr dicho déficit, situación que contrapone la finalidad de obtener un alivio fiscal a través de la suscripción de un contrato de concesión, el cual tiene como fin entre otros aspectos contar con el apoyo "[...] de los recursos y conocimientos privados; de este modo facilitan que los recursos públicos se enfoquen en otras necesidades de la actuación estatal". En este orden de ideas, la situación expuesta, refleja debilidades en la etapa de estructuración, y por ende en el proceso de planeación, que se traduce en una gestión no consecuente con los principios'' que rigen el contexto de la Gestión Pública.</t>
  </si>
  <si>
    <t>La CGR describe la causa así: ''Debilidades en la etapa de estructuración, y por ende en el proceso de planeación''</t>
  </si>
  <si>
    <t>Fortalecer tanto el contrato estándar del estructurador como el de concesiones</t>
  </si>
  <si>
    <t>Mejorar la estimación de los recursos prediales y la asignación respectiva para los fondos contingentes</t>
  </si>
  <si>
    <t>1. Incorporar en el contrato estándar del estructurador aspectos críticos para una mejor estimación de los recursos requeridos para la adquisición predial
2. Incorporar el contrato estándar 4G en relación con el apéndice predial y la matriz de riesgos
3. Establecer lineamientos prediales en procedimiento de estructuración
4. Evidenciar la solicitud oportuna de recursos ante Min Hacienda</t>
  </si>
  <si>
    <t>Acciones correctivas
1. Soportes de gestión para la solicitud de los recursos adicionales requeridos
2. Gestión de los recursos adicionales solicitados ante el Ministerio de Hacienda
Acciones preventivas
3. Contrato estándar del estructurador
4. Informe de la Interventoría
5. Contrato estándar 4G que incluye: - Apéndice Predial y Matriz de Riesgos
6. Procedimiento de Estructuración Predial
7. Informe de Cierre</t>
  </si>
  <si>
    <t>INF. 8 MM&amp;D Rad. No. 2016-409-100777-2 Pag.16</t>
  </si>
  <si>
    <t>Hallazgo 18. Cumplimiento del pago por concepto de adquisición predial. (A y D). Transversal de las Américas. 
Se presentan saldos pendientes por cancelar por concepto de compra de predios para el desarrollo del proyecto. Lo anterior genera retrasos en la ejecución de los recursos orientados para el proceso de adquisición predial, procedimiento estipulado en el Capítulo Vl del Contrato 008 de 2010, y subsecuentemente en la Implementación de los procedimientos señalados en los Apéndices C Predial (en particular lo relativo a "obligaciónes del Concesionario", numeral 1.1.15) y D Social (relativo a las compensaciones sociales que hace referencia a la Resolución 545 de 2008 expedida por el INCO (Hoy ANI); aunado a las posibles acciones de tipo legal que al respecto se puedan instaurar por el incumplimiento del pago de los predios, situación contraria a lo indicado contractualmente y por ende conllevar a una presunta incidencia disciplinaria.</t>
  </si>
  <si>
    <t>La CGR describe la causa así: ''Demora en la activación del Fondo de Contingencia Predial debido a que el concesionario  se demoró en cumplir con los requisitos exigidos para dicha activación (Instrucción dada por la ANI mediante Rad ANI N° 2014-604-023651 de 04 de diciembre de 2014)''</t>
  </si>
  <si>
    <t>La CGR describe el efecto así: ''Demora en hacer efectivo el pago a los propietarios, de acuerdo con los documentos suscritos entre las partes, en desarrollo del proceso de adquisición predial''</t>
  </si>
  <si>
    <t xml:space="preserve">Fortalecer el control de la gestión predial mediante la realziación de una reunión periódica con el Concesionario, la Interventoría y la ANI, con el fin de verificar en cada expediente predial el cumplimiento de los requisitos exigidos para la activación del Fondo de Contingencia Predial, y así subsanar oportunamente las inconsistencias </t>
  </si>
  <si>
    <t>Ser más oportunos en el pago a los propietarios de los predios la adquisición de los predios</t>
  </si>
  <si>
    <t>1. Actas de revisión de expedientes
2. Elaborar la Resolución de activación del Fondo de Contingencias
3. Contrato estándar de 4 G 
4. Informe de cierre</t>
  </si>
  <si>
    <t>1. Actas de revisión de expedientes
2. Resolución de activación de Fondo de Contingencias
3. Contrato estándar 4G
4. Informe de cierre</t>
  </si>
  <si>
    <t>INF. 8 MM&amp;D Rad. No. 2016-409-100777-2 Pag. 17</t>
  </si>
  <si>
    <r>
      <t xml:space="preserve">Hallazgo 19. Seguimiento de la consistencia de los valores estipulados en los avalúos. (A). Transversal de las Américas. 
</t>
    </r>
    <r>
      <rPr>
        <sz val="11"/>
        <rFont val="Calibri"/>
        <family val="2"/>
        <scheme val="minor"/>
      </rPr>
      <t>Dilación en la implementación de análisis orientados al desarrollo de la labor de  control y vigilancia, del cumplimiento de la calidad de los productos elaborados por  el Concesionario con ocasión de la gestión predial, en particular de los informes valuatorios. Dicha situación se estableció, con base en lo indicado en Acta de visita de supervisión en el área predial de la ANI de fecha 20/10/2014, donde se planteó la existencia de predios identificados por parte de la firma Interventora,  cuyos avalúos superan el valor frente a la realidad física del predio; sin embargo, 10 meses después, aun no se ha concluido el análisis por parte de la Interventoría. Ya que en caso de determinar por parte de la Interventoría que efectivamente existen valores reconocidos en exceso frente a la realidad de los inmuebles, de acuerdo con el marco normativo que rige los avalúos; se incurre en falta de oportunidad en la implementación oportuna de los mecanismos previstos contractualmente (contrato 008 de 2010), en lo que se refiera al numeral 1.1.15 del Apéndice C Predial.</t>
    </r>
  </si>
  <si>
    <t>La CGR describe la causa así: ''Demora de la Interventoría en el análisis de algunos informes de avalúos para determinar si efectivamente hubo valoraciones sin el debido sustento técnico.''</t>
  </si>
  <si>
    <t>La CGR describe el efecto así: ''Generar incertidumbre sin suficientes soportes, en cuanto a la elaboración de los avalúos comerciales''</t>
  </si>
  <si>
    <t xml:space="preserve">Efectuar un seguimiento a los compromisos y plazos que debe cumplir la interventoría respecto a los análisis de informe valuatorios  </t>
  </si>
  <si>
    <t>Presentar oportunamente los argumentos que soporten las supuestas inconsistencias  de los avalúos comerciales elaborados</t>
  </si>
  <si>
    <t xml:space="preserve">
1.-Pronunciamiento de la interventoría relacionada con la causa del hallazgo.
2.- Elaborar actas de las reuniones de seguimiento a la Interventoría
3.- Apéndice Técnico Predial de 4 G  (revisión y aprobación de los avalúos comerciales corporativos)
4. Informe de cierre
</t>
  </si>
  <si>
    <t>1.- Pronunciamiento de la interventoría relacionada con la causa del hallazgo.
2.- Actas de las reuniones
3.- Apéndice técnico predial de 4G
4. Informe de cierre</t>
  </si>
  <si>
    <t>INF. 8 MM&amp;D Rad. No. 2016-409-100777-2 Pag. 20</t>
  </si>
  <si>
    <r>
      <rPr>
        <b/>
        <sz val="11"/>
        <rFont val="Calibri"/>
        <family val="2"/>
        <scheme val="minor"/>
      </rPr>
      <t>Hallazgo 20. Predios adquiridos y no Utilizados. (A).</t>
    </r>
    <r>
      <rPr>
        <sz val="11"/>
        <rFont val="Calibri"/>
        <family val="2"/>
        <scheme val="minor"/>
      </rPr>
      <t xml:space="preserve">
Debido a un cambio de diseño, se presentó la no utilización para el desarrollo del proyecto, de algunos predios que ya habían sido adquiridos por el concesionario, en el sector El Zungo, del tramos Turbo - El Tigre. La suma de 533.9 millones de pesos en predios adquiridos y no utilizados que hasta la fecha no han sido restituidos por el concesionario.</t>
    </r>
  </si>
  <si>
    <t>La CGR describe la causa así: ''Por razones de la Licencia Ambiental otorgada, se dispuso un cambio en el diseño, estableciendo el alcance técnico de la calzada adosada como de mejoramiento, lo cual generó que algunos predios adquiridos ya no se requieran para el sector de Zungo, tramo Turbo - El Tigre''</t>
  </si>
  <si>
    <t>La CGR describe el efecto así: '' La suma de 533.9 millones de pesos en predios adquiridos y no utilizados que hasta la fecha no han sido restituidos por el concesionario.
Adquisición de predios no requeridos para el proyecto, una vez se ha expedido la licencia ambiental''</t>
  </si>
  <si>
    <t>Solicitar de conformidad con el contrato, la devolución del valor de los recursos invertidos en la adquisición de los predios que ya no se requieren para el sector de Zungo</t>
  </si>
  <si>
    <t xml:space="preserve">Recuperación de los recursos asociados con los predios comprados y no utilizados. </t>
  </si>
  <si>
    <t>1.- Solicitar a la Interventoría un concepto Técnico, Financiero y Jurídico que soporte que  los predios identificados a hoy como sobrantes en el sector Zungo, no se requerirán para el proyecto
2.- Solicitar al concesionario la devolución a la Subcuenta de Predios, de los recursos invertidos en la adquisición de los predios que ya no se requieren
3.- Iniciar el trámite legal respectivo, en caso que el concesionario no reintegre los recursos a la Subcuenta de Predios
4. Informe de cierre</t>
  </si>
  <si>
    <t>1.- Pronunciamiento integral de la Interventoría 
2.- Soporte del reintegro de los recursos de predios no utilizados
3.-Mecanismo de solución de controversias activado, si aplica
4. Informe de cierre</t>
  </si>
  <si>
    <t>INF. 8 MM&amp;D Rad. No. 2016-409-100777-2 Pag. 21</t>
  </si>
  <si>
    <r>
      <rPr>
        <b/>
        <sz val="11"/>
        <rFont val="Calibri"/>
        <family val="2"/>
        <scheme val="minor"/>
      </rPr>
      <t xml:space="preserve">Cumplimiento del marco normativo en materia valuatoria. </t>
    </r>
    <r>
      <rPr>
        <sz val="11"/>
        <rFont val="Calibri"/>
        <family val="2"/>
        <scheme val="minor"/>
      </rPr>
      <t xml:space="preserve">
Se observan deficiencias en la implementación de los parámetros normativos que regulan la realización de avalúos. Esta situación se evidencia en la determinación del valor del terreno, ya que la Lonja responsable estimó dicho valor con divergencias frente a lo indicado en la certificación de los usos y clases de suelo expedidas por la oficina de planeación respectiva.</t>
    </r>
  </si>
  <si>
    <t>La CGR describe la causa así: ''Así las cosas, presuntamente no se dio aplicabilidad a lo estipulado en el Decreto 1420 de 1998, en su artículo 22, donde establece que: "[...] Para la determinación del valor comercial de los inmuebles se deberán tener en cuenta por los menos las siguientes características: .. A. Para el terreno: ...  2. Clases del Suelo: urbano, rural, de expansión urbana, suburbano y de protección..." Y por tanto la gestión desplegada en materia de gestión predial, en el tema de elaboración de avalúos refleja deficiencias en términos de implementación de mecanismos de control y vigilancia, dentro de los radios de competencia tanto del Concesionario como de la firma Interventora, y por lo anteriormente referido se observa una presunta vulneración de lo estipulado en el contrato de Concesión 008 de 2010 en particular lo establecido en el Apéndice C Predial, numeral 2.3.3.1, viñeta décima y del contrato de Interventoría por lo establecido en el Contrato de Interventoría SEA-020 de 2012, en su Sección 2.01 "obligaciónes del Interventor", numerales VII (Fase de Preconstrucción) y IV (Fase de Construcción), en concordancia con el Articulo 82 de la Ley 1474 de 2011.''</t>
  </si>
  <si>
    <t>La CGR describe el efecto así: ''Presentar informes de avalúos que no consideran suficientemente la normatividad municipal en cuanto al uso del suelo''</t>
  </si>
  <si>
    <t>Fortalecer los lineamientos asociados con el avalúo de los predios y el respectivo monitoreo y control por parte de la Interventoría.
Solicitar al concesionario la implementación de un sistema de control de calidad de los avalúos comerciales para que su contenido sea  coherente con la normatividad municipal.</t>
  </si>
  <si>
    <t xml:space="preserve">Asegurar que los avalúos comerciales se ajusten a la normatividad predial municipal </t>
  </si>
  <si>
    <t>1. Ajustar el protocolo de avalúos para que incorpore lineamientos asociados al cumplimiento de los certificados de uso vigentes.
2. Solicitar al Concesionario la creación e implementación de un sistema de control de calidad de los avalúos comerciales, que permita la aplicación del protocolo de la ANI para avalúos en zonas rurales y urbanas
3. Solicitar a la Interventoría incrementar la  revisión rigurosa de los avalúos comerciales, incluyendo lo relacionado con la normatividad municipal</t>
  </si>
  <si>
    <t>1. Protocolo de Avalúos 
2. Oficio al concesionario
3. Oficio a la Interventoría
4. Informe de la Interventoría que certifique que los avalúos cumplen con los respectivos certificados de uso vigentes.
5. Manual de Interventoría y Supervisión
6. Informe de cierre</t>
  </si>
  <si>
    <t>INF. 8 MM&amp;D Rad. No. 2016-409-100777-2 Pag. 23</t>
  </si>
  <si>
    <r>
      <rPr>
        <b/>
        <sz val="11"/>
        <rFont val="Calibri"/>
        <family val="2"/>
        <scheme val="minor"/>
      </rPr>
      <t>Soportes técnicos en el cálculo de mejora. (A y D)</t>
    </r>
    <r>
      <rPr>
        <sz val="11"/>
        <rFont val="Calibri"/>
        <family val="2"/>
        <scheme val="minor"/>
      </rPr>
      <t xml:space="preserve">
Soportes Técnicos en el cálculo de mejora. En el informe valuatorio del predio VA-Z2-06-02-017, se estableció un valor de $563 MM para la mejora (…), con ausencia de soportes técnicos. Esta información fue solicitada por la interventoría al concesionario y en comunicación de mayo de 2015, la interventoría indica que esta información a la fecha no ha sido atendida.</t>
    </r>
  </si>
  <si>
    <t>La CGR describe la causa así: ''Por lo anterior se observa una presunta vulneración de lo estipulado en el Contrato de Concesión 008 de 2010, en particular, lo establecido la Sección 2.05 "Principales obligaciónes del Concesionario durante la Fase de Construcción" literal j y literal e, en lo referente al Apéndice C Predial, numeral 2.3.3.1, viñeta decima.''</t>
  </si>
  <si>
    <t>La CGR describe el efecto así: ''Elaborar informes de avalúos que presentan limitaciones en la información que soporta el valor de las mejoras avaluadas''</t>
  </si>
  <si>
    <t>Fortalecer los lineamientos asociados con el avalúo de los predios y el respectivo monitoreo y control por parte de la Interventoría
Solicitar al concesionario la implementación de un sistema de control de calidad de los avalúos comerciales para que el informe de avalúos contenga la información que soporta los valores incorporados</t>
  </si>
  <si>
    <t>Asegurar que los avalúos comerciales se ajusten a la normatividad predial municipal y contengan los soportes correspondientes</t>
  </si>
  <si>
    <t xml:space="preserve">1. Ajustar el protocolo de avalúos para que incorpore lineamientos asociados con los soportes de los avalúos.
2. Solicitar al Concesionario la implementación de un sistema de control de calidad de los avalúos comerciales y la contínua aplicación del protocolo de la ANI para avalúos en zonas rurales y urbanas
3. Oficio a la Interventoría requiriendo una revisión rigurosa de los avalúos comerciales, para que el informe contenga la información que soporta los valores incorporados
</t>
  </si>
  <si>
    <t>1. Protocolo de Avalúos
2. Oficio al concesionario
3. Oficio a la Interventoría
4. Concepto de la interventoría sobre eventual sanción al concesionario por el incumplimiento en la entrega de los soportes
5. Soporte de sanción, si aplica
6. Manual de Interventoría y Supervisión
7. Informe de cierre</t>
  </si>
  <si>
    <t>INF. 8 MM&amp;D Rad. No. 2016-409-100777-2 Pag. 25</t>
  </si>
  <si>
    <r>
      <rPr>
        <b/>
        <sz val="11"/>
        <rFont val="Calibri"/>
        <family val="2"/>
        <scheme val="minor"/>
      </rPr>
      <t xml:space="preserve">Oportunidad en la gestión en adquisición predial (A)
</t>
    </r>
    <r>
      <rPr>
        <sz val="11"/>
        <rFont val="Calibri"/>
        <family val="2"/>
        <scheme val="minor"/>
      </rPr>
      <t xml:space="preserve">
Oportunidad en la gestión en adquisición predial. Para el proceso de adquisición del predio VA-Z2-06-05-090 se establece una limitante para el proceso de negociación, situación reflejada en el concepto jurídico del estudio de títulos del 16-oct-2013, toda vez que el área requerida para el proyecto que hace parte de las zonas comunes de esta propiedad horizontal, presenta una inconsistencia en el folio de matrícula de dicho predio, al haber inscrito a las personas naturales y jurídicas y no como una figura de constitución de propiedad horizontal. Transcurrido aprox. 2 años, no se ha solucionado dicha problemática para surtir el proceso de notificación de la oferta de compra.</t>
    </r>
  </si>
  <si>
    <t>La CGR describe la causa así: ''Después de transcurridos aproximadamente dos años, no se había solucionado dicha problemática para surtir el proceso de notificación de la oferta de compra, conjugado a que el avalúo realizado en julio 26 de 2014, se encuentra vencido en concordancia con el Artículo 19 del Decreto 1420 de 1998.
''</t>
  </si>
  <si>
    <t>La CGR describe el efecto así: ''Demora en el desarrollo del proceso de adquisición del predio''</t>
  </si>
  <si>
    <t>Fortalecer el desarrollo, control y seguimiento que se adelanta en los comités prediales, de manera que permitan mejorar la interacción con las entidades gubernamentales  para disminuir las limitantes a  la continuidad oportuna de la adquisición de los predios y fortalecer los lineamientos contractuales asociados con la gestión predial.</t>
  </si>
  <si>
    <t>Adelantar el proceso de adquisición del predio con la debida oportunidad e incentivar a los concesionarios para una adecuada y oportuna gestión predial</t>
  </si>
  <si>
    <t>1. Fortalecer el control y seguimiento realizado en los comités prediales
2. Conminar al Concesionario a completar la gestión de adquisición del predio faltante
3. Contrato estándar 4G - matriz de asignación de riesgos</t>
  </si>
  <si>
    <t>1. Comités prediales que incluyan la verificación de este tipo de casos
2. Comunicación del concesionario al respecto de la gestión
3. Soporte de la terminación de la gestión predial correspondiente, mediante folio de registro a nombre de la ANI
4. Contrato estándar 4G - matriz de asignación de riesgos
5. Informe de cierre</t>
  </si>
  <si>
    <t>INF. 8 MM&amp;D Rad. No. 2016-409-100777-2 Pag. 26</t>
  </si>
  <si>
    <r>
      <rPr>
        <b/>
        <sz val="11"/>
        <rFont val="Calibri"/>
        <family val="2"/>
        <scheme val="minor"/>
      </rPr>
      <t>Mantenimiento del Corredor vial  (A).</t>
    </r>
    <r>
      <rPr>
        <sz val="11"/>
        <rFont val="Calibri"/>
        <family val="2"/>
        <scheme val="minor"/>
      </rPr>
      <t xml:space="preserve">
Según el anexo técnico del contrato, el concesionario debe hacer mantenimiento rutinario en todos los tramos que le fueron entregados, durante todo el tiempo del contrato, incluyendo los segmentos de vía intervenidos por el INVÍAS. En la inspección visual a los citados corredores del INVÍAS, se observan los daños descritos en el oficio. Esta situación se presenta por el incumplimiento del programa de mantenimiento, a debilidades en los controles de la interventoría y a la falta de definición por parte de la Agencia para la realización de los trabajos de mantenimiento mayor.</t>
    </r>
  </si>
  <si>
    <t>La CGR describe la causa así: ''Esta situación se presenta debido al incumplimiento del programa de mantenimiento, a debilidades en los controles de la interventoría y a la falta de definición de recursos por parte de la Agencia para la realización de los trabajos de mantenimiento mayor; lo cual puede generar riesgos de seguridad a los usuarios de la vía. ''</t>
  </si>
  <si>
    <t>Asignar la responsabilidad por la ejecución de las intervenciones requeridas en los segmentos cuestionados</t>
  </si>
  <si>
    <t>Lograr que se ejecute la intervención requerida</t>
  </si>
  <si>
    <t>1. Solicitar a Interventor el estado actual de los sitios identificados con daños en la capa de pavimento 
2. Solicitar un informe a Interventoría que dé cuenta del alcance del contrato de concesión para éstos sitios
4. Evaluar la inclusión de los segmentos en cuestión en el rebalanceo a ejecutar por la desafectación del tramo Yondó-Cantagallo, dada la negativa de la licencia ambiental de dicho tramo.
5. Solicitar a la Vicepresidencia Estructuracion la inclusión de los sectores que se encuentran por fuera del alcance contractual para que se incorporen en nuevos proyectos de la Entidad.
6. Sugerir a la Vicepresidencia de Estructuración que en los procesos a estructurar se tenga como premisa principal el conectar corredores viales con puntos de origen y destino definidos, garantizando en todo momento intervenciones homogeneas y continuas que permitan la conectividad de municipios y/o puntos de producción y consumo a lo largo del país.</t>
  </si>
  <si>
    <t>1. Informe de Interventoría que identifique las zonas de alcance de mantenimiento y mantenimiento rutinario
2. Concepto de Interventoría sobre el alcance contractual asociado al mantenimiento de los tramos cuestionados
3. Otrosí Modificatorio, si se realiza el rebalanceo
4. Memorando a Estructuración sugiriendo la inclusión de de los sectores en nuevos proyectos y la premisa de estructurar proyectos origen-destino
5. Manual de Interventoría y Supervisión</t>
  </si>
  <si>
    <t>INF. 8 MM&amp;D Rad. No. 2016-409-100777-2 Pag. 28</t>
  </si>
  <si>
    <r>
      <rPr>
        <b/>
        <sz val="11"/>
        <rFont val="Calibri"/>
        <family val="2"/>
        <scheme val="minor"/>
      </rPr>
      <t xml:space="preserve">Postes de comunicación de emergencias SOS (A).
</t>
    </r>
    <r>
      <rPr>
        <sz val="11"/>
        <rFont val="Calibri"/>
        <family val="2"/>
        <scheme val="minor"/>
      </rPr>
      <t xml:space="preserve">
Postes de comunicación de emergencias SOS. Proyecto Transversal de las Américas en el  tramo Puerto Rey - Montería, se instalaron los postes SOS con la cabina de comunicación a 0,60 m del suelo, lo cual se debe a desconocimiento de fundamentos y parámetros necesarios de accesibilidad  a estos elementos, generando que el mobiliario de la vía sea poco amable y disfuncional.</t>
    </r>
  </si>
  <si>
    <t>La CGR describe la causa así: ''Esto se debe al desconocimiento de fundamentos y parámetros necesarios de accesibilidad  a estos elementos, generando que el mobiliario de la vía sea poco amable y disfuncional.
En cumplimiento de las políticas de seguridad vial en especial las adoptadas en el plan nacional de seguridad vial.''</t>
  </si>
  <si>
    <t>Corregir la altura de los postes SOS ubicados en el proyecto Transversal de Las Américas - Tramo Puerto Rey - Montería</t>
  </si>
  <si>
    <t>Cumplir con los fundamentos y parámetros  aplicables a los postes de comunicación de emergencias instalados en el tramo mencionado</t>
  </si>
  <si>
    <t>1. Informe de Interventoría en donde se reporta el cumplimiento de la solicitud de corregir la altura de los postes
2. Manual de Interventoría y Supervisión</t>
  </si>
  <si>
    <t>1. Informe de Interventoría en donde se evidencien las correcciones realizadas por el Concesionario a la altura de los postes 
2. Manual de Interventoría y Supervisión</t>
  </si>
  <si>
    <t>INF. 8 MM&amp;D Rad. No. 2016-409-100777-2 Pag. 30</t>
  </si>
  <si>
    <r>
      <rPr>
        <b/>
        <sz val="11"/>
        <rFont val="Calibri"/>
        <family val="2"/>
        <scheme val="minor"/>
      </rPr>
      <t>Contrato de Concesión Malla Vial del Meta - Suministros Policía Vial.</t>
    </r>
    <r>
      <rPr>
        <sz val="11"/>
        <rFont val="Calibri"/>
        <family val="2"/>
        <scheme val="minor"/>
      </rPr>
      <t xml:space="preserve">
Presunto detrimento patrimonial por $2.726 millones por problemas de entrega tardía y reposición de vehículos y equipos a la policía vial.</t>
    </r>
  </si>
  <si>
    <t>La CGR describe la causa así: ''Lo anterior, denota falta de controles por parte de la Agencia Nacional de Infraestructura frente al seguimiento y cumplimiento de las obligaciónes contractuales, contrariando las funciones establecidas en el Decreto 4165 del 3 de noviembre de 2011 y el numeral 1° del artículo 26 de la Ley 80 de 1993.''</t>
  </si>
  <si>
    <t>La CGR describe el efecto así: ''Este incumplimiento le ocasionó al Estado un
presunto detrimento patrimonial por $537.21 millones de pesos de jul/94, equivalente a $2.571.47 millones de pesos de dic/2014, puesto que se remuneró al concesionario una inversión y unos gastos de mantenimiento superior a la
ejecutada.''</t>
  </si>
  <si>
    <t>Determinar el impacto financiero generado por el no suministro y/o Suministro tardío de los equipos para la POLCA y fortalecer los lineamientos asociados al monitoreo y control de los proyectos</t>
  </si>
  <si>
    <t>Recuperar, si es del caso, el dinero que recibió el concesionario en detrimento del Estado y fortalecer el monitoreo y control que ejerce la Agencia sobre las concesiones y las interventorías.</t>
  </si>
  <si>
    <t>1. Hacer análisis financiero Concesionario-ANI tendiente a establecer el efecto económico, con acciones a seguir.
2. Obtener concepto por parte de Area  Juridica con acciones a seguir.
3. Concepto del área técnica, información técnica requerida para emitir el Concepto de las áreas Financiea y Jurídica.</t>
  </si>
  <si>
    <t>1. Acta de liquidación involucrando el tema.
2. Concepto del Area financiera con acciones a seguir, si aplica.
3. Concepto del Area Juridica con acciones a seguir, si aplica.
4. Manual de Interventoría y Supervisión.
5. Concepto del área Técnica</t>
  </si>
  <si>
    <t>CR_Malla Vial del Meta</t>
  </si>
  <si>
    <t>Malla Vial del Meta</t>
  </si>
  <si>
    <t>Estudio II
INF 2 Rad. 2016-409-054482 pag. 33
INF.4
RADICADO NO. 2016-409-077657-2 Pag. 28</t>
  </si>
  <si>
    <t>Dotación Policía de Carreteras</t>
  </si>
  <si>
    <r>
      <t xml:space="preserve">Costos de Operación y mantenimiento Tramo Villavicencio – Cumaral - Veracruz - Contrato concesión Malla Vial del Meta. 
</t>
    </r>
    <r>
      <rPr>
        <sz val="11"/>
        <rFont val="Calibri"/>
        <family val="2"/>
        <scheme val="minor"/>
      </rPr>
      <t xml:space="preserve">
Presunto daño patrimonial en $830-824.856 asociados a costos de operación y mantenimiento en los meses de Junio y Julio de 2015 al estar pendiente de reversión tramos Villavicencio – Cumaral - Veracruz. Este detrimento se acrecentará en la medida en que no se ejecute la reversión.</t>
    </r>
  </si>
  <si>
    <t>La CGR describe la causa así: ''La CGR considera que este porcentaje no se ajusta a las nuevas condiciones y actividades de operación y mantenimiento que debe realizar el concesionario de acuerdo con el alcance del tramo pendiente, situación que le podría generar un posible detrimento al Estado por el pago de mayores costos.
Lo anterior, denota falta de controles por parte de la agencia Nacional de Infraestructura frente al seguimiento y cumplimiento de las obligaciónes contractuales, presuntamente no acorde con lo establecido en el Decreto 4165 del 03 de noviembre de 2011 y el numeral 1° del artículo 26 de la Ley 80 de 1993.''</t>
  </si>
  <si>
    <t>La CGR describe el efecto así: ''Al no lograrse estimar la cuantía del presunto daño patrimonial desde el 9 de junio de 2015 hasta le fecha de reversión del último tramo de la concesión, por la falta de identificación de los costos fijos de la operación y mantenimiento, que
mencionó la Entidad en su respuesta, se dará el traslado del hallazgo para el inicio de una indagación preliminar para establecer la cuantía del posible detrimento patrimonial al Estado .''</t>
  </si>
  <si>
    <t xml:space="preserve">Determinar el impacto financiero generado por los costos de operación y mantenimiento en los meses de Junio, Julio, Agosto y Septiembre de 2015, al estar pendiente de reversión tramos Villavicencio – Cumaral - Veracruz. </t>
  </si>
  <si>
    <t>1. Hacer análisis financiero Concesionario-ANI tendiente a establecer el efecto económico, con acciones a seguir.
2. Obtener concepto por parte de Area  Juridica con acciones a seguir.
3. Concepto del área técnica, información técnica requerida par emitir el Concepto de las áreas Financiera y Jurídica.</t>
  </si>
  <si>
    <t>Estudio II
INF 2 Rad. 2016-409-054482 pag. 35
INF.4
RADICADO NO. 2016-409-077657-2 pag. 32</t>
  </si>
  <si>
    <r>
      <t xml:space="preserve">Proceso de reversión de la concesión Malla Vial del Meta.
</t>
    </r>
    <r>
      <rPr>
        <sz val="11"/>
        <rFont val="Calibri"/>
        <family val="2"/>
        <scheme val="minor"/>
      </rPr>
      <t>Se evidencian demoras en el proceso de reversión de la concesión MV del Meta toda vez que el plazo máximo era de 231 meses, es decir, hasta el 24 de nov-2013. Sin embargo, a la fecha no se ha terminado el proceso de reversión ya que continúa pendiente el tramo Villavicencio - Cumaral - Veracruz. Se les solicita incluir una unidad de medida adicional que es el informe de cierre, donde explican la manera como cada unidad de medida contribuye a la causalidad del hallazgo.</t>
    </r>
  </si>
  <si>
    <t>La CGR describe la causa así: ''Como se puede observar, han trascurrido 14 meses desde que se cumplió con el pago de la obligación al Concesionario y no se ha culminado el proceso de reversión de la concesión. Lo anterior denota las dilaciones y retardos en la planeación de la reversión por parte de la agencia, que a pesar de haber expedido un manual de reversión hasta julio de 2014, cuando se tenía el conocimiento del vencimiento de los plazos contractuales en la vigencia 2013 de algunas de las concesiones como la de la Malla Vial del Meta; fue hasta enero de 2015 que se estableció el cronograma de la reversión con una duración de 256 días más para culminar dicho proceso.''</t>
  </si>
  <si>
    <t>La CGR describe el efecto así: ''Lo anterior presuntamente contraviene lo establecido en el numeral 4 del artículo 25 de la Ley 80 de 1993, en relación a que "Los trámites se adelantarán con austeridad de tiempo, medios y gastos y se impedirán las dilaciones y los retardos en la ejecución del contrato".''</t>
  </si>
  <si>
    <t>Fortalecer los lineamientos contractuales relacionados con la actividad de reversión e
incorporar al manual de reversión lineamientos asociados a la necesidad de contar con un cronograma oportuno para las actividades de reversión de las concesiones de 1a., 2a. y 3a. generación.</t>
  </si>
  <si>
    <t>Mejorar el control sobre el proceso de reversión y reducir los tiempos de dicha actividad.</t>
  </si>
  <si>
    <t>1. Actualización del Manual de Reversión, con el fin de plasmar la necesidad de poder contar con un cronograma para las actividades de Reversión, acorde al desarrollo del tipo de contrato de Concesión (1a., 2a, y 3a)
2. Contrato estándar 4G que crea y regula la etapa de reversión
3. Actas de reversión de los tramos viales que hacían parte del proyecto.
4. Informe de cierre</t>
  </si>
  <si>
    <t>1. Manual de reversión ANI Ajustado
2. Contrato estándar 4G
3. Actas de reversión
4. Informe de cierre</t>
  </si>
  <si>
    <t>INF 5 MM&amp;D Rad. No. 2016-409-089295-2 Pag. 12</t>
  </si>
  <si>
    <t xml:space="preserve">Hallazgo 31. Inversión para la Interventoría del Adicional 02/2009 (A, F y D).     
Al verificar el cumplimiento de las obligaciónes estipuladas en el Contrato Adicional 02 de 2009, se observó que el Concesionario no realizó los fondeos correspondientes a las inversiones para cubrirr los costos de la interventoría durante la construcción de las obras de acuerdo con lo estipulado en la cláusula tercera del contrato adicional y en la modelación financiera que se realizó para dicho adicional.     
La no inversión del Concesionario para cubrirr los costos de la Interventoría y que se pactó en el Adicional 02 para la ejecución de las obras que culminaron en agosto de 2012, le estaría ocasionando un presunto detrimento al Estado por valor de $1,545.57 millones de pesos de diciembre de 2004 (equivalentes a $2,276.70 millones de diciembre de 2014), ya que el Estado le está remunerando al Concesionario una inversión que no realizó, más aún cuando la ANI si ha realizado los pagos de vigencias futuras conforme a lo estipulado, junto con el aumento del ingreso esperado de la concesión. </t>
  </si>
  <si>
    <t>La CGR describe la causa así: ''Falta de controles oportunos por parte de la Agencia Nacional de Infraestructura frente al seguimiento y cumplimiento de las obligaciónes contractuales, presuntamente no acorde con lo establecido en el Decreto 4165 del 3 de noviembre de 2011 y el numeral 1° del artículo 26 de la Ley 80 de 1993.''</t>
  </si>
  <si>
    <t>La CGR describe el efecto así: '' Le estaría ocasionando un presunto detrimento al Estado por valor de $1,545.57 millones de pesos de diciembre de 2004 (equivalentes a $2,276.70 millones de diciembre de 2014),''</t>
  </si>
  <si>
    <t>Dar cuenta de cómo  en las pretensiones que se incluyeron en el Tribunal, se cumplió con las expectativas de la entidad frente a la protección del patrimonio de la Nación, lo que finalmente genera la suscripción de Acuerdo conciliatorio, con beneficios para la Entidad.</t>
  </si>
  <si>
    <t>Demostrar las gestiones de la Entidad para la defensa del patrimonio de la nación, esto, en las pretensiones hechas ante el Tribunal No. 2 y la negociación para la suscripción del Acuerdo conciliatorio para la terminación anticipada de mutuo acuerdo.</t>
  </si>
  <si>
    <t>UNIDADES DE MEDIDA CORRECTIVA
1) Reforma de la Demanda Arbitral - Tribunal 2, Fidupetrol 
2) Acuerdo Conciliatorio
3) Aprobación del Acuerdo
4)Documentos de Reversión
5)Análisis Financiero del Acuerdo de Terminación
6) Certificado de disminución en la remuneración al concesionario
UNIDAD DE MEDIDA PREVENTIVA
7)Modelo estándar 4G 
INFORME DE CIERRE
8) Informe de cierre</t>
  </si>
  <si>
    <t>Estudio III
INF 1 MM&amp;D Rad. RADICADO NO. 2016-409-054480-2 pag. 4
INF 6. rad. No. 2016-409-089297-2 pag. 20</t>
  </si>
  <si>
    <t>Fondeo de interventoría</t>
  </si>
  <si>
    <r>
      <t xml:space="preserve">Se suscribió un Acuerdo Conciliatorio para dar por terminado anticipadamente y de mutuo acuerdo el Contrato de Concesión N.002 de 2006, Cláusulas Primera y Segunda, ambas partes desistieron de las pretensiones del Tribunal No.2, una vez el Tribunal de Arbitramento No.1, previo concepto favorable de la Procuraduría General de la Nación Aprobó el Acuerdo Conciliatorio para la Terminación Anticipada por Mutuo Acuerdo las partes mediante Acta N.14 de fecha 23 de febrero de 2016 del Tribunal de Arbitramento No.2. El 19 de abril de 2016, la ANI procedió a revertir la infraestructura vial al Instituto Nacional de Vías -INVIAS- a las Alcaldías Municipales de Bucaramanga y Girón, a la Aeronáutica Civil y a la Gobernación de Santander, por lo cual, la Agencia Nacional de Infraestructura -ANI- no tiene a cargo la vía actualmente.  A pesar que la entidad realizó las acciones correctivas, no se subsanó el presunto daño fiscal.
</t>
    </r>
    <r>
      <rPr>
        <b/>
        <sz val="11"/>
        <rFont val="Calibri"/>
        <family val="2"/>
        <scheme val="minor"/>
      </rPr>
      <t>Está pendiente el concepto de responsabilidad fiscal por parte de la CGR, no hay registro en el PMI. Esta pendiente el proceso fiscal, no hay registro en el PMI. Sería importante reforzar la teoría de tribunal de arbitramento con un concepto de abogado externo, exclusivo para este hallazgo.</t>
    </r>
    <r>
      <rPr>
        <sz val="11"/>
        <rFont val="Calibri"/>
        <family val="2"/>
        <scheme val="minor"/>
      </rPr>
      <t xml:space="preserve">
</t>
    </r>
  </si>
  <si>
    <r>
      <t xml:space="preserve">Hallazgo 32. Costos de la interventoría del alcance básico incluida en el Adicional 02/2009. (A).    
</t>
    </r>
    <r>
      <rPr>
        <sz val="11"/>
        <rFont val="Calibri"/>
        <family val="2"/>
        <scheme val="minor"/>
      </rPr>
      <t xml:space="preserve">En el modelo financiero con el cual se estructuró el contrato Adicional 02/2009, se observa para la interventoría para el alcance básico del contrato principal se incluyó el costo mensual de $80 millones de pesos de dic/2004 durante los años 2022, 2023 y 2024 de la etapa de operación, cuando se debía incluir únicamente el valor mensual equivalente a $50 millones de pesos de dic/2004, puesto al tratarse de la interventoría del alcance básico del contrato inicial, la cláusula 64.6 estipuló que los fondeos que el Concesionario deberá aportar a la subcuenta interventoría, y de acuerdo con el literal c) de la misma cláusula se menciona que; "vencido cada mes desde la fecha del Acta de Iniciación de la Etapa de Operación, y dentro de los cinco Días siguientes al vencimiento, un valor mensual equivalente a Cincuenta Millones de pesos de fecha de diciembre de 2004 (COL$50.000.000)".     </t>
    </r>
  </si>
  <si>
    <t>La CGR describe la causa así: ''Falta de control en la estructuración de los proyectos por parte de la Agencia Nacional de Infraestructura así como la falta de seguimiento a las obligaciónes contractuales.''</t>
  </si>
  <si>
    <t>SI 
INF 6. rad. No. 2016-409-089297-2 pag. 22</t>
  </si>
  <si>
    <t>Se suscribió un Acuerdo Conciliatorio para dar por terminado anticipadamente y de mutuo acuerdo el Contrato de Concesión N.002 de 2006, Cláusulas Primera y Segunda, ambas partes desistieron de las pretensiones del Tribunal No.2, una vez el Tribunal de Arbitramento No.1, previo concepto favorable de la Procuraduría General de la Nación Aprobó el Acuerdo Conciliatorio para la Terminación Anticipada por Mutuo Acuerdo las partes mediante Acta N.14 de fecha 23 de febrero de 2016 del Tribunal de Arbitramento No.2.  El 19 de abril de 2016, la ANI procedió a revertir la infraestructura vial al Instituto Nacional de Vías -INVIAS- a las Alcaldías Municipales de Bucaramanga y Girón, a la Aeronáutica Civil y a la Gobernación de Santander, por lo cual, la Agencia Nacional de Infraestructura -ANI- no tiene a cargo la vía actualmente.  A pesar que la entidad realizó las acciones correctivas, no se subsanó el presunto daño fiscal. 
Está pendiente el concepto de responsabilidad fiscal por parte de la CGR.</t>
  </si>
  <si>
    <r>
      <t xml:space="preserve">Hallazgo 33. Custodia Áreas remanentes y de derecho de vía en predios de la Concesión. (A y D).   
</t>
    </r>
    <r>
      <rPr>
        <sz val="11"/>
        <rFont val="Calibri"/>
        <family val="2"/>
        <scheme val="minor"/>
      </rPr>
      <t xml:space="preserve">Durante la visita realizada a la Concesión Zona Metropolitana de Bucaramanga durante los días 18 al 21 de agosto de 2015, se encontró que las áreas remanentes de los predios adquiridos para la construcción de la vía y, en muchos casos, las áreas correspondientes al corredor vial no están siendo custodiadas, cuidadas y mantenidas de manera adecuada por parte del Concesionario, tal y como se establece en el contrato de concesión:   
Es así como los ocho (8) predios con áreas remanentes visitados, no se encuentran debidamente delimitados ni cercados, no se les hace rocería, ni limpieza y prácticamente se encuentran abandonados, lo que facilita que sean invadidos, parcial o totalmente por particulares como efectivamente se evidencio en 4 de los 8 predios. Asimismo, se encontró que debido a esa falta de delimitación de los predios, existe un desconocimiento por parte de todos los actores del contrato de concesión (Concesionario, ANI e interventoría) de las dimensiones y linderos reales de los predios, tanto de derecho de vía como de áreas remanentes, esto observado directamente sobre el terreno, lo que hace aún más difícil la custodia de estos bienes estatales, ya que si no hay un conocimiento pleno de los predios estatales, es Imposible realizar acciones de vigilancia y control sobre los mismos. </t>
    </r>
  </si>
  <si>
    <t>La CGR describe la causa así: ''Incumplimiento del concesionario a las condiciones pactadas en el contrato y a las debilidades de control y seguimiento por parte tanto de la ANI como de las interventorías contratadas desde el inicio de la concesión y hasta la actualidad. ''</t>
  </si>
  <si>
    <t>Demostrar que con la suscripción del Acuerdo Conciliatorio se obtuvo beneficio para los intereses de la Agencia.</t>
  </si>
  <si>
    <t>Demostrar las gestiones de la Entidad para la defensa del patrimonio de la nación, esto, en las disminuciones hechas al Concesionario Autopistas de Santander S.A. y la negociación para la suscripción del Acuerdo conciliatorio para la terminación anticipada de mutuo acuerdo.</t>
  </si>
  <si>
    <t>UNIDADES DE MEDIDA CORRECTIVA
1) Disminuciones en la remuneración del Concesionario 
2) Acuerdo Conciliatorio
3) Aprobación del Acuerdo
4) Documentos de Reversión
5)Análisis Financiero del Acuerdo de Terminación
UNIDAD DE MEDIDA PREVENTIVA
6)Modelo estándar 4G 
INFORME DE CIERRE
7) Informe de cierre</t>
  </si>
  <si>
    <t>SI 
INF 6. rad. No. 2016-409-089297-2 pag. 24</t>
  </si>
  <si>
    <t>Custodia de áreas remanentes</t>
  </si>
  <si>
    <t>Se suscribió un Acuerdo Conciliatorio para dar por terminado anticipadamente y de mutuo acuerdo el Contrato de Concesión N.002 de 2006, Cláusulas Primera y Segunda, ambas partes desistieron de las pretensiones del Tribunal No.2, una vez el Tribunal de Arbitramento No.1, previo concepto favorable de la Procuraduría General de la Nación Aprobó el Acuerdo Conciliatorio para la Terminación Anticipada por Mutuo Acuerdo las partes mediante Acta N.14 de fecha 23 de febrero de 2016 del Tribunal de Arbitramento No.2.  El 19 de abril de 2016, la ANI procedió a revertir la infraestructura vial al Instituto Nacional de Vías -INVIAS- a las Alcaldías Municipales de Bucaramanga y Girón, a la Aeronáutica Civil y a la Gobernación de Santander, por lo cual, la Agencia Nacional de Infraestructura -ANI- no tiene a cargo la vía actualmente.  A pesar que la entidad realizó las acciones correctivas, no se subsanó el presunto daño fiscal.
 Está pendiente el concepto de responsabilidad fiscal por parte de la CGR.
Ver informe de auditoria regular vigencia 2016, hallazgo 1187-46, se menciona  el hallazgo No. 964-33 ZMB sobre custodia áreas remanentes y derecho de vía de predios de la concesión.</t>
  </si>
  <si>
    <r>
      <t xml:space="preserve">Hallazgo 34. Policía de carreteras, Vehículos de Operación y Equipos de peajes; daños y reemplazo por cumplimiento de vida útil. (A, D e IP)  
</t>
    </r>
    <r>
      <rPr>
        <sz val="11"/>
        <rFont val="Calibri"/>
        <family val="2"/>
        <scheme val="minor"/>
      </rPr>
      <t xml:space="preserve">El Concesionario no está cumpliendo su obligación de suministrar y mantener en óptimas condiciones los equipos y vehículos necesarios para que la POLCA pueda desempeñar sus funciones de ley (las 4 motos fuera de funcionamiento, una patrulla dañada, los radares de control de velocidad están obsoletos, no ha realizado la reposición de equipos de control de las estaciones de peaje). Los incumplimientos de inversión pueden generar desequilibrio contractual. Los vehículos de operación (carro-talleres, grúas y ambulancias) todo tienen más de 5 años de operación, cuando se deben reponer por lo menos cada 5 años. </t>
    </r>
  </si>
  <si>
    <t>La CGR describe la causa así: ''Incumplimientos de las condiciones por parte del concesionario y a deficiencias de supervisión y control por parte de la ANI y sus interventorías.''</t>
  </si>
  <si>
    <t>Con la suscripción del Acuerdo de terminación anticipada, se concilian las pretensiones del tribunal 1 y se desiste de las pretensiones del tribunal 2. Así las partes se declaran a paz y salvo por todo concepto.Como consecuencia de dicha terminación,  el corredor fue revertido al INVIAS  el pasado 19 de abril de 2016.  De igual forma, con la implementación del manual de supervisión e Interventorías, se buscan evitar futuras observaciones relacionadas.</t>
  </si>
  <si>
    <t>1) Acuerdo
2) Aprobación del Acuerdo
3)Documentos de Reversión
4)Análisis Financiero del Acuerdo de Terminación
5)Informe de Supervisión
6)Modelo estándar 4G</t>
  </si>
  <si>
    <t>Estudio III
INF 1 MM&amp;D Rad. 2016-409-054480-2 pag. 5
INF 6. rad. No. 2016-409-089297-2 pag. 27</t>
  </si>
  <si>
    <t>Dotación policía de carreteras</t>
  </si>
  <si>
    <r>
      <rPr>
        <b/>
        <sz val="11"/>
        <rFont val="Calibri"/>
        <family val="2"/>
        <scheme val="minor"/>
      </rPr>
      <t xml:space="preserve">Hallazgo 36. Mantenimiento Tramo 3 (T del Aeropuerto - Aeropuerto). (A y D)  </t>
    </r>
    <r>
      <rPr>
        <sz val="11"/>
        <rFont val="Calibri"/>
        <family val="2"/>
        <scheme val="minor"/>
      </rPr>
      <t xml:space="preserve">
No se está realizando la construcción y el mantenimiento de obras relacionadas con estabilidad de taludes y obras hidráulicas diferentes a las cunetas, en el tramo 3 de la concesión y se está permitiendo que las existentes se deterioren. Se afirma que aunque ya estamos en el año 8 de la concesión, el concesionario aún no tiene claras cuáles son sus responsabilidades contractuales relacionadas con el tramo 3 y aún estas no han sido exigidas a cabalidad por la ANI y sus respectivas interventorías.</t>
    </r>
  </si>
  <si>
    <t>La CGR describe la causa así: ''El concesionario no realiza actividades de mantenimiento y construcción de obras de estabilización de taludes y obras hidráulicas.''</t>
  </si>
  <si>
    <t>Asegurar el adecuado balanceo de las cargas con el concesionario</t>
  </si>
  <si>
    <t>1) Informe de Supervisión
2)Acuerdo                           
3)Aprobación del Acuerdo
4)Documentos de Reversión
5)Análisis Financiero del Acuerdo de Terminación 
6)Modelo estándar 4G
7)Informe de cierre</t>
  </si>
  <si>
    <t>SI 
INF 6. rad. No. 2016-409-089297-2 pag. 30</t>
  </si>
  <si>
    <t xml:space="preserve">Hallazgo 37. Cámaras de Interventoría en Estaciones de Pesajes. (A)
El Concesionario ha rechazado que la interventoría instale cámaras en las estaciones de pesaje. Se puede apreciar que existen las razones para que el interventor instale las mencionadas cámaras en las estaciones de pesaje y, por el contrario, no se encuentra ninguna justificación para que el concesionario impida dicha instalación.  
Por otra parte, no se encuentran acciones por parte de la ANl en el sentido de conminar al Concesionario a permitir las actividades de la interventoría y cumplir con su obligación de "...Colaborar con el Interventor para la correctas vigilancia y control del cumplimiento de las obligaciónes del Contrato de Concesión.", tal y como lo establece el contrato de interventoría en su Sección 2.02. de obligaciónes de la Agencia. </t>
  </si>
  <si>
    <t>La CGR describe la causa así: ''Estos obstáculos a las actuaciones de la interventoría en el cumplimiento de sus funciones, no pueden ser aceptadas por la entidad, ya que se generan riesgos de control y seguimiento al contrato de concesión y de correcta ejecución del contrato de interventoría.''</t>
  </si>
  <si>
    <t>Dar cumplimiento a las sugerencias realizadas por el ente de control, respecto de la instalación de las cámaras</t>
  </si>
  <si>
    <t>Demostrar las gestiones de la Entidad para dar cumplimiento a la instalación de cámaras de la Interventoría en las estaciones de pesaje Lebrija y Rionegro.</t>
  </si>
  <si>
    <t>UNIDADES DE MEDIDA CORRECTIVA
1) Reporte de instalación de cámaras - Acta 23
2) Acuerdo Conciliatorio
3) Aprobación del Acuerdo
4)  Documentos de Reversión
5) Análisis Financiero del Acuerdo de Terminación
UNIDAD DE MEDIDA PREVENTIVA
6) Manual de Interventoría y supervisión
INFORME DE CIERRE
7) Informe de cierre</t>
  </si>
  <si>
    <t>UNIDADES DE MEDIDA CORRECTIVA
1) Reporte de instalación de cámaras - Acta 23
2) Acuerdo Conciliatorio
3) Aprobación del Acuerdo
4) Documentos de Reversión
5) Análisis Financiero del Acuerdo de Terminación
UNIDAD DE MEDIDA PREVENTIVA
6) Manual de Interventoría y supervisión
INFORME DE CIERRE
7) Informe de cierre</t>
  </si>
  <si>
    <t>INF 6. rad. No. 2016-409-089297-2 pag. 32</t>
  </si>
  <si>
    <t>Se suscribió un Acuerdo Conciliatorio para dar por terminado anticipadamente y de mutuo acuerdo el Contrato de Concesión N.002 de 2006, Cláusulas Primera y Segunda, ambas partes desistieron de las pretensiones del Tribunal No.2, una vez el Tribunal de Arbitramento No.1, previo concepto favorable de la Procuraduría General de la Nación Aprobó el Acuerdo Conciliatorio para la Terminación Anticipada por Mutuo Acuerdo las partes mediante Acta N.14 de fecha 23 de febrero de 2016 del Tribunal de Arbitramento No.2.  El 19 de abril de 2016, la ANI procedió a revertir la infraestructura vial al Instituto Nacional de Vías -INVIAS- a las Alcaldías Municipales de Bucaramanga y Girón, a la Aeronáutica Civil y a la Gobernación de Santander, por lo cual, la Agencia Nacional de Infraestructura -ANI- no tiene a cargo la vía actualmente.  A pesar que la entidad realizó las acciones correctivas, no se subsanó el presunto daño fiscal.
Está pendiente el concepto de responsabilidad fiscal por parte de la CGR.</t>
  </si>
  <si>
    <r>
      <rPr>
        <b/>
        <sz val="11"/>
        <rFont val="Calibri"/>
        <family val="2"/>
        <scheme val="minor"/>
      </rPr>
      <t>Hallazgo 38. Especificaciones de dotación para Carrotalleres. (A).</t>
    </r>
    <r>
      <rPr>
        <sz val="11"/>
        <rFont val="Calibri"/>
        <family val="2"/>
        <scheme val="minor"/>
      </rPr>
      <t xml:space="preserve">
Se encontró que el conjunto de herramientas y dotación con que cuentan los carrotalleres son mínimos para suplir las necesidades mecánicas de automóviles varados, esto debido a que en el contrato no se dan especificaciones claras de lo que debe tener como dotación cada uno de los carrotalleres.</t>
    </r>
  </si>
  <si>
    <t>La CGR describe la causa así: ''Al no contar con un parámetro claro de comparación, se dificultan las labores de verificación y exigencia por parte de la interventoría.''</t>
  </si>
  <si>
    <t>Con la suscripción del Acuerdo de terminación anticipada, se concilian las pretensiones del tribunal 1 y se desiste de las pretensiones del tribunal 2. Así las partes se declaran a paz y salvo por todo concepto.Como consecuencia de dicha terminación,  el corredor fue revertido al INVIAS  el pasado 19 de abril de 2016.  De igual forma, con la implementación del contrato estándar 4G, se buscan evitar futuras observaciones relacionadas.</t>
  </si>
  <si>
    <t>INF 6. rad. No. 2016-409-089297-2 pag. 34</t>
  </si>
  <si>
    <r>
      <rPr>
        <b/>
        <sz val="11"/>
        <rFont val="Calibri"/>
        <family val="2"/>
        <scheme val="minor"/>
      </rPr>
      <t xml:space="preserve">Hallazgo 41. Daños en predios privados posteriores a las construcciones desarrolladas por el concesionario. (A y D).
</t>
    </r>
    <r>
      <rPr>
        <sz val="11"/>
        <rFont val="Calibri"/>
        <family val="2"/>
        <scheme val="minor"/>
      </rPr>
      <t xml:space="preserve">
Daños en dos predios ubicados al lado del corredor vial, sin que a la fecha se haya dado solución a los mismos. Predios: Tramo 1, Palenque - T del Aeropuerto; Predio de la Urbanización Castilla La Nueva, en casco urbano del municipio de Girón (muro de cerramiento de la urbanización) y Tramo 2, T del Aeropuerto - Lebrija; Predio denominado San Felipe, en zona rural del municipio de Lebrija.</t>
    </r>
  </si>
  <si>
    <t>La CGR describe la causa así: ''Incumplimiento del concesionario a las obligaciónes contractuales pactadas y a debilidades de la ANI y sus interventorías para hacer cumplir el contrato y administrar las concesiones a su cargo. Predio No. 1: Construcción de un puente peatonal y un muro de contención en concreto. Predio No. 2. Construcción de la segunda calzada y la deficiente estabilización de taludes y mantenimiento de zanjas de coronación. 
''</t>
  </si>
  <si>
    <t>De acuerdo a la cláusula de indemnidad del contrato, cualquier daño a terceros debe ser asumido por el Concesionario. Sin embargo para el caso concreto,  es de informar que el corredor fue entregado al INVIAS desde el pasado 19 de abril de 2016.</t>
  </si>
  <si>
    <t>1) Acuerdo de Terminación Anticipada
2) Aprobación del Acuerdo
3)Documentos de Reversión
4)Análisis Financiero del Acuerdo de Terminación
5) Informe de Supevisión (Explicación cláusula de Indemnidad, reclamacion a terceros y Garantías)
6) Manual de interventoría y Supervisión
7) Informe Defensa Judicial relacionando la estrategía y gestión relacionada con daños a terceros.</t>
  </si>
  <si>
    <t>1) Acuerdo de Terminación Anticipada
2) Aprobación del Acuerdo
3)Documentos de Reversión
4)Análisis Financiero del Acuerdo de Terminación
5) Informe de Supevisión (Explicación cláusula de Indemnidad, reclamacion a terceros y Garantías)
6) Manual de interventoría y Supervisión
7) Informe de Defensa Judicial</t>
  </si>
  <si>
    <t>INF 6. rad. No. 2016-409-089297-2 pag. 39</t>
  </si>
  <si>
    <r>
      <rPr>
        <b/>
        <sz val="11"/>
        <rFont val="Calibri"/>
        <family val="2"/>
        <scheme val="minor"/>
      </rPr>
      <t xml:space="preserve">Hallazgo 42. Obras prorrogadas mediante Otrosí 9. (A, D e IP).
</t>
    </r>
    <r>
      <rPr>
        <sz val="11"/>
        <rFont val="Calibri"/>
        <family val="2"/>
        <scheme val="minor"/>
      </rPr>
      <t xml:space="preserve">
Las obras pactadas en el Contrato de Concesión, y que fueron prorrogadas mediante el Otrosí 9, no se han concluido aunque el plazo ya venció. De acuerdo al avance en gestión predial y limitada presencia de personal, maquinaria y equipos en la ejecución de obras por parte del concesionario en los frentes de trabajo, la concesión se encuentra en una situación de parálisis que la hacen inviable al no poderse tener en las condiciones actuales una fecha por lo menos probable de terminación y entrega de obras.</t>
    </r>
  </si>
  <si>
    <t>La CGR describe la causa así: ''Incumplimiento del concesionario y debilidades de la ANI y la Interventoría en hacer cumplir el Contrato. No se encuentra que la Entidad haya analizado el efecto financiero que pueden tener los desplazamientos de las inversiones por parte del concesionario en construcción, operación y mantenimiento de las obras que aún no se han entregado. ''</t>
  </si>
  <si>
    <t>Con la suscripción del Acuerdo de terminación anticipada, se desiste de las pretensiones presentadas en el tribunal de arbitramento. Así las partes se declaran a paz y salvo por todo concepto. El acuerdo concilia y resuelve las diferencias sometidas al Tribunal 1 y 2.  Como consecuencia de dicha terminación,  el corredor fue revertido al INVIAS  el pasado 19 de abril de 2016. Con la implementación del manual de interventoría y supervisión, se busca evitar este tipo de falencias en las futuras concesiones</t>
  </si>
  <si>
    <t>1) Acuerdo de Terminación Anticipada
2) Aprobación del Acuerdo
3)Documentos de Reversión
4)Análisis Financiero del Acuerdo de Terminación
5) Manual de interventoría y Supervisión
6) Informe de cierre</t>
  </si>
  <si>
    <t>Estudio II
INF 1 MM&amp;D Rad. 2016-409-054480-2 pag. 7
INF.4
RADICADO NO. 2016-409-077657-2 Pag. 70</t>
  </si>
  <si>
    <t>CR_Neiva-Espinal-Girardot</t>
  </si>
  <si>
    <t>Neiva - Espinal - Girardot</t>
  </si>
  <si>
    <r>
      <t xml:space="preserve"> 
</t>
    </r>
    <r>
      <rPr>
        <b/>
        <sz val="11"/>
        <rFont val="Calibri"/>
        <family val="2"/>
        <scheme val="minor"/>
      </rPr>
      <t xml:space="preserve">Hallazgo 44. Glorieta Terminación Variante El Guamo. (A y D).
</t>
    </r>
    <r>
      <rPr>
        <sz val="11"/>
        <rFont val="Calibri"/>
        <family val="2"/>
        <scheme val="minor"/>
      </rPr>
      <t xml:space="preserve">
La construcción de la glorieta que conecta la Vía Nacional con la Variante de Guamo, no cumple las especificaciones técnicas para este tipo de intersección, contrariando presuntamente Io dispuesto en el Manual de Diseño Geométrico, numeral 6.3.1.3 Glorietas, numeral 2, Criterios Geométricos. </t>
    </r>
  </si>
  <si>
    <t>La CGR describe la causa así: ''Incumplimiento del manual de diseño geométrico.''</t>
  </si>
  <si>
    <t>Informe de demolición de la infraestructura " glorieta terminación variante Guamo" y estado actual de la intersección</t>
  </si>
  <si>
    <t>1. Mitigar los riesgos asociados a la operación de la intersección
2. Contar con un diseño que cumpla con las especificaciones aplicables.</t>
  </si>
  <si>
    <t>UNIDADES DE MEDIDA CORRECTIVA
1. Documento con estudio de señalización para esta intersección
2. Documento de no objeción de la interventoría para la señalización
3. Diseño geométrico definitivo de la intersección
4. Documento de no objeción del diseño geométrico definitivo
5. Informe de Interventoria que indique la demolición de la insfraestructura "Glorieta terminación variante Guamo" y estado actual de la intersección.
UNIDADES DE MEDIDA PREVENTIVA
6. Manual de interventoría y supervisión 
7. Contrato Estándar 4G
INFORME DE CIERRE
8. Informe de cierre
9. Alcance al Informe de Cierre</t>
  </si>
  <si>
    <t>UNIDADES DE MEDIDA CORRECTIVA
1. Documento con estudio de señalización para esta intersección
2. Documento de no objeción de la interventoría para la señalización
3. Diseño geométrico definitivo de la intersección
4. Documento de no objeción del diseño geométrico definitivo
5.- Informe de Interventoría
UNIDADES DE MEDIDA PREVENTIVA
6. Manual de interventoría y supervisión 
7. Contrato Estándar 4G
INFORME DE CIERRE
8. Informe de cierre
9.- Alcance al Informe de Cierre</t>
  </si>
  <si>
    <t>INF. 7
MM&amp;D
Rad. No. 2016-409-092155-2 Pag. 18</t>
  </si>
  <si>
    <t>Teniendo en cuenta el hallazgo "La construcción de la glorieta que conecta la Vía Nacional con la Variante de Guamo, no cumple las especificaciones técnicas para este tipo de intersección ...()", las acciones de mejora no subsanan el hallazgo. Cumplida pero No efectiva.</t>
  </si>
  <si>
    <r>
      <rPr>
        <b/>
        <sz val="11"/>
        <rFont val="Calibri"/>
        <family val="2"/>
        <scheme val="minor"/>
      </rPr>
      <t xml:space="preserve">Hallazgo 46. Predios con Áreas Remanentes (A y D).
</t>
    </r>
    <r>
      <rPr>
        <sz val="11"/>
        <rFont val="Calibri"/>
        <family val="2"/>
        <scheme val="minor"/>
      </rPr>
      <t xml:space="preserve">
El predio comprado con área remanente, identificado con la ficha predial VE-017 A, adquirido mediante Escritura Publica 988 del 24 de diciembre de 2010, cuyos números de matrícula y área requerida corresponden a 357-54868; 2986.15 M2. y 357-57869; 79.93 M2; no se encontraba delimitado o cercado para evitar el riesgo de invasión del derecho de vía y del predio de área remanente. No tiene el mantenimiento respectivo (rocería y limpieza).  
</t>
    </r>
  </si>
  <si>
    <t>La CGR describe la causa así: ''La respuesta solamente muestra una parte del lote cercada. ''</t>
  </si>
  <si>
    <t>La CGR describe el efecto así: ''Probabilidad de que las áreas adquiridas sean invadidas por particulares''</t>
  </si>
  <si>
    <t>Completar el cerramiento correspondiente y fortalecer los lineamientos de monitoreo y control de los proyectos</t>
  </si>
  <si>
    <t>Garantizar que los bienes de la Nación estén libres de toda ocupación ilegal</t>
  </si>
  <si>
    <t xml:space="preserve">UNIDADES DE MEDIDA CORRECTIVA
1.- Realizar el cercado del predio identificado  con la ficha predial VE-017 A, adquirido y corredor vial en aquellos lugares donde se requiera
2.- Solicitar a la interventoría un pronunciamiento respecto al estado actual del predio
3.- Informe del Grupo Interno de Trabajo Predial 
4. Informe del interventor donde indica como están ejerciendo el control y monitoreo del proyecto.                                                                                                        
UNIDADES DE MEDIDA PREVENTIVA
5. Contrato modelo estándar Concesiones de 4G el cual incluye en el Apéndice Técnico y predial la obligación de custodiar las áreas remanentes del proyecto.
6. Procedimiento en el SIGC para el seguimiento de la Gestión Predial 
7. Sistema de Información de seguimiento y control predial
8. Informe del área correspondiente donde se indique como se está ejerciendo el control y monitoreo sobre el tema de predios de los diferentes proyectos
INFORME DE CIERRE
9. Alcance del informe de cierre       </t>
  </si>
  <si>
    <t xml:space="preserve">UNIDADES DE MEDIDA CORRECTIVA
1. Realizar el cercado
2. Informe de interventoría con la verificación del cerramiento y la correspondiente constancia fílmica de la actividad realizada.
3. Informe grupo predial
4. Informe del Inteventor
UNIDADES DE MEDIDA PREVENTIVA
5. Contrato estándar Concesiones de 4G.
6. Procedimiento del SIGC
7. Sistema de Información de seguimiento y control predial
8. Informe del área correspondiente
INFORME DE CIERRE
9. Alcance del informe de cierre.        </t>
  </si>
  <si>
    <t>INF. 7
MM&amp;D
Rad. No. 2016-409-092155-2 Pag. 21</t>
  </si>
  <si>
    <t>De acuerdo con el informe predial y los demás que en síntesis muestran lo mismo, se evidencio a través de registro fotográfico el cerramiento del predio, no se evidencian acciones para  fortalecer los lineamientos de monitoreo y control de los proyectos en el tema predial.</t>
  </si>
  <si>
    <r>
      <rPr>
        <b/>
        <sz val="11"/>
        <rFont val="Calibri"/>
        <family val="2"/>
        <scheme val="minor"/>
      </rPr>
      <t xml:space="preserve">Hallazgo 50. Accesos Predios Variante de Espinal (A). 
</t>
    </r>
    <r>
      <rPr>
        <sz val="11"/>
        <rFont val="Calibri"/>
        <family val="2"/>
        <scheme val="minor"/>
      </rPr>
      <t>En las variantes de Guamo y Espinal, algunos predios fueron divididos por la construcción de las variantes con accesos construidos por la concesión, que no cuentan con una geometría que permita el ingreso seguro de los vehículos a la variante, lo cual genera riesgo de accidente por falta de visibilidad de los que transitan por la variante o salen del predio a esta.</t>
    </r>
  </si>
  <si>
    <t>La CGR describe la causa así: ''No se demostró que se haya mejorado geométricamente el acceso.''</t>
  </si>
  <si>
    <t xml:space="preserve">Revisión por parte de la Interventoría de las condiciones de los accesos a los predios que colindan con la variante Espinal con solicitudes de mejora donde aplique.
Realizar las actividades propias de los lineamientos del nuevo Contrato de 4G  No 017 de 2015 y lo estipulado en  la Resolución 716 de 2015, con el fin de establecer las responsabilidades inherentes a cada una de las partes.  </t>
  </si>
  <si>
    <t>Asegurar que los accesos cumplen con el requerimiento contractual</t>
  </si>
  <si>
    <t>UNIDADES DE MEDIDA CORRECTIVA
1. Generar informe de interventoría que evalúe las condiciones de los accesos a los predios de la variante Espinal
2. Análisis jurídico sobre la aplicación de la norma frente al contrato.                         
3. Informe del Interventor que indique el  cumplimiento de la norma en relación con la causa del hallazgo.                                                                 
UNIDAD DE MEDIDA PREVENTIVA
4. Manual de interventoría y supervisión
INFORME DE CIERRE
5. Informe de cierre
6. Alcance del informe de cierre.</t>
  </si>
  <si>
    <t>UNIDADES DE MEDIDA CORRECTIVA
1. Informe de la interventoría que evidencie el cumplimiento de las especificaciones contractuales asociadas con los accesos de los predios de la variante Espinal
2.- Análisis jurídico sobre la aplicación de la norma frente al contrato.                                                                
3. Informe de Interventor
UNIDAD DE MEDIDA PREVENTIVA
4. Manual de Interventoría y Supervisión
INFORME DE CIERRE
5. Informe de cierre
6.- Alcance del informe de Cierre</t>
  </si>
  <si>
    <t>INF. 7
MM&amp;D
Rad. No. 2016-409-092155-2 Pag. 26</t>
  </si>
  <si>
    <t>De acuerdo con la norma DECRETO 2976 DE 2010, en articulo 9 define "Desarrollo de obras colindantes en vías no urbanas o variantes. Para todos los desarrollos urbanísticos,  industriales, comerciales, logísticos, de zona franca o puertos secos que se desarrollen colindante a una vía o variante a cargo de la Nación, los accesos a las propiedades  colindantes y de estas a dichas vías o variantes, con el fin de no interrumpir el flujo vehicular, se realizarán a través de vías de servicio o de carriles de aceleración y desaceleración, definidos de acuerdo con el Manual de Diseño Geométrico de Carreteras vigente expedido por el Instituto Nacional de Vías, o aquel que lo adicione y/o sustituya." No se evidencia cambio en el diseño geométrico de los accesos.</t>
  </si>
  <si>
    <r>
      <rPr>
        <b/>
        <sz val="11"/>
        <rFont val="Calibri"/>
        <family val="2"/>
        <scheme val="minor"/>
      </rPr>
      <t>Hallazgo 51. Estado de Cunetas de la Variante (A y D).</t>
    </r>
    <r>
      <rPr>
        <sz val="11"/>
        <rFont val="Calibri"/>
        <family val="2"/>
        <scheme val="minor"/>
      </rPr>
      <t xml:space="preserve">
Fisuras y grietas en las cunetas de la variante Guamo, ocasionado por deficiencias en el control de la calidad de los materiales y del proceso constructivo. La Entidad en su respuesta manifiesta que las tractomulas han utilizado las cunetas como zona de parqueo y que por esto están fisuradas en forma prematura, sin embargo no presenta soporte de esta afirmación, además informa que el Concesionarlo iniciara la reparación de las cunetas en noviembre de 2015. </t>
    </r>
  </si>
  <si>
    <t>La CGR describe la causa así: ''Deficiencias en el control de calidad de los materiales y del proceso constructivo''</t>
  </si>
  <si>
    <t>Reparar las cunetas</t>
  </si>
  <si>
    <t>Asegurar las condiciones adecuadas de las cunetas</t>
  </si>
  <si>
    <t>UNIDAD DE MEDIDA CORRECTIVA
1. Reparar las cunetas para que cumplan las condiciones de calidad establecidas, seguridad y nivel de servicio
UNIDAD DE MEDIDA PREVENTIVA
2. Manual de interventoría y supervisión</t>
  </si>
  <si>
    <t>UNIDAD DE MEDIDA CORRECTIVA
1. Informe de interventoría que evidencie la reparación de las cunetas.
UNIDAD DE MEDIDA PREVENTIVA
2. Manual de interventoría y Supervisión</t>
  </si>
  <si>
    <t>INF. 7
MM&amp;D
Rad. No. 2016-409-092155-2 Pag. 28</t>
  </si>
  <si>
    <t>Conservación de la vía</t>
  </si>
  <si>
    <t>No se pudo verificar el registro fotográfico que hace parte del archivo, presenta error en su apertura.</t>
  </si>
  <si>
    <r>
      <rPr>
        <b/>
        <sz val="11"/>
        <rFont val="Calibri"/>
        <family val="2"/>
        <scheme val="minor"/>
      </rPr>
      <t>Hallazgo 53. Entrega al Concesionario de Rendimientos Financieros de Cuenta Aportes INCO. Ruta del Sol I. (A, D y F)</t>
    </r>
    <r>
      <rPr>
        <sz val="11"/>
        <rFont val="Calibri"/>
        <family val="2"/>
        <scheme val="minor"/>
      </rPr>
      <t xml:space="preserve">
De acuerdo con el informe mensual de diciembre 2014 del fideicomiso se han generado rendimientos en la cuenta aportes INCO por 88.480´088.582,72 de los cuales se han transferido al concesionario 27.122´469.236.
Este hecho origina un presunto detrimento patrimonial en $27,122 millones, por
una gestión antieconómica, ineficaz e ineficiente; en términos del Artículo 209 de la Constitución Política.</t>
    </r>
  </si>
  <si>
    <t>Evaluar la pertenencia de los rendimientos financieros bajo las condiciones establecidas en el Contrato de Concesión y gestiónar su devolución en caso de que aplique</t>
  </si>
  <si>
    <t xml:space="preserve">1. Art. 24 de la ley 1508 de 2012
2. Concepto de la sala de consulta y servicio civil del Consejo de Estado del 3 de marzo de 2007 sobre destinación de rendimientos – concepto 1802 del 7-mar-2007 (Consejero Fernando Arboleda Ripoll): “Los rendimientos producidos por los recursos aportados a la fiducia por el concesionario, independientemente de su fuente de financiación son del concesionario. De igual manera son del concesionario aquellos rendimientos producidos por los dineros públicos - provenientes del presupuesto general de la Nación- que recibe el fideicomiso a titulo de pago, sea que provengan de peajes, valorizaciones o del presupuesto nacional, pues por corresponder al pago del contrato entran al patrimonio autónomo como recursos del concesionario. En este sentido, respecto de ellos no es exigible reintegro alguno de rendimientos financieros o intereses para el tesoro nacional".
3. Contrato estándar 4G (sección sobre rendimientos financieros)
4. Concepto de dr. Gabriel de la Vega (radicación ANI 2013-409-053691-2 del 31-dic-2013): se establece que los rendimientos financieros generados por patrimonios autónomos que se hayan constituido por expresa autorización de la ley corresponden a dichos patrimonios autónomos.
5. Concepto de Ministerio de Hacienda (oficio 1-2007-061423 - pg. 48, de mayo de 2011). Cuando el patrimonio haya sido legalmente autorizado ocurre la transferencia de dominio, y por ende, la ejecución de los recursos; de manera que surtido ese trámite dejan de pertenecer al presupuesto de la Nación.
</t>
  </si>
  <si>
    <t>1. Art. 24 de la ley 1508 de 2012
2. Concepto de la sala de consulta y servicio civil del Consejo de Estado del 3 de marzo de 2007 sobre destinación de rendimientos – concepto 1802 del 7-mar-2007 (Consejero Fernando Arboleda Ripoll): “Los rendimientos producidos por los recursos aportados a la fiducia por el concesionario, independientemente de su fuente de financiación son del concesionario. De igual manera son del concesionario aquellos rendimientos producidos por los dineros públicos - provenientes del presupuesto general de la Nación- que recibe el fideicomiso a titulo de pago, sea que provengan de peajes, valorizaciones o del presupuesto nacional, pues por corresponder al pago del contrato entran al patrimonio autónomo como recursos del concesionario. En este sentido, respecto de ellos no es exigible reintegro alguno de rendimientos financieros o intereses para el tesoro nacional".
3. Contrato estándar 4G (sección sobre rendimientos financieros)
4. Concepto de dr. Gabriel de la Vega (radicación ANI 2013-409-053691-2 del 31-dic-2013): se establece que los rendimientos financieros generados por patrimonios autónomos que se hayan constituido por expresa autorización de la ley corresponden a dichos patrimonios autónomos.
5. Concepto de Ministerio de Hacienda (oficio 1-2007-061423 - pg. 48, de mayo de 2011). Cuando el patrimonio haya sido legalmente autorizado ocurre la transferencia de dominio, y por ende, la ejecución de los recursos; de manera que surtido ese trámite dejan de pertenecer al presupuesto de la Nación.</t>
  </si>
  <si>
    <t>Auto del 22 de abril de 2013 de la Dirección de Vigilancia Fiscal de la Contraloría General de la República.</t>
  </si>
  <si>
    <t>Con radicado 2016-409-008098-2 del 3-feb-2016 se recibió notificación de la Delegada del Sector Infraestructura física y telecomunicaciones de la CGR, en donde resolvió mediante Auto del 22 de abril de 2013, cerrar y archivar la Indagación Preliminar No. 6-052-12, adelantada por “…presuntas irregularidades de carácter fiscal derivadas del no giro al tesoro nacional de los rendimientos financieros, generados por los aportes realizados por la Nación para el proyecto Zipaquirá – Palenque. El fallo consagra: "... el presunto hallazgo fiscal que fuera reportado por el Grupo Auditor ha quedado desvirtuado, pues los recursos constituidos por los rendimientos financierosnque fueron generados con los aportes que hiciera la Nación ... se encuentran disponibles en el fideicomiso, demostrando ello que el presunto daño patrimonial contra los intereses estatales no ha existido...".</t>
  </si>
  <si>
    <t xml:space="preserve">Estudio II
INF 1 MM&amp;D Rad. RADICADO NO. 2016-409-054480-2 pag. 9
INF.4
RADICADO NO. 2016-409-077657-2
CONCEPTO JURÍDICO
Rad. 
2016-409-118081-2
</t>
  </si>
  <si>
    <r>
      <t xml:space="preserve">Hallazgo 54. Uso de Recursos Equity Contrato de Concesión 002 de 2010. (A, F y D)
</t>
    </r>
    <r>
      <rPr>
        <sz val="11"/>
        <rFont val="Calibri"/>
        <family val="2"/>
        <scheme val="minor"/>
      </rPr>
      <t xml:space="preserve">
El 15 de julio de 2010 el Concesionario aportó $70,000" millones correspondiente a los recursos Equity y de este mismo rubro el 20 de octubre de 2010 retire la suma de $20,000 millones, es decir, que solo tres meses después de fondear retira parte de los recursos. Adicionalmente, se ha venido pagando con cargo a la misma cuenta, los intereses generados por esta obligación, de manera tal que en el mes de enero de 2011 se pagó a una Entidad financiera la suma de Seiscientos Veinte Millones Setecientos Cuatro Mil Pesos ($620.7 millones), estos dos retiros de la subcuenta aportes Equity son contrarios a la finalidad de los recursos antes señalados. En la respuesta dada por la Entidad suministró copia del informe de la fiduciaria donde se manifiesta que el concesionario el 9 de febrero de 2012 reintegró la suma de $20,000 millones. Sin embargo sobre los $620.7 millones no realizó pronunciamiento alguno.  En tal sentido se generó un presunto detrimento al Estado en $5,358.8 millones de pesos constantes de 2008, equivalentes a $9,457.3 millones de pesos corrientes de 2014, que corresponde a la afectación que sufrió el proyecto al retirar dichos recursos y reintegrar solo $20,000 millones, es decir el valor del dinero en el tiempo no fue reconocido por el concesionario. </t>
    </r>
  </si>
  <si>
    <t>La CGR describe la causa así: ''Presunto incumplimiento de la fiduciaria del deber de debida diligencia en el desarrollo de sus obligaciónes porque permitió que se destinaran recursos a una finalidad diferente a la autorizada.''</t>
  </si>
  <si>
    <t>Demostrar que los dineros estaban en cuentas de manejo del concesionario por lo que no se podía obstaculizar que las tomara, pedir a la fiducia un informe de los controles que realiza a los usos de las cuentas</t>
  </si>
  <si>
    <t>Asegurar el cumplimiento de las obligaciones contractuales relacionadas con el aporte de Equity</t>
  </si>
  <si>
    <t>UNIDAD DE MEDIDA CORRECTIVA
Enviar informe de interventoría en donde demuestre el seguimiento realizado al tema y la devolución del dinero con el soporte fiduciario.
UNIDAD DE MEDIDA PREVENTIVA
Contrato estándar 4G
INFORME DE CIERRE
Informe de cierre</t>
  </si>
  <si>
    <t xml:space="preserve">UNIDAD DE MEDIDA CORRECTIVA
1)Informe de Interventoría
UNIDAD DE MEDIDA PREVENTIVA
2)Modelo estándar 4G 
INFORME DE CIERRE
3)Informe de cierre </t>
  </si>
  <si>
    <t>Apertura de indagación preliminar No. 2016-01812  mediante el Auto 0231 del 21/02/2017. (NSC)
Mediante Oficio CGR No. 2017EE0022628 del 24/02/2017 se le solicitaron al Presidente de la ANI documentos relacionados con los hechos objeto del hallazgob H-985-54. (NSC)
Mediante Oficio de la CGR No. 2017EE0037208 con radicación ANI 2017-409-031584-2 del 27//03/2017 se reitera la solicitud de docuentos anteriormente citada.</t>
  </si>
  <si>
    <t>Rad. ANI 2017-409-110156-2 del 13/10/2017
Auto N°. 0918 del 06/10/2017 con radicación ANI No. 20174091147832 del 26 de octubre de 2017</t>
  </si>
  <si>
    <t xml:space="preserve">Auto N°. 0918 del 06/10/2017
Mediante el cual se ordena archivar la indagación preliminar N°. 2016-01812 asociada al hallazgo H-985-54
Se solicitó CAOC obtener el auto y se recibió con radicación ANI No. 20174091147832 del 26 de octubre de 2017 en cuyo alcance se determinó que:
“Se demuestra, de una parte, que los 20 mil millones que se dispuso inicialmente (20 de octubre de 2010) como anticipo al Concesionario,, fueron posteriormente reintegrados al Patrimonio Autónomo Ruta del Sol Sector 1 (9 de febrero de 2011) y que los $620.704.000 utilizados para cubrir intereses financieros (18 de enero de 2011), también fueron reintegrados con el porte de $30.000 millones el febrero de 2012; y de otra parte, que con el mismo aporte de 30.000 millones adicionales a los 170.000 millones pactados como aporte de capital del Concesionario (Sección 5.02 del Contrato de Concesión), se compensó el margen de tiempo que los recursos estuvieron por fuera del Patrimonio Autónomo, incluyendo los intereses generados ($620.704.000) de manera que no se presentó perjuicio alguno para la Entidad ni pérdida de poder adquisitivo del dinero.” </t>
  </si>
  <si>
    <t>Estudio III
INF 1 MM&amp;D Rad. RADICADO NO. 2016-409-054480-2 pag. 11
Inf. 8 pag. 34</t>
  </si>
  <si>
    <r>
      <t xml:space="preserve">Revisando el Informe de Cierre donde la ANI argumenta que la Interventoría hizo un recuento cronológico de los sucesos ocurridos, en donde se destaca la fecha en la cual el Concesionario utilizó los recursos Equity en actividades propias del proyecto, y la fecha en la cual el Concesionario los devolvió al Patrimonio Autónomo del Proyecto Ruta del Sol 1, además de aclarar que dicha operación no tuvo ningún perjuicio patrimonial para los intereses del estado.  Sin embargo el texto del hallazgo no está dirigido a la utilización de dicha suma en el proyecto, sino a lo  que corresponde a la afectación que sufrió el proyecto al retirar dichos recursos y reintegrar solo $20,000 millones, es decir el valor del dinero en el tiempo no fue reconocido por el concesionario. Por lo anterior, la CGR considera que no si dio cumplimiento al objeto del hallazgo.
</t>
    </r>
    <r>
      <rPr>
        <b/>
        <sz val="11"/>
        <rFont val="Calibri"/>
        <family val="2"/>
        <scheme val="minor"/>
      </rPr>
      <t>Replantear el plan de mejoramiento considerando lo indicado por la CGR en el seguimiento. Existe una indagación prelimiar en curso.</t>
    </r>
  </si>
  <si>
    <r>
      <rPr>
        <b/>
        <sz val="11"/>
        <rFont val="Calibri"/>
        <family val="2"/>
        <scheme val="minor"/>
      </rPr>
      <t>Hallazgo 55. Panel de Expertos Ruta del Sol I. (A, D y F)</t>
    </r>
    <r>
      <rPr>
        <sz val="11"/>
        <rFont val="Calibri"/>
        <family val="2"/>
        <scheme val="minor"/>
      </rPr>
      <t xml:space="preserve">
Se indica que la figura de Panel de Expertos que se encuentra señalada en el contrato, no ha sido concebida en la legislación colombiana como un mecanismo alternativo de solución de conflictos. A la fecha se han cancelado $557,2 MM por este concepto.</t>
    </r>
  </si>
  <si>
    <t>La CGR describe la causa así: ''Como se observa la figura señalada en el contrato no ha sido concebida en la
legislación colombiana como un mecanismo alternativo de solución de conflicto,
razón por la que no podría ser utilizado para dicho fin y en ese orden ostentar
efectos frente al interés público de administración de justicia y la prevalencia y
protección del patrimonio público.
''</t>
  </si>
  <si>
    <t>El Contrato de Concesión 002 de 2010 fue modificado mediante el otrosí 9, sustituyendo la figura de Panel de Expertos por la de Amigable Componedor como mecanismo alternativo de solución de conflictos</t>
  </si>
  <si>
    <t>Directriz de la modificación de los contratos, se solicitó al concesionario realizar la modificación e informar la desactivación del uso del Panel de expertos en el proyecto</t>
  </si>
  <si>
    <t>1) Otrosí No. 9 (Sustituye la figura de Panel de Expertos)
2) Concepto Contraloria y Defensa Judicial.
3)Modelo estándar 4G 
4)bitácora
5)Manual de Contratación</t>
  </si>
  <si>
    <t>Estudio II
INF 1 MM&amp;D Rad. RADICADO NO. 2016-409-054480-2 pag. 12
INF.4
RADICADO NO. 2016-409-077657-2 pag. 75</t>
  </si>
  <si>
    <t>Panel de expertos</t>
  </si>
  <si>
    <r>
      <rPr>
        <b/>
        <sz val="11"/>
        <rFont val="Calibri"/>
        <family val="2"/>
        <scheme val="minor"/>
      </rPr>
      <t>Hallazgo 56. Subcuenta Supervisión Aérea y Gestión Contractual Ruta del Sol I. (A, D y F)</t>
    </r>
    <r>
      <rPr>
        <sz val="11"/>
        <rFont val="Calibri"/>
        <family val="2"/>
        <scheme val="minor"/>
      </rPr>
      <t xml:space="preserve">
Los recursos proyectados para fondear la subcuenta de supervisión aérea y gestión contractual son cuantiosos y no concordantes con la naturaleza del contrato de concesión. Se incluyen gastos que hacen oneroso el contrato por la baja ejecución de dichos recursos.
Por otra parte, los gastos de supervisión deben ser asumidos por la Entidad ejecutora y no cargarlos como costos del proyecto. Cabe señalar que por estos recursos el Estado está asumiendo un costo financiero mayor.</t>
    </r>
  </si>
  <si>
    <t>La CGR describe la causa así: ''La situación antes señalada presuntamente transgrede el principio de Economía,
Responsabilidad, el principio de Planeación de la Ley 80 de 1993, y los principales
que rigen la función administrativa''</t>
  </si>
  <si>
    <t xml:space="preserve">Incluir una nueva subcuenta al contrato de concesión denominada "Subcuenta de Soporte Contractual"  a la cual se le trasladan los recursos de la subcuenta de surervisión aerea, con el fin de hacer más eficiente la utilización de dichos recursos dentro de las necesidades que surjan en el desarrollo del proyecto.  </t>
  </si>
  <si>
    <t>Obtener concepto sobre los criterios que se contemplaron para el cálculo de la subcuenta de supervisión, ajustar el contrato mediante otrosí y establecer criterios sobre este aspecto en el contrato estándar 4G</t>
  </si>
  <si>
    <t xml:space="preserve">1) Concepto Vicepresidencia de Estructuración
2) Otrosí No.4 y Estudio de Conveniencia
3) El soporte de pago movimientos Subcuenta
4) Concepto GZ y Sociedad de Ingenieros
5)Modelo estándar 4G </t>
  </si>
  <si>
    <t xml:space="preserve">Estudio III
INF 1 MM&amp;D Rad. RADICADO NO. 2016-409-054480-2 pag. 14
INF. 8 MM&amp;D Rad. No. 2016-409-100777-2 Pag. 35
</t>
  </si>
  <si>
    <r>
      <rPr>
        <b/>
        <sz val="11"/>
        <rFont val="Calibri"/>
        <family val="2"/>
        <scheme val="minor"/>
      </rPr>
      <t>Hallazgo 57. Garantías Ruta del Sol I y III. (A y D)</t>
    </r>
    <r>
      <rPr>
        <sz val="11"/>
        <rFont val="Calibri"/>
        <family val="2"/>
        <scheme val="minor"/>
      </rPr>
      <t xml:space="preserve">
De las 30 pólizas suministradas, no se evidenció la aprobación del  66% de estas. Adicionalmente, no se evidenciaron las pólizas que garanticen el Otrosí 07 del Contrato, ni las pólizas vigentes de responsabilidad civil extracontractual de todo riesgo de construcción y todo riesgo de maquinaria y equipo. Ruta del Sol III: No se remitieron las todas las aprobaciones de las pólizas respectivas y tampoco se observaron las pólizas actualizadas del contrato como: responsabilidad civil, riesgo daño material, póliza todo riesgo maquinaria y equipos. </t>
    </r>
  </si>
  <si>
    <t>La CGR describe la causa así: ''Deficiencias en el control que debe tener la entidad sobre las pólizas, documentos esenciales ya que son los mecanismos de cobertura del riesgo del contrato''</t>
  </si>
  <si>
    <t>Entregar las actas de aprobación de las pólizas vigentes a 2016 del Contrato 002 de 2010 y 007 de 2010 y reforzar el monitoreo y control de este aspecto contractual</t>
  </si>
  <si>
    <r>
      <t xml:space="preserve">Realizar una comunicación remisoria con las actas aprobadas e informar el seguimiento de las polizas que se realiza en Project On line, en cumplimiento con el memorando para la aprobación de pólizas. 
</t>
    </r>
    <r>
      <rPr>
        <b/>
        <sz val="11"/>
        <rFont val="Calibri"/>
        <family val="2"/>
        <scheme val="minor"/>
      </rPr>
      <t/>
    </r>
  </si>
  <si>
    <t xml:space="preserve">
1) Informe jurídico  financiero sobre el estado de aprobación y vigencia de las pólizas Ruta del Sol 1
2) Informe jurídico  financiero sobre el estado de aprobación y vigencia de las pólizas Ruta del Sol 3
3) Instructivo de Project sobre el registro y control de pólizas
4) Registro y control de las pólizas en Project
5) Manual de Supervisión e Interventoría
6) Informe de cierre</t>
  </si>
  <si>
    <t>CR_Ruta del Sol - Sector 1,CR_Ruta del Sol - Sector 3</t>
  </si>
  <si>
    <t>Ruta del Sol I - Ruta del Sol III</t>
  </si>
  <si>
    <t>INF. 8 MM&amp;D Rad. No. 2016-409-100777-2 Pag. 37</t>
  </si>
  <si>
    <r>
      <rPr>
        <b/>
        <sz val="11"/>
        <rFont val="Calibri"/>
        <family val="2"/>
        <scheme val="minor"/>
      </rPr>
      <t>Hallazgo 58. Publicación Sistema Electrónico de Contratación Pública — Contratos de Concesión 001, 002 y 007 de 2010. (A y D)</t>
    </r>
    <r>
      <rPr>
        <sz val="11"/>
        <rFont val="Calibri"/>
        <family val="2"/>
        <scheme val="minor"/>
      </rPr>
      <t xml:space="preserve">
La entidad no cumplió en oportunidad con la publicación de algunos otrosíes del contrato en el SECOP (Cto Concesión No. 2, otrosíes Nos 01, 02, 03, 04, 05, 06 y 07 / Cto Concesión No. 1, otrosíes 01 al 08, Cto Concesión No. 7, otrosíes 1 al 5)</t>
    </r>
  </si>
  <si>
    <t>La CGR describe la causa así: ''Deficiencias en el control de los procesos contractuales e impacta en la baja transparencia y déficit de información pública para la ciudadanía y para los entes de control''</t>
  </si>
  <si>
    <t>Fortalecer el control y regular los plazos internos de la entidad que permitan el cumplimiento oportuno de la publicación de documentos contractuales en el SECOP</t>
  </si>
  <si>
    <t>Cumplir con los plazos normativos para publicación de documentos contractuales en el SECOP</t>
  </si>
  <si>
    <t>UNIDADES DE MEDIDA CORRECTIVA
1. Emitir circular a las dependencias involucradas sobre los plazos para la publicación oportuna de los otrosíes antes el SECOP.
2. Definir e implementar un indicador de oportunidad que permita medir el cumplimiento de los plazos normativos. 
UNIDADES DE MEDIDA PREVENTIVA
3. Adoptar lo establecido en el manual de contratación y la circular a la reglamentación de la publicación en el SECOP.
4. Oficio radicación  No. 2017-102-030-791-1 del 21/09/2017 dirigido a la CGR, el cual está relacionado con consideraciones frente al informe final de AR2016. Supeditados al resultado de los procesos fiscales, penales o disciplinarios
INFORME DE CIERRE
5. Informe de cierre</t>
  </si>
  <si>
    <t xml:space="preserve">UNIDADES DE MEDIDA CORRECTIVA
1. Circular de Vicepresidente jurídico  
2. Informe de seguimiento de indicador.
UNIDADES DE MEDIDA PREVENTIVA
3. Manual de Contratación
4. oficio No. 2017-102-030791-1 del 21 de septiembre 2017.
INFORME DE CIERRE
5. Informe de cierre
</t>
  </si>
  <si>
    <t>CR_Ruta del Sol - Sector 1,CR_Ruta del Sol - Sector 2,CR_Ruta del Sol - Sector 3</t>
  </si>
  <si>
    <t>Ruta del Sol I - Ruta del Sol II - Ruta del Sol III</t>
  </si>
  <si>
    <r>
      <rPr>
        <b/>
        <sz val="11"/>
        <rFont val="Calibri"/>
        <family val="2"/>
        <scheme val="minor"/>
      </rPr>
      <t xml:space="preserve">Vicepresidencia Ejecutiva - </t>
    </r>
    <r>
      <rPr>
        <sz val="11"/>
        <rFont val="Calibri"/>
        <family val="2"/>
        <scheme val="minor"/>
      </rPr>
      <t>Vicepresidencia Jurídica</t>
    </r>
  </si>
  <si>
    <t>Se verifica la implementación de acciones preventivas y correctivas, además dado que este hallazgo tiene incidencia disciplinaria, hasta tanto la PGN no defina el tema de fondo, el hallazgo dentro de este PM continua. Por lo anterior, se determina que estas acciones se dan como cumplidas pero no efectivas.</t>
  </si>
  <si>
    <t>Indebidas justificaciones</t>
  </si>
  <si>
    <r>
      <rPr>
        <b/>
        <sz val="11"/>
        <rFont val="Calibri"/>
        <family val="2"/>
        <scheme val="minor"/>
      </rPr>
      <t>Hallazgo 60. Entrega al concesionario de rendimientos financieros de cuenta aportes INCO. Ruta Del Sol II. (A, F y D)</t>
    </r>
    <r>
      <rPr>
        <sz val="11"/>
        <rFont val="Calibri"/>
        <family val="2"/>
        <scheme val="minor"/>
      </rPr>
      <t xml:space="preserve">
De acuerdo con el informe mensual de diciembre 2014 del fideicomiso se han generado rendimientos en la cuenta aportes INCO por $39.140 millones de los cuales se han transferido al concesionario 22.171´862.154.</t>
    </r>
  </si>
  <si>
    <t xml:space="preserve">Aclarar y explicar la pertenencia de los rendimientos financieros bajo las condiciones establecidas en el Contrato de Concesión No. 001 de 2010 y la normatividad aplilcable. </t>
  </si>
  <si>
    <t>Asegurar que el manejo de los rendimientos financieros cumple la normatividad aplicable y las disposiciones contractuales corerspondientes</t>
  </si>
  <si>
    <t xml:space="preserve">
- Concepto Consejo de Estado frenta a la pertenencia de los rendimientos Financieros.
'- Memorando de la Vicepresidencia Juridica en el cual se concluye que cuando los rendimientos hacen parte del pago al Concesionario dicho pago debe ser respetado y en consecuencia no debe devolverse tal dinero a la cuenta del Tesoro Nacional, como si ocurre cuando los rendimientos financieros no estan asociados a la remuneración del Concesionario.
- Informe jurídico que sustente la pertenencia de los rendimientos frente a los conceptos del Consejo de estado. 
- Incluyen el informe de Cierre por recomendación de la firma de abogados Medellín, Martínez &amp;  Durán Abogados.</t>
  </si>
  <si>
    <t>1. Concepto Sala de Consulta y Servicio Civil- Consejo de Estado
2. Concepto jurídico de la Vicepresidencia Juridica 
3. Concepto de dr. Gabriel de la Vega
4. Concepto jurídico de abogado externo.
5. Contrato Estándar 4 G
6. Concepto del Ministerio de Hacienda (oficio 1-2007-061423 de mayo 2011)
7. Informe de Cierre</t>
  </si>
  <si>
    <t xml:space="preserve">Estudio II
INF 2 Rad. 2016-409-054482 pag. 15
INF.4
RADICADO NO. 2016-409-077657-2 Pag. 35
CONCEPTO JURÍDICO
Rad.
2016-409-118085-2 </t>
  </si>
  <si>
    <r>
      <rPr>
        <b/>
        <sz val="11"/>
        <rFont val="Calibri"/>
        <family val="2"/>
        <scheme val="minor"/>
      </rPr>
      <t>Hallazgo 61. Panel de Experto Ruta del Sol II. (A, F y D)</t>
    </r>
    <r>
      <rPr>
        <sz val="11"/>
        <rFont val="Calibri"/>
        <family val="2"/>
        <scheme val="minor"/>
      </rPr>
      <t xml:space="preserve">.
En el Contrato de Concesión 001 de 2010, se estipuló en el capítulo XVIII Solución de controversias, la figura panel de  expertos tomada de la Cámara de Comercio Internacional relativa a los Dispute Board (el Reglamento), el panel de expertos emite recomendaciones sobre los asuntos sometidos a su conocimiento, pero estas recomendaciones no tienen carácter vinculante para las partes. Los integrantes del panel de experto (Dispute Board) tienen una remuneración mensual desde la designación de todos los miembros del panel de expertos y hasta la fecha efectiva de terminación del contrato. Adicionalmente se le  reconocen una suma variable en función del número de recomendaciones que sean solicitadas por las partes.     </t>
    </r>
  </si>
  <si>
    <t>La CGR describe la causa así: ''Como se observa la figura señalada en el contrato no ha sido concebida en la legislación colombiana como un mecanismo alternativo de solución de conflicto, razón por la que, no podría ser utilizado para dicho fin y en ese orden ostentar efectos frente al interés público de administración de justicia y la prevalencia y protección del patrimonio público.  La anterior situación presuntamente contraviene al artículo 25 de la Ley 80 de 1993 y genera un hallazgo administrativo con posible incidencia disciplinaria y fiscal en cuantía de $934 millones ''</t>
  </si>
  <si>
    <t xml:space="preserve">Cambiar el mecanismo de panel de expertos en el contrato de Concesión
Con el nuevo modelo de contrato de las 4G se ha incorporado la figura del amigable componedor como mecanismo de solución de controversías.
Comentarios:estoy de acuerdo con el cambio </t>
  </si>
  <si>
    <t>Cumplir con la normatividad aplicable relacionada con los mecanismos alternativos de solución de conflictos</t>
  </si>
  <si>
    <t>1. Reforma Demanda de reconversión procesos arbitrales 4190 y 4209
2. Contrato Estándar 4 G
3. Acuerdo para la terminación y liquidación del Contrato de Concesión No. 001 de 2010.
4. Informe de cierre.</t>
  </si>
  <si>
    <t xml:space="preserve">
1. Reforma Demanda de reconvención procesos arbitrales 4190 y 4209
2. Contrato Estándar 4 G
3. Acuerdo para la terminación y liquidación del Contrato de Concesión No. 001 de 2010.
4. Informe de cierre.</t>
  </si>
  <si>
    <t>Estudio II
INF 2 Rad. 2016-409-054482 pag.16
 INF.4
RADICADO NO. 2016-409-077657-2 Pag. 39
CONCEPTO JURÍDICO
Rad. 
2016-409-115771-2</t>
  </si>
  <si>
    <r>
      <rPr>
        <b/>
        <sz val="11"/>
        <rFont val="Calibri"/>
        <family val="2"/>
        <scheme val="minor"/>
      </rPr>
      <t>Hallazgo 62.Subcuenta Supervisión Aérea y Estudios y Obras Ruta Del Sol II.(A, D y F).-</t>
    </r>
    <r>
      <rPr>
        <sz val="11"/>
        <rFont val="Calibri"/>
        <family val="2"/>
        <scheme val="minor"/>
      </rPr>
      <t xml:space="preserve">En el Contrato de Concesión 001 de 2010, se estableció en la sección 3.2 Términos y condiciones de Obligatoria Inclusión en el contrato de fiducia mercantil, literal d) Descripción de las cuentas y subcuentas, numeral VI Subcuenta Supervisión Aérea la cual se fondea con los recursos aportes del concesionario por una suma anual de mil millones de pesos en valores constantes del 31 de diciembre de 2008, estos aportes se realizarán anualmente desde el año de 2010 hasta la terminación del contrato de concesión.                   
</t>
    </r>
  </si>
  <si>
    <t>La CGR describe la causa así: ''Lo anterior refleja deficiencias desde la estructuración del proyecto, dado que se
incluyen gastos que hacen más oneroso el contrato y que, de acuerdo con el
análisis de la información suministrada por la Entidad, son cláusulas que no son
concordantes con la naturaleza del contrato de concesión, además porque no son
necesarias para el mismo, como se ha podido evidenciar en la ejecución del
contrato de concesión vial.
''</t>
  </si>
  <si>
    <t>Con la suscripción del Otrosi No. 3 la Agencia optimizó los recursos de la subcuenta de supervisión aérea para ser empleados en la subcuenta de estudios y obras adicionales que requiera el proyecto, sin generar adición de recursos provenientes del Ministerio de Hacienda.
Con la Suscripción del Otrosí No. 10, la Agencia emplea parte de los recursos contenidos en la Subcuenta de Estudios y Obras para ser empleados en la ejecución de las obras del intercambiador de Puerto Boyacá, obra adicionada solicitada por la comunidad y autoridades de la región.
Optimizar los recursos en los Contrato de Concesión para lo cual se eliminó esta figura de Subcuenta en los modelos estándar de las 4G.</t>
  </si>
  <si>
    <t>Optimizar los recursos de la subcuenta de supervisión aérea para ser empleados en la subcuenta de estudios, obras y diseños que requiera el proyecto; sin generar adición de recursos provenientes del Ministerio de Hacienda.</t>
  </si>
  <si>
    <t xml:space="preserve"> - Documento contractual modificatorio que permite optimizar los recursos provenientes de la Subcuenta de Supervisión aérea. 
- Memorando a Vicepresidencia Estructuración, justificación sobre valor estimado para la subcuenta de supervisión aérea.
- Informe con contenido técnico, jurídico y financiero, que evidencie la utilización de los recursos, análisis presupuestal sobre los recursos que se van aportar a la subcuenta de supervisión aérea y la subcuenta de estudios y obras.  Informe de cierre con análisis de los antecedentes relacionados con los aspectos jurídicos, técnicos y financieros y un memorando de estructuración que recuerda la justificación de esa subcuenta.</t>
  </si>
  <si>
    <t xml:space="preserve">UNIDADES DE MEDIDA CORRECTIVA
1. Otrosí Modificatorio No. 3 con Estudios de conveniencia y Oportunidad
2. Informe de fiducia sobre el asunto
3. Acta de acuerdo de liquidación y terminación del contrato 
UNIDAD DE MEDIDA PREVENTIVA
4. Contrato estándar 4G
INFORME DE CIERRE
5. Informe de cierre 
</t>
  </si>
  <si>
    <t>INDAGACIÓN PRELIMINAR</t>
  </si>
  <si>
    <t>Mediante auto 85112 con radicación ANI 20174091201872  del 27/11/2017 la CGR remite SOLICITUD DE INFORMACIÓN asociada al HALLAZGO NO. 62 - ANI - RUTA DEL SOL II para que obre con la labor de indagación que se adelanta por una presunta onerosidad generada por la inclusión de una cláusula de supervisión aérea en el contrato 001 de 2010</t>
  </si>
  <si>
    <t>Estudio III
 INF 2 Rad. 2016-409-054482 pag. 18 
INF. 8 MM&amp;D Rad. No. 2016-409-100777-2 Pag. 11</t>
  </si>
  <si>
    <r>
      <t xml:space="preserve">Para los años 2015 y 2016, se siguen realizando los fondeos a la subcuenta Supervisión Aérea, ya que los Otrosíes que menciona la entidad, únicamente el 50% del valor de los fondeos pasaron a la subcuenta Estudios y Obras, pero no se subsanó el hecho del hallazgo sobre el mayor costo financiero para el Estado asociado a la Supervisión aérea que no se requería en el proyecto.
</t>
    </r>
    <r>
      <rPr>
        <b/>
        <sz val="11"/>
        <rFont val="Calibri"/>
        <family val="2"/>
        <scheme val="minor"/>
      </rPr>
      <t>Se recomienda consolidar los hallazgos Nos. 993-62 y 1188-47 relacionados con la sub-cuenta de supervisión áerea. Plantear un solo plan de mejoramiento y atender lo indicado en el seguimiento de la CGR.</t>
    </r>
  </si>
  <si>
    <t>CR_Ruta del Sol - Sector 3</t>
  </si>
  <si>
    <t>Ruta del Sol III</t>
  </si>
  <si>
    <t>Vicepresidencia Ejecutiva - Vicepresidencia de Planeación, Riesgos y Entorno</t>
  </si>
  <si>
    <r>
      <t xml:space="preserve">Hallazgo 65. Subcuenta Supervisión Aérea y Gestión Contractual Ruta del Sol III. ( A,D y F). </t>
    </r>
    <r>
      <rPr>
        <sz val="11"/>
        <rFont val="Calibri"/>
        <family val="2"/>
        <scheme val="minor"/>
      </rPr>
      <t>En el Contrato de Concesión 007 de 2010, se estableció en la sección 3.2 Términos y condiciones de Obligatoria Inclusión en el contrato de fiducia mercantil, literal d) Descripción de las cuentas y subcuentas, numeral VI Subcuenta Supervisión Aérea la cual se fondera con los recursos aportes del concesionario por una suma anual de mil millones de pesos en valores constantes del 31 de diciembre de 2008, estos aportes se realizaran de anualmente desde el año de 2010 hasta la terminación del contrato de concesión. 
Realizado el ejercicio financiero considerando la duración del proyecto y el costo que debe asumir la agencia, se observa que aproximadamente $142,167 millones de pesos a precios corrientes de diciembre del 2014, es el rubro que se deberá pagar el estado al concesionario por los fondeos que se realicen en esta subcuenta durante los 25 años. SI tomamos únicamente el costo financiero asumido por el Estado a diciembre del 2014 asciende a $2,585.5 millones, suma que se considerara como presunto daño fiscal, por una gestión antieconómica.</t>
    </r>
  </si>
  <si>
    <t>La CGR describe la causa así: ''Lo anterior refleja deficiencias desde la estructuración del proyecto, dado que se Incluyen gastos que hacen más oneroso el contrato y que, de acuerdo con el análisis de la información suministrada por la Entidad, son cláusulas que no son concordantes con la naturaleza del contrato de concesión, además porque no son necesarias para el mismo, como se ha podido evidenciar en la ejecución del contrato de concesión vial.
''</t>
  </si>
  <si>
    <t>Se ajusto el contrato estándar 4G el cual no contempla la subcuenta de Supervisión aérea</t>
  </si>
  <si>
    <t>Solicitar a la Vicepresidencia de Estructuración los lineamientos que fueron tenidos en cuenta para incluir la subcuenta de supervisión área en el modelo de contrato e informar la subcuenta creada para tal fin respecto a los antecedentes jurídicos, técnicos y financieros.
Mediante otrosí 2, se incluyo la subcuenta de soporte contractual a la cual se trasladan los recursos de la subcuenta de supervisión aerea con el fin de optimizar los recursos en el desarrollo del proyecto. 
Incorporar el contrato estándar 4G que ya no contempla la subcuenta de supervisión aérea</t>
  </si>
  <si>
    <t xml:space="preserve">
1) Concepto Vicepresidencia de Estructuración solicitando precisar razones de inclusión de montos de fondeo de Supervisión Aérea
2) Otrosí Dos
3) Informe integral de supervisión ( que explique la creación de la subcuenta de soporte contractual para el contrato de concesión y el traslado de los recursos de supervisión aerea con el fin de optimizar los recursos en el desarrollo del proyecto)
4) Modelo estándar 4G
5) Informe de cierre</t>
  </si>
  <si>
    <t>Estudio III
INF 1 MM&amp;D Rad. RADICADO NO. 2016-409-054480-2 pag. 15
INF 8 MM&amp;D Rad No. 2016-409-100777-2 Pag 43</t>
  </si>
  <si>
    <r>
      <t xml:space="preserve">Hallazgo 66. Panel de Experto Ruta del Sol III (A y D) </t>
    </r>
    <r>
      <rPr>
        <sz val="11"/>
        <rFont val="Calibri"/>
        <family val="2"/>
        <scheme val="minor"/>
      </rPr>
      <t>En el Contrato de Concesión 007 de 2010, se estipulo en el capítulo XVllI Solución de controversias, la figura Panel de Expertos tomada de la Cámara de Comercio Internacional relativo a los Dispute Board (el Reglamento), El panel de expertos emite recomendaciones sobre los asuntos sometidos a su conocimiento, pero estas recomendaciones no tienen carácter vinculante para las partes. Los integrantes del panel de experto (Dispute Board) tienen una remuneración mensual desde la designación de todos los miembros del Panel de Experto y hasta la fecha efectiva de terminación del contrato. Adicionalmente se le reconoce una suma variable en función del número de recomendaciones que sean solicitadas por las partes. Cabe señalar que los Dispute Board no son tribunales arbitrales y sus determinaciones no tienen fuerza ejecutiva como los laudos arbitrales.</t>
    </r>
  </si>
  <si>
    <t>La CGR describe la causa así: ''Como se observa la figura señalada en el contrato Panel de Experto (Dispute Board) no ha sido concebida en la legislación colombiana como un mecanismo alternativa de solución de conflicto, razón por la que, no podría ser utilizado para dicho fin y en ese orden ostentar efectos frente al interés público de administración de justicia y la prevalencia y protección del patrimonio público
''</t>
  </si>
  <si>
    <t>Modificar el contrato incluyendo Amigable Componedor como mecanismo alternativo de solución de conflicto y asegurar que el contrato estándar 4G no incluye este mecanismo</t>
  </si>
  <si>
    <t>Realizar el respectivo modficatorio sobre la cláusula de panel de expertos en el contrato de concesión Contrato estándar 4G que no incorpora el panel de expertos como mecanismo para la resolución de conflictos</t>
  </si>
  <si>
    <t>1) Memorando de Defensa Judicial sobre modificación de Contrato para incluir Amigable Componedor 
2) Requerimiento al Concesionario solicitando la modificación del Contrato
3)Documento de Modificación Contractual
4) Modelo estándar 4G</t>
  </si>
  <si>
    <t xml:space="preserve">SI
INF 1 MM&amp;D Rad. RADICADO NO. 2016-409-054480-2 pag. 17
INF 8 MM&amp;D Rad No. 2016-409-100777-2 Pag 46
</t>
  </si>
  <si>
    <r>
      <t xml:space="preserve">Hallazgo 67. Estado del Balasto. (A) </t>
    </r>
    <r>
      <rPr>
        <sz val="11"/>
        <rFont val="Calibri"/>
        <family val="2"/>
        <scheme val="minor"/>
      </rPr>
      <t xml:space="preserve">Las especificaciones técnicas del contrato de concesión, en el numeral 2.7 Balasto, establecen que "El balasto debe obtenerse mediante triturado mecánico de roca proveniente de una cantera adecuada. 
La calidad de la roca y de los procesos de triturado deben ser tales que permitan obtener agregados de forma isotrópica (dimensiones similares en todas las direcciones). La roca del balasto será compacta, sin planos de corte y estará libre de cavidades, cuerpos extraños y polvo
          </t>
    </r>
  </si>
  <si>
    <t>La CGR describe la causa así: ''Las anteriores situaciones denotan deficiencias por el incumplimiento de las especificaciones técnicas y generan que la vía no cumpla con las características técnicas contratadas
''</t>
  </si>
  <si>
    <t>Corregir las deficiencias señaladas y fortalecer los lineamientos asociados al monitoreo y control de los proyectos</t>
  </si>
  <si>
    <t>Cumplir con los estándares exigidos en el contrato.</t>
  </si>
  <si>
    <t>1. Solicitar un informe al Concesionario donde se evidencie los protocolos de calidad utilizados para la utilización del material.
2. Solicitar Informe a la Interventoría donde se certifica y se avala el cumplimiento del material suministrado conforme a los ensayos de laboratorio efectuados.
3. Remisión de cada uno de los ensayos de laboratorio efectuados para el uso del balasto.</t>
  </si>
  <si>
    <t>1. Informe del Concesionario
2. Informe de Interventoría
3. Ensayos de Laboratorio que evidencian el cumplimiento del material sobre la curva granulometrica.
4. Manual de Interventoría y Supervisión</t>
  </si>
  <si>
    <r>
      <t xml:space="preserve">Hallazgo 68. Disposición de Rieles de Cambio o inversión. (A).                                                                                                                                                
</t>
    </r>
    <r>
      <rPr>
        <sz val="11"/>
        <rFont val="Calibri"/>
        <family val="2"/>
        <scheme val="minor"/>
      </rPr>
      <t xml:space="preserve"> En visita de inspección efectuada por la CGR en mayo de 2015, se observó en el tramo de Chiriguana - La Loma, algunos rieles inadecuadamente dispuestos sobre la franja de derecho de vía, incumpliendo lo establecido en las especificaciones técnicas de construcción, "Rieles Existentes. El Contratista deberá desarmar transportar y apilar, en la estación más cercana que disponga de un área de trabajo adecuada, o donde lo ordene el Supervisor de [Concesionario], todos los rieles obtenidos de la vía actual. En esta área el Contratista seleccionara los rieles, a fin de clasificarlos en reutilizables y no reutilizables. Se apilarán en capas separadas con tablas de madera para evitar el contacto entre rieles y entre estos y el terreno." De acuerdo con lo informado por el Concesionario, corresponden a los que los cuales se les realizó de inversión
</t>
    </r>
  </si>
  <si>
    <t>La CGR describe la causa así: ''La Entidad en su respuesta informó que los rieles fueron retirados dos días después de la visita de la Contraloría General de la República, como parte de una actividad planificada de mantenimiento de acuerdo al programa reemplazo de rieles programado para ese momento, situación que confirma que estos rieles no deben estar dispuestos en el derecho de vía sobre el terreno natural ''</t>
  </si>
  <si>
    <t>Retirar los rieles y asegurar su almacenamiento y clasificación y disposición correspondiente.</t>
  </si>
  <si>
    <t>Cumplir con las especificaciones del contrato</t>
  </si>
  <si>
    <t>1. Solicitar un informe al Concesionario donde se valide que ya se ejecutó la correcta disposición de los rieles producto del reemplazo para garantizar standares en el corredor férreo Concesionado.
2. Solicitar Informe a la Interventoría donde se certifica y se avala el cumplimiento y la adecuada disposición de este material de vía férrea.</t>
  </si>
  <si>
    <t>1. Informe del Concesionario
2. Informe de Interventoría
3. Manual de Interventoría y Supervisión</t>
  </si>
  <si>
    <r>
      <t xml:space="preserve">Hallazgo 69. Sustitución de Riel de 75 Lb/Yarda a Riel de 90 Lb/Yarda. (A , D e IP) 
</t>
    </r>
    <r>
      <rPr>
        <sz val="11"/>
        <rFont val="Calibri"/>
        <family val="2"/>
        <scheme val="minor"/>
      </rPr>
      <t xml:space="preserve">En la verificación efectuada por la CGR en mayo de 2015, se observó que los rieles de 75 Lb/yarda no han sido sustituidos por rieles de 90 Lb/yarda, de conformidad con las especificaciones técnicas de los estudios y diseños aprobados para la rehabilitación, "Especificaciones Superestructura" e "Intervenciones en Superestructura", tal como se establece en el numeral 10.3.1 cambio de rieles ASCE 7540 para los tramos Chiriguana - La Loma, incluido en el tramo Santa Marta - México
</t>
    </r>
  </si>
  <si>
    <t>La CGR describe la causa así: ''Lo anterior evidencia el incumplimiento de las especificaciones técnicas del contrato y genera inadecuado funcionamiento de la vía, que no permite cumplir con velocidades de operación indicadas en el contrato, y por tanto, no se amplía la capacidad de la vía, tal como se indica en el estudio de conveniencia y oportunidad del Otrosí 12 de 2006 y en los objetivos del Conpes 3394 de 2005 y se podría configurar en un presunto detrimento en el patrimonio del Estado en cuantía indeterminada, por cuanto el Concesionario no estaba realizando las inversiones en el tiempo establecido, razón por la cual se solicitará el inicio de una Indagación Preliminar.
''</t>
  </si>
  <si>
    <t>Establecer si se ha incumplido el contrato en relación con el reemplazo del riel y fortalecer los lineamientos asociados con la interventoría y supervisión de los contratos de concesión.</t>
  </si>
  <si>
    <t>Asegurar el cumplimiento del contrato por parte del concesionario y mejorar el monitoreo y control de los proyectos de concesión</t>
  </si>
  <si>
    <t>1. Generar un concepto que confirme las obligaciónes del Concesionario Fenoco frente a la actividades asociadas a la sustitución de carril en los perfiles exigidos a lo largo de toda la red, que si bien es cierto se deben realizar no establece un periodo definido para realizar dicha sustitución, así mismo se busca precisar que las velocidades mínimas de operación no se están viendo afectadas en el sector Chiriguaná- La Loma.
2. Solicitar a la Interventoría del Proyecto un análisis integral en relación con los tiempos establecidos para el cambio del riel y de las velocidades mínimas que se deben cumplir en este sector y el respectivo cumplimiento por parte del concesionario
3. Manual de Interventoría y Supervisión</t>
  </si>
  <si>
    <t xml:space="preserve">1. Concepto jurídico/técnico
2. Concepto de Interventoría
3. Cronograma de reemplazo de los rieles
4. Manual de Interventoría y Supervisión
</t>
  </si>
  <si>
    <t>Estudio III INF 2 Rad. 2016-409-054482 pag. 20</t>
  </si>
  <si>
    <t>Sustitución de rieles</t>
  </si>
  <si>
    <t xml:space="preserve">Hallazgo 70. Conservación de Vía Férrea. (A y D) 
Las obligaciónes asumidas por el Concesionario, entre otras, las consignadas en el Pliego de Condiciones, establecidas en el Volumen I. Numeral 3.1. obligaciónes asumidas por el concesionario como  contraprestación por la concesión de infraestructura (numeral 3.5.2 Conservación de la infraestructura de transporte férreo), en el Volumen II, Anexo 5 - Especificaciones Mínimas de la Infraestructura rehabilitada y su conservación y reversión
</t>
  </si>
  <si>
    <t>La CGR describe la causa así: ''Se observa inadecuada disposición y deficiente estado de las señales  provisionales de obra. Se identificó incumplimiento de las obligaciónes del Concesionario de conservar todos los bienes muebles e inmuebles entregados en concesión. Lo  anterior. Presuntamente contraviene el artículo 5° numeral 2 de la Ley 80 de 1993.
''</t>
  </si>
  <si>
    <t>Fortalecer las acciones de mantenimiento y señalización de las obras y de los bienes entregados en concesión</t>
  </si>
  <si>
    <t>Asegurar el cumplimiento de las obligaciónes del contrato</t>
  </si>
  <si>
    <t>1. Se solicitará el informe al Concesionario que demuestre el cumplimiento de todas las actividades de mantenimiento y conservación efectuadas de acuerdo con la programación establecida, así como las labores ejecutadas en las diferentes Estaciones.
2. Se solicitará informe a la Interventoría frente a la validación de las actividades desarrolladas por el Concesionario y sobre el estado de conservación de los bienes dados en concesión</t>
  </si>
  <si>
    <t>1. Informe al Concesionario
2. Informe de Interventoría
3. Manual de Interventoría y Supervisión</t>
  </si>
  <si>
    <r>
      <rPr>
        <b/>
        <sz val="11"/>
        <rFont val="Calibri"/>
        <family val="2"/>
        <scheme val="minor"/>
      </rPr>
      <t xml:space="preserve">HalIazgo71. Carro Registrador de Vía. (A) 
</t>
    </r>
    <r>
      <rPr>
        <sz val="11"/>
        <rFont val="Calibri"/>
        <family val="2"/>
        <scheme val="minor"/>
      </rPr>
      <t xml:space="preserve">En la Propuesta Técnica del Concesionario, numeral 3 "CONSERVACIÓN DE LA RED ATLÁNTICA, numeral 3.2 CONSERVACIÓN SISTEMÁTICA. Se establece ... (...)   </t>
    </r>
    <r>
      <rPr>
        <b/>
        <sz val="11"/>
        <rFont val="Calibri"/>
        <family val="2"/>
        <scheme val="minor"/>
      </rPr>
      <t xml:space="preserve"> ...E</t>
    </r>
    <r>
      <rPr>
        <sz val="11"/>
        <rFont val="Calibri"/>
        <family val="2"/>
        <scheme val="minor"/>
      </rPr>
      <t>n visita de Inspección efectuada en mayo de 2015 por la CGR, el carro registrador de vía (DRESINA) se encontraba fuera de servicio en el Taller de Santa Marta, para reparación y de acuerdo con los Informes de la Interventoría, no se han realizado mediciones de parámetros de vía con el carro registrador desde
mayo de 2014, que permitan hacer el comparativo para determinar el cumplimiento de la calidad de los mantenimientos y atención de los puntos críticos e intervenciones señaladas en lo correspondiente a nivelación y alineación de la vía férrea, más aún cuando el  Informe de Interventoría No. 24 se menciona que entre los Tramos de vía del Km 723+138 al 745+750, Sector Chiriguana - La Loma y del Km 936+657 al 968+713, sector de Puertos - Santa Marta, "...presentan desnivelación y alabeos constantes a lo largo de la red férrea y que se debe realizar la corrección de trocha con la instalación de calzos", y confirmadas estas deficiencias en el recorrido efectuado en carromotor en la visita realizada por la CGR.</t>
    </r>
    <r>
      <rPr>
        <b/>
        <sz val="11"/>
        <rFont val="Calibri"/>
        <family val="2"/>
        <scheme val="minor"/>
      </rPr>
      <t xml:space="preserve">
</t>
    </r>
  </si>
  <si>
    <t>La CGR describe la causa así: ''Lo anterior denota que no se están utilizando los equipos de mayor precisión para la revisión de parámetros de vía que le permitan hacer el control y seguimiento al cumplimiento de las especificaciones técnicas de la vía ''</t>
  </si>
  <si>
    <t>Contar con un plan de contingencia para esta clase de eventos</t>
  </si>
  <si>
    <t>Asegurar la continua medición de los parámetros de la vía</t>
  </si>
  <si>
    <t>1. Se deberá preparar un plan de contingencia por parte del concesionario para mitigar el impacto de este tipo de eventos.
2. Se solicitará el informe al Concesionario que demuestre la debida diligencia frente a la reparación del equipo férreo objeto de cuestionamiento por parte del Ente de Control, así como todo el protocolo de mantenimiento de equipo rodante que garantiza mantener las especificaciónes técnicas en la vía y la operación eficiente en condiciones de seguridad.
3. Se solicitará informe a la Interventoría que permita validar que se cumplan con los mantenimientos preventivos y correctivos al equipo rodante,  factor fundamental para garantizar un correcto estado del corredor férreo.</t>
  </si>
  <si>
    <t>1. Plan de contingencias
2. Informe del Concesionario
3. Informe de Interventoría</t>
  </si>
  <si>
    <r>
      <t xml:space="preserve">Hallazgo 73. Asistentes Técnico Constructivo y Operativo. (A y D) 
</t>
    </r>
    <r>
      <rPr>
        <sz val="11"/>
        <rFont val="Calibri"/>
        <family val="2"/>
        <scheme val="minor"/>
      </rPr>
      <t xml:space="preserve">En el numeral 2.6.3 del Pliego de Condiciones de la Licitación para la Concesión de la Red Férrea del Atlántico se establece: "Compromiso de Asistencia Técnica, Para que sea tenida en cuenta la experiencia que un proponente quiera acreditara través de un asistente técnico, conforme el numeral 2.4 del presente pliego, deberá presentarse debidamente suscrito entre el proponente y el asistente técnico respectivo un contrato de asistencia técnica, siguiendo la minuta contenida  en la PROFORMA 7 que se encuentra en el volumen de anexos y proformas que acompaña este pliego de condiciones; dichos compromisos serán requisitos necesarios para que la experiencia pueda tenerse en cuenta y se considere acreditada en el evaluación de la propuesta.                                                                                                                                                        (...)   Teniendo en cuenta las fechas determinadas por la Interventoría para la terminación de estos contratos no corresponden con las fechas mediante las cuales la ANI ordeno la devolución de las garantías de dichos contratos
</t>
    </r>
  </si>
  <si>
    <t>La CGR describe la causa así: ''Lo anterior indica que a la fecha aún existen actividades que requieren de la asistencia necesaria al concesionario, para garantizar que cuente con el apoyo
técnico en materia de construcción, rehabilitacion-reconstruccion y conservación  de la infraestructura de transporte férreo y de material rodante, y así asegurar la
culminación exitosa de las actividades a cargo del concesionario, debido a deficiencias en el seguimiento y control administrativo de los términos de devolución de garantía, lo cual compromete la Indemnidad de la ANl, frente a las  responsabilidades del asistente técnicos, situación que presuntamente contraviene el principio de Economía de la Función Administrativa, del artículo 209 de la Constitución Política y el artículo 24 de la Ley 80 de 1993 y lo contemplado en el
Contrato de Concesión.''</t>
  </si>
  <si>
    <t>Verificar internamente las condiciones contractuales dada para el Asistente Técnico Operativo y Constructivo y de ser el caso revalidar los conceptos emitidos con anterioridad.</t>
  </si>
  <si>
    <t>Asegurar que el concesionario ha cumplido su obligación contractual frente a la asesoría técnica o tomar las acciones para  su cumplimiento</t>
  </si>
  <si>
    <t xml:space="preserve">
1. Se solicitará a la interventoría concepto  jurídico con el fin de validar las fechas establecidas para la Asistente Técnico- Operativo en el marco de los Pilegos de Condiciones y teniendo en cuenta el concepto emitido por la Gerencia Jurdicia de la ANI.</t>
  </si>
  <si>
    <t xml:space="preserve">
1. Concepto jurídico de Interventoría
2. Manual de Interventoría y Supervisión</t>
  </si>
  <si>
    <t>Hallazgo 74. Sistema de Comunicaciones y Control Centralizado de Trenes. (A, D e IP) Se evidencia que no se dio cumplimiento a lo establecido en el Fallo del Tribunal del 11 de junio de 2014, ni lo establecido en la cláusula Segunda del Otrosí 19 al Contrato de Concesión, toda vez que la Interventoría reporta en su Informe del 14 de mayo de 2015 que a dicha fecha, el Concesionario, se encontraba incumpliendo las obligaciónes relacionadas con la implementación y puesta en marcha del sistema ITCS, en la medida que dicho sistema, a pesar de encontrarse  instalado, no se encuentra en operación</t>
  </si>
  <si>
    <t>La CGR describe la causa así: ''Incumplimiento en la puesta en marcha del sistema ITCS''</t>
  </si>
  <si>
    <t>La CGR describe el efecto así: ''Se configura en un presunto detrimento en el patrimonio del Estado por cuanto se continuo desplazando la inversión, por el atraso en la ejecución de la implementación y puesta en marcha del sistema de comunicaciones y control de tráfico de trenes, desde la fecha establecida en el Otrosí 19, hasta la fecha en que la interventoría certifique el cumplimiento por parte del Concesionario, con lo que presuntamente se estan contrariando lo dispuesto en los artículos 4° numeral 4., 5° numeral 2., 26 numeral 1 de la Ley 80 de 1993 y artículo 84 de la Ley 1474 de 2011. Para determinar el monto se trasladará para la apertura de una Indagación Preliminar ''</t>
  </si>
  <si>
    <t>Garantizar el cumplimiento del funcionamiento del ITCS y fortalecer los lineamientos asociados con el monitoreo y control de los proyectos, teniendo en cuenta los lineamientos y procedimientos exigidos en el manual de supervisión y de interventoría.</t>
  </si>
  <si>
    <t>Asegurar que el sistema ITCS esté en operación y mejorar el monitoreo y control de los proyectos</t>
  </si>
  <si>
    <t>1. Se requerirá un concepto integral a la Interventoría del Proyecto con el fin de que valide o no el cumplimiento y puesta en funcionamiento del sistema ITCS. Así como de validar que las inversiones fueron efectuadas en los tiempos establecidos para desvirtuar el presunto desplazamiento de inversiones</t>
  </si>
  <si>
    <t>1. Concepto técnico- financiero de la Interventoría
2. Manual de Interventoría y Supervisión</t>
  </si>
  <si>
    <t>br</t>
  </si>
  <si>
    <t>Estudio III INF 2 Rad. 2016-409-054482 pag. 21</t>
  </si>
  <si>
    <r>
      <rPr>
        <b/>
        <sz val="11"/>
        <rFont val="Calibri"/>
        <family val="2"/>
        <scheme val="minor"/>
      </rPr>
      <t>Proceso de  Investigación Disciplinaria IUS 2012-476611/IUCD-2013-651-579713  PGN. Primera Delegada para la Contratación Estatal</t>
    </r>
    <r>
      <rPr>
        <sz val="11"/>
        <rFont val="Calibri"/>
        <family val="2"/>
        <scheme val="minor"/>
      </rPr>
      <t xml:space="preserve"> APERTURA. Irregularidades en la ejecución del contrato de concesión No. 09-CONP-98 y las pólizas de garantía contractual celebrado con la firma TREN DE OCCIDENTE S.A.
LMSC: Información revisada y reubicada desde el  H 1000-69. se verificó que la apertura del proceso se informó a la ANI mediante la radicación No. 20134090066342 en la que se solicitaron documentos por parte del organo de control  remitidos con el oficio ANI No. 20131000027721. A 09/02/2017 no se registran otras actuaciones.</t>
    </r>
  </si>
  <si>
    <t xml:space="preserve">Se implementaron acciones de mejora pero estas no han sido efectivas por cuanto el concesionario a noviembre de 2016 tiene pólizas pendientes por aportar, tal como se evidencia a página 7 del informe estado de pólizas del contrato 09CONT98 radicado con No. 20163070151503 de noviembre 30 de 2016, además se evidencia suspensión de la operación del contrato y el inicio de proceso administrativo sancionatorio. </t>
  </si>
  <si>
    <r>
      <t xml:space="preserve">Hallazgo 77. Balasto Puntos Críticos (A) 
</t>
    </r>
    <r>
      <rPr>
        <sz val="11"/>
        <rFont val="Calibri"/>
        <family val="2"/>
        <scheme val="minor"/>
      </rPr>
      <t>En visita de inspección se evidencio la colocación del balasto en primera nivelación en algunos puntos críticos que presentan sobre tamaños y en otros casos finos, por lo que dicho material incumple las especificaciones técnicas de construcción del contrato para el Ítem Balasto "SUMINISTRO E INSTALACIÓN DE BALASTO. Producción Requisitos de la roca. El balasto debe obtenerse mediante triturado mecánico de roca proveniente de una cantera adecuada. La calidad de la .roca y de los procesos de triturado deben ser tales que permitan obtener agregados de forma isotrópica (dimensiones similares en todas las direcciones).
La roca del balasto será compacta, sin planos de corte y estará libre de cavidades, cuerpos extraños y polvo. De todas maneras el material deberá cumplir los siguientes requisitos: - Presencia máxima de roca friable &lt;3% de acuerdo con la norma ASTM C.142. - Presencia máxima de arcilla &lt;0.5% de acuerdo con la ...</t>
    </r>
  </si>
  <si>
    <t>La CGR describe la causa así: ''Lo anterior, genera incertidumbre sobre los controles de calidad por parte del Contratista y de la Interventoría durante el proceso constructivo y los materiales suministrados
''</t>
  </si>
  <si>
    <t>1. Solicitar un informe al Contratista donde se evidencie los protocolos de calidad utilizados para la utilización del material.
2. Solicitar Informe a la Interventoría donde se certifica y se avála el cumplimiento del material suministrado conforme a los ensayos de laboratorio efectuados.
3. Remisión de cada uno de los ensayos de laboratorio efectuados para el uso del balasto.</t>
  </si>
  <si>
    <t>1. Informe del Contratista
2. Informe de Interventoría
3. Ensayos de Laboratorio que evidencian el cumplimiento del material sobre la curva granulometrica.
4. Manual de Interventoría y Supervisión</t>
  </si>
  <si>
    <r>
      <t xml:space="preserve">Hallazgo 78. Muro de Contención (A)                                                                                                                                      </t>
    </r>
    <r>
      <rPr>
        <sz val="11"/>
        <rFont val="Calibri"/>
        <family val="2"/>
        <scheme val="minor"/>
      </rPr>
      <t xml:space="preserve">En el PK 189+800, se observe un muro de contención construido por la Concesión Briceño Tunja Sogamoso -BTS-, que colinda con el corredor férreo, el cual presenta falla por agrietamiento, con riesgo de colapso, sin que se evidencie gestión por parte del contratista en comunicar esta situación tanto a la AN I como al Concesionario de la BTS, </t>
    </r>
    <r>
      <rPr>
        <b/>
        <sz val="11"/>
        <rFont val="Calibri"/>
        <family val="2"/>
        <scheme val="minor"/>
      </rPr>
      <t xml:space="preserve">
</t>
    </r>
  </si>
  <si>
    <t>La CGR describe la causa así: ''situación que denota debilidades en el seguimiento y control de las novedades que se presentan en el derecho de vía, en lo que tiene que ver con la conservación y preservación de la vía, con riesgo que no se actúe preventivamente sino que se convierta en atención de una emergencia
''</t>
  </si>
  <si>
    <t>Ejecutar las labores sobre el muro de contención (por parte del proyecto competente) que disminuyan el riesgo de peligro al derecho de vía.</t>
  </si>
  <si>
    <t>Mantener el derecho de vía en condiciones adecuadas de seguridad</t>
  </si>
  <si>
    <t>UNIDADES DE MEDIDA CORRECTIVA
1.- Hacer un estudio técnico que determine qué acciones se deben seguir para evitar la inestabilidad del terrreno objeto del hallazgo, a cargo del proyecto vial.
2.- Adelantar las actividades surgidas del estudio, a cargo del proyecto vial.
3.- Informe de la interventoría del proyecto carretero sobre el cumplimiento del hallazgo.
UNIDADES DE MEDIDA PREVENTIVAS
4.- Van dirigidas a prever riesgos geológicos y ambientales en este tipo de proyectos.
INFORME DE CIERRE
5.- Informe de cierre  conjunto  entre el personal de los dos proyectos</t>
  </si>
  <si>
    <t xml:space="preserve">UNIDADES DE MEDIDA CORRECTIVA
1.- Estudio técnico, a cargo del proyecto vial.
2.- Adelantar actividades surgidas del estudio.
3.- Informe de la interventoría del proyecto carretero sobre el cumplimiento del hallazgo.
UNIDADES DE MEDIDA PREVENTIVAS
4.- Van dirigidas a prever riesgos geológicos y ambientales en este tipo de proyectos.
INFORME DE CIERRE
5.- Informe de cierre </t>
  </si>
  <si>
    <t>Teniendo en cuenta el documento "Informe Visita páginas 11, 12 y 13", donde se muestra a través de registro fotográfico la Variante Tunja – K14+400, donde se indica "En el K14+400 de la variante de Tunja, se han presentado de forma persistente fisuras media luna sobre la calzada derecha. La calzada se encuentra implantada sobre un terraplén de altura considerable que por su deformación afecto los muros, cimentados sobre pilotes,  ubicados en su base y en el talud del terraplén. Inicialmente para contrarrestar el movimiento se construyó el muro 1 en la base del talud (ver Fotografía 7), pero al poco tiempo este perdió su integridad por movimientos que le generaron múltiples fisuras, pérdida del apoyo y desplomes en algunas de sus secciones. Con el fin de dar solución a los movimientos del terraplén, posteriormente se construyó el muro 2, sobre el talud del terraplén sin que este tenga una clara justificación para su construcción. Este segundo muro ya presenta fisuramientos, con lo que se deduce que la alternativa aplicada no resulta eficiente para contrarrestar los movimientos del terraplén. En este sentido, se requiere de un estudio riguroso que contemple todas las variables involucradas, de tal forma que se pueda establecer con exactitud las causas del movimiento." Por lo anterior este hallazgo continúa en observación.</t>
  </si>
  <si>
    <t xml:space="preserve">Hallazgo 79. Mantenimiento y Conservación Pasos A Nivel. (A y D)                                                                                   En visita de inspección realizada en julio de 2015 se evidenciaron deficiencias en el mantenimiento y conservación de los pasos a nivel, per danos en la señalización y falta de pintura, Incumpliendo lo establecidos en la Cláusula Tercera del contrato, obligaciónes específicas, numeral 3.2 y en el numeral 3.4 del Apéndice Técnico, 
</t>
  </si>
  <si>
    <t>La CGR describe la causa así: ''Situación que evidencia debilidades en el cumplimiento de las obligaciónes del Concesionario, lo cual genera inseguridad en la transitabilidad, tanto de la vía férrea como la vía carreteable''</t>
  </si>
  <si>
    <t>Completar la instalación de la señalización pendiente y mantener y conservar los pasos a nivel</t>
  </si>
  <si>
    <t>Cumplir las especificaciones del contrato</t>
  </si>
  <si>
    <t>1. Solicitar un informe al Contratista donde se evidencie el cumplimiento de la instalación de toda la señalización de a cuerdo con las obligaciónes del contrato y su respectivo apendice tecnico.
2. Solicitar Informe a la Interventoría donde se certifique el cumplimiento de instalación de toda la señalización en el corredor ferreo Bogotá - Belencito</t>
  </si>
  <si>
    <t>1. Informe del Contratista
2. Informe de interventoría
3. Manual de Interventoría y Supervisión</t>
  </si>
  <si>
    <r>
      <t xml:space="preserve">Hallazgo 80. Alineación y Nivelación de Vía Puntos Críticos. (A)                         </t>
    </r>
    <r>
      <rPr>
        <sz val="11"/>
        <rFont val="Calibri"/>
        <family val="2"/>
        <scheme val="minor"/>
      </rPr>
      <t xml:space="preserve">                                                               En visita de inspección se observaron algunas deficiencias en la construcción de la superestructura, tales como rieles desalineados, falsa escuadra sin corrección, falta nivelación de balasto y conformación de hombros de la vía, uniones en
eclisas con separaciones mayores a 3 cms.</t>
    </r>
  </si>
  <si>
    <t>La CGR describe la causa así: ''Lo cual evidencia inadecuado control de calidad del proceso constructivo y genera riesgo para la operación de la vía''</t>
  </si>
  <si>
    <t>1. Solicitar Informe al Contratista sobre el estado actual de las observaciones mencionadas en el Hallazgo, el cual contendrá las actividades técnicas adelantadas en el sector especifico del requerimiento.
2. Solicitar Informe a la Interventoría del estado actual de las observaciones mencionadas en el Hallazgo.</t>
  </si>
  <si>
    <t xml:space="preserve">1. Informe del Contratista
2. Informe de Interventoría
3. Manual de Interventoría y Supervisión
</t>
  </si>
  <si>
    <r>
      <t xml:space="preserve">Hallazgo 81. Punto Crítico PK+255+200. (A)                                                                                                                          </t>
    </r>
    <r>
      <rPr>
        <sz val="11"/>
        <rFont val="Calibri"/>
        <family val="2"/>
        <scheme val="minor"/>
      </rPr>
      <t>Acumulación de basuras en el puente férreo, por falta de mantenimiento, así mismo, el estribo derecho presenta socavación y falta la terminación de la obra de protección de orilla, definida en el diseño.</t>
    </r>
  </si>
  <si>
    <t>La CGR describe la causa así: ''Situación que denota debilidades en el seguimiento y control de las obligaciónes contractuales durante el proceso constructivo y genera riesgo de disminución de la sección hidráulica''</t>
  </si>
  <si>
    <t>Arreglar y limpiar el estribo del puente identificado por la CGR y solicitar a la Alcaldía de Sogamoso para solucionar el tema de basuras del canal</t>
  </si>
  <si>
    <t>Asegurar el adecuado funcionamiento del puente</t>
  </si>
  <si>
    <t>1 Informe del Contratista donde se le solicita el acta de recibo final (a satisfacción) de la obra ubicada en el PK 255+200
2. Informe de la Interventoría en donde se evidencia el recibo a satisfacción de la obra en cuestión.
3. Requerir al Muncipio de Sogamoso para que realice mantenimiento del canal de aguas negras del municipio.</t>
  </si>
  <si>
    <t>1. Informe del Contratista
2. Informe de Interventoría
3. Oficio al Municipio de Sogamoso para que realice mantenimiento del canal de aguas negras del municipio.</t>
  </si>
  <si>
    <r>
      <t>Nivelación y Alineación de Vía. (A y D).
S</t>
    </r>
    <r>
      <rPr>
        <sz val="11"/>
        <rFont val="Calibri"/>
        <family val="2"/>
        <scheme val="minor"/>
      </rPr>
      <t>e observaron deficiencias en la alineación y nivelación de la vía, tales como rieles desalineados, falsa escuadra sin corrección, falta de nivelación de balasto y conformación de hombros de la vía, separaciones en eclisas con rangos por fuera de norma. Se evidenció peligro adelante del PK 524 hacia San Rafael de Lebrija, por vía desalineada y por uniones en eclisas, con chapas sueltas y alabeos.</t>
    </r>
  </si>
  <si>
    <t>La CGR describe la causa así: ''Inadecuado mantenimiento y riesgos para la operación de la vía, contraviniendo lo estipulado en artículos 4° numeral 4., 5° numeral 2., 26 numeral 1 de la Ley 80 de 1993.''</t>
  </si>
  <si>
    <t>1. Solicitar Informe al Contratista sobre el estado actual de las observaciones mencionadas en el Hallazgo, el cual contendrá las actividades técnicas adelantadas en el sector específico del requerimiento.
2. Solicitar Informe a la Interventoría que verifique el cumplimiento de las especificaciones.</t>
  </si>
  <si>
    <t>1. Informe del Contratista
2. Informe de Interventoría
3. Manual de Interventoría y Supervisión</t>
  </si>
  <si>
    <r>
      <rPr>
        <b/>
        <sz val="11"/>
        <rFont val="Calibri"/>
        <family val="2"/>
        <scheme val="minor"/>
      </rPr>
      <t>Balasto Puntos Críticos Zonas de Mejoramiento. (A).</t>
    </r>
    <r>
      <rPr>
        <sz val="11"/>
        <rFont val="Calibri"/>
        <family val="2"/>
        <scheme val="minor"/>
      </rPr>
      <t xml:space="preserve">
Se evidenció la colocación del balasto en primera nivelación en algunos puntos críticos que presentan sobre tamaños y en otros casos finos, por lo que dicho material incumple las especificaciones técnicas de construcción del contrato para el Ítem Balasto.</t>
    </r>
  </si>
  <si>
    <t>La CGR describe la causa así: ''Incertidumbre sobre los controles de calidad por parte del Contratista y de la Interventoría durante el proceso constructivo y los materiales suministrados.''</t>
  </si>
  <si>
    <t>1. Solicitar un informe al Contratista donde se evidencie los protocolos de calidad utilizados para la utilización del material.
2. Solicitar Informe a la Interventoría donde se certifica y se avala el cumplimiento del material suministrado conforme a los ensayos de laboratorio efectuados.
3. Remisión de cada uno de los ensayos de laboratorio efectuados para el uso del balasto.</t>
  </si>
  <si>
    <r>
      <t xml:space="preserve">Pasos a Nivel. (A y D).
</t>
    </r>
    <r>
      <rPr>
        <sz val="11"/>
        <rFont val="Calibri"/>
        <family val="2"/>
        <scheme val="minor"/>
      </rPr>
      <t>Se observaron algunos pasos a nivel con deficiencias en la señalización y falta de mantenimiento de los mismos, tal es el caso del paso a nivel de Ciénaga, en el que presenta danos en la placa y falta de pintura de las señales. La Entidad no responde en relación con el Cuadro denominado oficio 2015-300-008230-, denominado "CUADRO RESUMEN VERIFICACIÓN PASOS A NIVEL marzo de 2015", se informa la identificación y el estado de los pasos a nivel y cruces férreos, ni sobre lo observado en el Informe de Interventoría 20154090073902 de diciembre de 2014, páginas 151 a 154.</t>
    </r>
  </si>
  <si>
    <t>La CGR describe la causa así: ''Deficiencias en el cumplimiento de las obligaciónes del Concesionario y riesgo de inseguridad en la transitabilidad, tanto de la vía férrea como la vía
carreteable.''</t>
  </si>
  <si>
    <t>Corregir las deficiencias en la señalización y en el mantenimiento de los pasos a nivel e implementar las disposiciones de monitoreo y control de los proyectos</t>
  </si>
  <si>
    <t>1. Solicitar un informe al Concesionario donde se evidencie el cumplimiento de la instalación de toda la señalización y mantenimiento  a cuerdo con las obligaciónes estableciadas en Contrato de Concesión.
2. Solicitar Informe a la Interventoría donde se certifique el cumplimiento por parte del Concesionario de la  instalación de toda la señalización y mantenimiento de pasos a nivel.</t>
  </si>
  <si>
    <t>1. Informe del Concesionario
2. Informe de interventoría
3. Manual de Interventoría de Supervisión
4, Informe de Cierre</t>
  </si>
  <si>
    <r>
      <rPr>
        <b/>
        <sz val="11"/>
        <rFont val="Calibri"/>
        <family val="2"/>
        <scheme val="minor"/>
      </rPr>
      <t xml:space="preserve">Hallazgo 91. Permisos de Ocupación de Derecho de Vía. (A y D). </t>
    </r>
    <r>
      <rPr>
        <sz val="11"/>
        <rFont val="Calibri"/>
        <family val="2"/>
        <scheme val="minor"/>
      </rPr>
      <t>En visita de inspección efectuada por la CGR en julio de 2015, se evidenció la obra en construcción en una Planta de  agregados del Guamo y la operación de esta planta con entrada y salida de volquetas, que afecta el derecho de vía, la cual no cuenta con el correspondiente permiso, de conformidad con lo establecido en las Resoluciones 0063 de 2003 y 716 de 2015 y no se evidencia gestión del Concesionario con relación a comunicar a la ANI y a la autoridad competente de esta situación, lo que ha traído como consecuencia el deterioro de la carpeta asfáltica y de la señalización horizontal por la entrada y salida de vehículos de carga, así como el riesgo de accidentes por la falta de señalización de obra y por no contar con los carriles de aceleración y desaceleración que requiere este tipo de actividades. Contrariando presuntamente los artículos 4° numeral 4., 5°numeral 2., 26 numeral 1 de la Ley 80 de 1993 y artículo 84 de la Ley 1474 de 2011.</t>
    </r>
  </si>
  <si>
    <t>Comunicar a la autoridad competente acerca las obras construidas  sobre el derecho via, con el animo de  tomar las medidas petinentes en cada caso particular.</t>
  </si>
  <si>
    <t>Dar cumplimiento a las normas relacionadas con el derecho de vía</t>
  </si>
  <si>
    <t>1. Informe de interventoría relativo a la gestión realizada frente a la sustitución descrita en el hallazgo
2. Concepto jurídico de abogado externo con acciones a seguir
3. Manual de Interventoría y Supervisión
4. Informar al actual concesionario AUTOVIA NEIVA GIRARDOT S.A.S la situacion actual del hallazgo y requerirlo para que proceda  a ejecutar las acciones necesarias a fin de restituir el espacio público.  Responsable supervisor del proyecto AUTOVIA NEIVA GIRARDOT S.A.S.
5. Del análisis de las gestiónes realizadas por el Concesionario y el concepto de la firma Medellín, Martinez &amp; Duran Abogados S.A.S., determinar la procedencia de iniciar acción judicial por parte de la Entidad.  Responsable Gerencia de Defensa Judicial.
6.- Informe de cierre donde se detallará como se conjura la causa del hallazgo, de acuerdo con la recomendación de la OCI</t>
  </si>
  <si>
    <t>1. Informe de interventoría relativo a la gestión realizada frente a la sustitución descrita en el hallazgo
2. Concepto jurídico de abogado externo con acciones a seguir
3. Manual de Interventoría y Supervisión
4.- Informe del concesionario sobre las gestiónes realizadas para restitución del espacio público indicado en la descripción del hallazgo.
5.- Acción judicial por parte de la ANI, si es procedente.
6.- Informe de Cierre</t>
  </si>
  <si>
    <t>INF. 7
MM&amp;D
Rad. No. 2016-409-092155-2 Pag.31
Concepto Jurídico
Rad.
2017- 409-012639-2</t>
  </si>
  <si>
    <r>
      <t xml:space="preserve">Hallazgo 95, Sitios para Depósito de Sobrantes de Excavación (A y D). Contrato de obra férreo 356 de 2013. </t>
    </r>
    <r>
      <rPr>
        <sz val="11"/>
        <rFont val="Calibri"/>
        <family val="2"/>
        <scheme val="minor"/>
      </rPr>
      <t>Se observó en el predio aledaño a la obra del Punto Crítico PK 153+680, falla por reptación del relleno efectuado por el Contratista en la parte baja del muro construido en este punto, ocasionado por deficiencias de calidad en el proceso constructivo de la disposición de material sobrante de excavación y del seguimiento y control por la Interventoría, Incumplimiento de lo estipulado en la Cláusula Décima Quinta del Contrato, el Plan de Manejo Ambiental en el Programa PMF3.</t>
    </r>
  </si>
  <si>
    <t>La CGR describe la causa así: ''Deficiencias en la calidad del proceso constructivo y del seguimiento y control de la interventoría.''</t>
  </si>
  <si>
    <t>Retirar el material sobrante y ubicarlo en los sitios y condiciones establecidos en el PMA</t>
  </si>
  <si>
    <t>Cumplir con el PMA en relación con el manejo de material sobrante</t>
  </si>
  <si>
    <t>1. Se remitirán todos los soportes generados por el Contratista que dan cuenta del cumplimiento de la novedad ambiental.
2. Se anexarán las comunicaciones oficiales emitidas por la Agencia que corroboran el cumplimiento de las obligaciónes ambientales.
3. Se remitirán los soportes generados por la Interventoría que validan el cumplimiento ambiental.</t>
  </si>
  <si>
    <t>1. Informes ambientales por parte del Contratista de las acciones adelantadas. 
2.  Comunicados de cumplimiento ambiental por parte de la ANI.
3. Concepto de Interventoría sobre el estado de cumplimiento
4. Manual de Interventoría y Supervisión</t>
  </si>
  <si>
    <r>
      <t xml:space="preserve">Hallazgo 96.Señalización de la Vía Férrea (A y D). Contrato 418 de 2013. </t>
    </r>
    <r>
      <rPr>
        <sz val="11"/>
        <rFont val="Calibri"/>
        <family val="2"/>
        <scheme val="minor"/>
      </rPr>
      <t>En visita de inspección se observó la falta de señalización del corredor, incumpliendo lo establecido en el Apéndice Técnico, numeral 3.12.4 Suministro e instalación de señales verticales. Así mismo, en el Informe de Interventoría de febrero de 2015, se comunica que mediante oficio ANI 409-064762-2, la Interventoría solicitó al contratista el inicio de las actividades de señalización, las cuales no fueron iniciadas, incumpliendo así el numeral 3.12 del Apéndice Técnico y del apéndice socioambiental proforma P!\/1S3 gestión social, contraviniendo presuntamente lo establecido en artículos 4° numeral 4., 5° numeral 2., 26 numeral 1 de la Ley 80 de 1993, afectando la seguridad en transitabilidad de la vía.</t>
    </r>
  </si>
  <si>
    <t>Completar la instalación de la señalización pendiente</t>
  </si>
  <si>
    <t>Cumplir el apéndice técnico N0. 3.12.4</t>
  </si>
  <si>
    <t>1. Solicitar un informe al Contratista donde se evidencie el cumplimiento de la instalación de toda la señalización de a cuerdo con las obligaciónes del contrato y su respectivo apendice tecnico.
2. Solicitar Informe a la Interventoría donde se certifique el cumplimiento de instalación de toda la señalización en el corredor ferreo La Dorada - Chiriguana.</t>
  </si>
  <si>
    <r>
      <t xml:space="preserve">Hallazgo 99. Planeación contractual, contrato de obra 418 de 2013. (A, F y D). </t>
    </r>
    <r>
      <rPr>
        <sz val="11"/>
        <rFont val="Calibri"/>
        <family val="2"/>
        <scheme val="minor"/>
      </rPr>
      <t>EI Contrato de Obra 418 de 2013 por $90,835.5 millones, tenía contemplado la ejecución de 50 obras, para el cual se contrató la Interventoría 427 de 2013, por $7,718.4 millones, a precio global fijo, que incluía el seguimiento a la citada cantidad de obras. Mediante el Otrosí 1 del contrato de Obra del 21/10/2014, se acordó excluir dos (2) puntos críticos, que a su vez fueron incluidos dentro de la contratación llevada a cabo por el Fondo de Adaptación a través del Contrato de Obra 227 del 23/12/2014. Por tanto, los dos (2) puntos críticos objeto de exclusión del contrato de obra, se encontraban en el alcance del contrato interventoría suscrito por ANl. No obstante, la ANl adicionó el valor del Contrato Interventoría en $142.1 millones, incluido IVA, mediante el Otrosí 1 del 27 de febrero de 2015 para efectuar la interventoría a los dos puntos excluidos, lo cual se podrá constituir en presunto detrimento en esta cuantía con la probable trasgresión de los principios de Planeación, Eficiencia, Eficacia y Economía establecidos en el artículo 209 de la Constitución Política, el artículo 25, numeral 12 de la Ley 80 de 1993, modificado por la Ley 1474 de 2011, por la falta de aplicación efectiva de controles.</t>
    </r>
  </si>
  <si>
    <t>La CGR describe la causa así: ''Falta de aplicación efectiva de controles''</t>
  </si>
  <si>
    <t>Fortalecer el monitoreo y control de los proyectos y de las modificaciones contractuales.</t>
  </si>
  <si>
    <t>Asegurar que las modificaciones contractuales cumplen con la normatividad vigente y con los objetivos del proyecto e incorporan una evaluación integral de todos los impactos asociados.</t>
  </si>
  <si>
    <t>Soportar técnica y jurídicamente las correctas actuaciones por parte de la entidad, con el fin de asegurar el cumplimiento a cabalidad de los contratos en concordancia de los Principios de Planeación, Eficiencia, Eficacia y Economia establecidos en el marco de la Ley 80 de 1993.
1. Se solicitará Concepto jurídico respectivo con el fin de soportar las actuaciones adelantadas en pro de proteger la correcta ejecución de las obras y de los intereses de la Agencia.
2. Se solicitará Concepto Tecnico respectivo con el fin de soportar las actuaciones adelantadas en pro de proteger la correcta ejecucion de las obras y de los intereses de la Agencia.</t>
  </si>
  <si>
    <t>1. Concepto jurídico GITGC2.
2. Concepto Tecnico GITGFP
3. Reporte del Fondo de Adaptación
4. Manual de Contratación
5. Res. Que crea y regula el Comité de Contratación
6. Res. 959 de 2013 - Bitácora del proyecto</t>
  </si>
  <si>
    <t>Indagación preliminar</t>
  </si>
  <si>
    <t xml:space="preserve"> INDAGACIÓN PRELIMINAR RED FÉRREA DEL ATLÁNTICO NO. 20151214-11 DEL 01/02/2015 ANT-IP-2016-02067.</t>
  </si>
  <si>
    <t xml:space="preserve">Auto No. 0885 del 28/09/2017
IP-NO. 20151214-11 DEL 01/02/2015 
Con adicación ANI No. 20174091245942 del 10 de noviembre de 2017
</t>
  </si>
  <si>
    <t>COMUNICACIÓN MEDIANTE RADICADO ANI 20174091120632 DEL 19/10/2017 DE ARCHIVO INDAGACIÓN PRELIMINAR RED FÉRREA DEL ATLÁNTICO NO. 20151214-11 DEL 01/02/2015 ANT-IP-2016-02067. 
Mediante radicación ANI No. 20174091245942 del 10 de noviembre de 2017 se recibió copia del auto Auto No. 0885 del 28/09/2017 mediante el cual se ordena el archivo de la indagación preliminar teniendo en cuenta que...
“… la ANI conforme a la realidad que se presentó en el proyecto, debía garantizar la prórroga de la obra y su adición en valor, porque era viable el reconocimiento de la adición realizada a la interventoría conforme al clausulado contractual, por lo que su actuar no está fuera del deber ser, y en consecuencia no es generador de daño fiscal.”</t>
  </si>
  <si>
    <t xml:space="preserve">Estudio III INF 2 Rad. 2016-409-054482 pag. 27 </t>
  </si>
  <si>
    <r>
      <t xml:space="preserve">Hallazgo 100. Liquidación de Contratos. (A y D). </t>
    </r>
    <r>
      <rPr>
        <sz val="11"/>
        <rFont val="Calibri"/>
        <family val="2"/>
        <scheme val="minor"/>
      </rPr>
      <t>Se identificaron quince (15) contratos a los cuales se les venció el término para su liquidación, lo que impide conocer o saber si existen saldos a favor o en contra de la ANl en cada uno de ellos, situación por la falta de aplicación efectiva de los controles, lo que podría tener connotación disciplinaria, por la posible infracción del artículo 60 de la Ley 80 de 1993, modificado por el artículo 11 de la Ley 1150 de 1997 y por el artículo 217 del Decreto 019 de 2012.</t>
    </r>
  </si>
  <si>
    <t>La CGR describe la causa así: ''Falta de aplicación efectiva de los controles.''</t>
  </si>
  <si>
    <t>Fortalecer los lineamientos asociados con la liquidación de los contratos de la ANI</t>
  </si>
  <si>
    <t>Asegurar que se ejecutan los procesos de liquidación pertinente de manera oportuna</t>
  </si>
  <si>
    <t>1- Elaboración de un acta de cierre y archivo del expediente administrativo donde conste que no se liquidó el contrato por pérdida de competencia  2- Verificar la existencia de parámetros de liquidación contractual en el Manual de Contratación de la ANI.     3-   Expedir un procedimiento para liquidación de los contratos de la ANI.   4- Expedir una circular instructiva respecto de la liquidación contractual de la ANI. 5- Informe de cierre</t>
  </si>
  <si>
    <t>1- Acta de cierre y archivo del expediente administrativo.   
2- Manual de Contratación que incluya la liquidación contractual en el Manual de Contratación de la ANI.     
3-   Procedimiento para liquidación de los contratos de la ANI.   
4- Circular instructiva respecto de la liquidación contractual de la ANI.
5. Informe de cierre</t>
  </si>
  <si>
    <t>Vicepresidencia Jurídica-Vicepresidencia de Gestión Contractual-Vicepresidencia Ejecutiva</t>
  </si>
  <si>
    <t>Deficiencias liquidación contractual</t>
  </si>
  <si>
    <r>
      <rPr>
        <b/>
        <sz val="11"/>
        <rFont val="Calibri"/>
        <family val="2"/>
        <scheme val="minor"/>
      </rPr>
      <t>Atención puntos críticos contratos 356 y 418 de 2013 (A y D).</t>
    </r>
    <r>
      <rPr>
        <sz val="11"/>
        <rFont val="Calibri"/>
        <family val="2"/>
        <scheme val="minor"/>
      </rPr>
      <t xml:space="preserve"> Atención Puntos Críticos Contratos 356 y 418 de 2013. En los contratos de obra 356 y 418 de 2013, se identificó desplazamiento de los cronogramas de diseños y de obras, mayor valor de obras como consecuencia de los estudios y diseños definitivos, adiciones en tiempo y valor, exclusión y priorización de puntos críticos. Estas situaciones han impactado la finalidad perseguida con la suscripción de dichos contratos.</t>
    </r>
  </si>
  <si>
    <t>La CGR describe la causa así: ''Gestión ineficaz por falencia en la planeación.''</t>
  </si>
  <si>
    <t>Fortalecer los lineamientos asociados con el monitoreo y control de los proyectos y de las modificaciones contractuales</t>
  </si>
  <si>
    <t>Asegurar el desempeño adecuado de los proyectos y las modificaciones contractuales integralmente evaluadas</t>
  </si>
  <si>
    <t>1. Fundamentar Técnica, Jurídica, Social, Ambiental, Riesgos la suscripción de esos documentos contractuales. ECO, Estudio de conveniencia y oportunidad
2. Emitir las actas de entrega final e informe de interventoría que confirme el balance final de los contratos</t>
  </si>
  <si>
    <t>1. ECO y Otrosíes respectivos
2. Actas de entrega final
3. Informe final de Interventoría</t>
  </si>
  <si>
    <r>
      <rPr>
        <b/>
        <sz val="11"/>
        <rFont val="Calibri"/>
        <family val="2"/>
        <scheme val="minor"/>
      </rPr>
      <t xml:space="preserve">Pago adicional laudo arbitral contrato de Concesión Vial 445 de 1994 (A, F y D). </t>
    </r>
    <r>
      <rPr>
        <sz val="11"/>
        <rFont val="Calibri"/>
        <family val="2"/>
        <scheme val="minor"/>
      </rPr>
      <t xml:space="preserve">Pago adicional, laudo arbitral Contrato de concesión Vial 445 de 1994. Presunto detrimento patrimonial por el pago adicional del laudo por valor de $10.046 millones, incluidos intereses, los cuales fueron pagados mediante Títulos  de Tesorería - TES Clase B. </t>
    </r>
  </si>
  <si>
    <t>La CGR describe el efecto así: ''Presunto detrimento patrimonial en cuantía de $43.8 millones y presunto incumplimiento a los Principios de Eficiencia, Economía y Eficacia del
artículo 209 de la Constitución Política.''</t>
  </si>
  <si>
    <t>Fortalecer el procedimiento frente al reconocimiento de Laudos Arbitrales cuya fuente de pago sean TES, y mejorar el monitoreo y control de los procesos.</t>
  </si>
  <si>
    <t>Asegurar el cumplimiento normativo del Ministerio de Hacienda relacionado con el pago de deudas con TES, dando cumplimiento a los Principios de Eficiencia, Economía y Eficacia del
artículo 209 de la Constitución Política.</t>
  </si>
  <si>
    <t xml:space="preserve">1. Presentar un informe de trazabilidad en la gestión adelantada por la Agencia ante el Ministerio de Hacienda para el pago del tribunal de arbitramento fallado el 18 de marzo de 2014.
2. Implementar un procedimiento interno en la Agencia que asegure el cumplimiento normativo del Ministerio de Hacienda relacionado con el pago de deudas con TES enmarcado en los Principios de Eficiencia, Economía y Eficacia del
artículo 209 de la Constitución Política.
</t>
  </si>
  <si>
    <t>1. Presupuesto ANI 2014
2. Fallo Laudo Arbitral 2014
3. Informe detallado gestión pago
4. Procedimiento interno pago TES (incl. circular MHCP pago TES)
5. Informe de Cierre</t>
  </si>
  <si>
    <r>
      <rPr>
        <b/>
        <sz val="11"/>
        <rFont val="Calibri"/>
        <family val="2"/>
        <scheme val="minor"/>
      </rPr>
      <t xml:space="preserve">
Complementario por alcance.
Auto del 18/08/2016 por medio del cual se archiva la I.P. No. 6-011-16</t>
    </r>
    <r>
      <rPr>
        <sz val="11"/>
        <rFont val="Calibri"/>
        <family val="2"/>
        <scheme val="minor"/>
      </rPr>
      <t xml:space="preserve">
Mientras se consiguen los recursos, se generan intereses moratorios que deben ser reconocidos al beneficiario como lo ordena la Ley. 
 ..."el juzgado tomó la decisión hasta el 2012 cuando quedó en firme la providencia, lo que generó los intereses que fueron reconocidos y pagados como consecuencia de esta decisión".
..."no existe detrimento patrimonial ya que el pago de los intereses moratorios es válido legalmente" 
</t>
    </r>
    <r>
      <rPr>
        <b/>
        <sz val="11"/>
        <rFont val="Calibri"/>
        <family val="2"/>
        <scheme val="minor"/>
      </rPr>
      <t>Ataca la causalidad del hallazgo. Como unidad de medida aporta a la efectividad del PMI</t>
    </r>
  </si>
  <si>
    <t>Estudio II
INF 2 Rad. 2016-409-054482 pag. INF.4
RADICADO NO. 2016-409-077657-2 Pag. 45</t>
  </si>
  <si>
    <r>
      <t xml:space="preserve">Cumplimiento procedimientos Comité de Conciliación (A y D).  </t>
    </r>
    <r>
      <rPr>
        <sz val="11"/>
        <rFont val="Calibri"/>
        <family val="2"/>
        <scheme val="minor"/>
      </rPr>
      <t>- Cumplimiento procedimientos Comité de Conciliación. Los laudos correspondientes a Santa Marta Riohacha Paraguachón; Malla Vial del Meta y la conciliación con concesionaria San Simón y Manuel Rozo no fueron sometidas a comité de conciliación.</t>
    </r>
  </si>
  <si>
    <t>La CGR describe la causa así: ''Falta de aplicación efectividad de los controles.''</t>
  </si>
  <si>
    <t>En el marco de la implementación del Modelo Óptimo de Gestión diseñado por la Agencia Nacional de Defensa Jurídica del Estado, se elaborarán o actualizarán, según sea el caso, los procedimientos para el pago de sentencias y conciliaciones y el procedimiento para determinar la procedencia de la  Acción de Repetición, que incluya las alertas, controles y registros de los términos establecidos en el art. 8 de la Ley 678 de 2001</t>
  </si>
  <si>
    <t>1. Actualización del procedimiento de pago de sentencias contenido en la Resolución 850 de 2012, conforme a los parámetros del MOG de la ANDJE y el Decreto 2469 del 22 de diciembre de 2015- Pago de Sentencias y Conciliaciones
2. Elaboración e implementación del procedimiento para el estudio de la procedencia de acción de repetición, conforme a los parámetros del MOG de la ANDJE</t>
  </si>
  <si>
    <t>1. Actualización del procedimiento de pago de sentencias
2. Elaboración e implementación del procedimiento de acción de repetición
3.- Informe de cierre</t>
  </si>
  <si>
    <r>
      <t xml:space="preserve">Rendimientos financieros aportes vigencia 2008-Concesión RPCH (A, F, D y P) - </t>
    </r>
    <r>
      <rPr>
        <sz val="11"/>
        <rFont val="Calibri"/>
        <family val="2"/>
        <scheme val="minor"/>
      </rPr>
      <t>Rendimientos Financieros Aportes Vigencia 2008. El 16 de abril del 2013 el concesionario retiró $252.669.778 de la subcuenta rendimiento aportes INCO sin que le asistiera derecho porque se trata de rendimientos financieros que deben ser recursos de la Nación. Lo que demuestra debilidades de control por parte de la Agencia y de la Interventoría frente a la salvaguardia de los recursos públicos.</t>
    </r>
  </si>
  <si>
    <t>La CGR describe la causa así: ''Debilidades de control por parte de la Agencia y de la interventoría frente a la custodia y salvaguarda de los recursos públicos y falta de gestión para la recuperación de los mismos.''</t>
  </si>
  <si>
    <t xml:space="preserve">1. Oficio solicitando la devolución del dinero al Concesionario
2. Art. 24 de la ley 1508 de 2012
3. Concepto de la sala de consulta y servicio civil del Consejo de Estado del 3 de marzo de 2007 sobre destinación de rendimientos – concepto 1802 del 7-mar-2007 (Consejero Fernando Arboleda Ripoll): “Los rendimientos producidos por los recursos aportados a la fiducia por el concesionario, independientemente de su fuente de financiación son del concesionario. De igual manera son del concesionario aquellos rendimientos producidos por los dineros públicos - provenientes del presupuesto general de la Nación- que recibe el fideicomiso a titulo de pago, sea que provengan de peajes, valorizaciones o del presupuesto nacional, pues por corresponder al pago del contrato entran al patrimonio autónomo como recursos del concesionario. En este sentido, respecto de ellos no es exigible reintegro alguno de rendimientos financieros o intereses para el tesoro nacional".
4. Contrato estándar 4G (sección sobre rendimientos financieros)
5. Concepto de dr. Gabriel de Vega (radicación ANI 2013-409-053691-2 del 31-dic-2013): se establece que los rendimientos financieros generados por patrimonios autónomos que se hayan constituido por expresa autorización de la ley corresponden a dichos patrimonios autónomos.
6. Concepto de Ministerio de Hacienda (oficio 1-2007-061423 - pg. 48, de mayo de 2011). Cuando el patrimonio haya sido legalmente autorizado ocurre la transferencia de dominio, y por ende, la ejecución de los recursos; de manera que surtido ese trámite dejan de pertenecer al presupuesto de la Nación.
7. Concepto de abogado externo.
</t>
  </si>
  <si>
    <t xml:space="preserve">
1. Oficio solicitando la devolución del dinero al Concesionario
2. Art. 24 de la ley 1508 de 2012
3. Concepto de la sala de consulta y servicio civil del Consejo de Estado del 3 de marzo de 2007 sobre destinación de rendimientos – concepto 1802 del 7-mar-2007 (Consejero Fernando Arboleda Ripoll): “Los rendimientos producidos por los recursos aportados a la fiducia por el concesionario, independientemente de su fuente de financiación son del concesionario. De igual manera son del concesionario aquellos rendimientos producidos por los dineros públicos - provenientes del presupuesto general de la Nación- que recibe el fideicomiso a titulo de pago, sea que provengan de peajes, valorizaciones o del presupuesto nacional, pues por corresponder al pago del contrato entran al patrimonio autónomo como recursos del concesionario. En este sentido, respecto de ellos no es exigible reintegro alguno de rendimientos financieros o intereses para el tesoro nacional".
4. Contrato estándar 4G (sección sobre rendimientos financieros)
5. Concepto de dr. Gabriel de Vega (radicación ANI 2013-409-053691-2 del 31-dic-2013): se establece que los rendimientos financieros generados por patrimonios autónomos que se hayan constituido por expresa autorización de la ley corresponden a dichos patrimonios autónomos.
6. Concepto de Ministerio de Hacienda (oficio 1-2007-061423 - pg. 48, de mayo de 2011). Cuando el patrimonio haya sido legalmente autorizado ocurre la transferencia de dominio, y por ende, la ejecución de los recursos; de manera que surtido ese trámite dejan de pertenecer al presupuesto de la Nación.
7. Concepto de abogado externo.</t>
  </si>
  <si>
    <t>PENAL, FISCAL, DISCIPLINARIA Y ADMINISTRATIVA</t>
  </si>
  <si>
    <t>Estudio II
INF 1 MM&amp;D Rad. RADICADO NO. 2016-409-054480-2 pag. 19
INF.4
RADICADO NO. 2016-409-077657-2 Pag. 91
Concepto Jurídico 
MM&amp;D Rad. 2016-409-118083-2</t>
  </si>
  <si>
    <t>UNIDADES DE MEDIDA CORRECTIVA:
UM1 Contratar  un taller de comunicación asertiva para el personal que labora en las diferentes áreas de la ANI y que intervienen en la planeación y ejecución del PMI. 
UM2. Replanteo de 66 hallazgos declarados no efectivos Auditoría regular Vigencia 2016
UM3. Mesas de trabajo para ajustar el PMI (Monitoreo) 
UM4. Mesas de trabajo de la Asesoría y Seguimiento al PMI.
UNIDADES DE MEDIDA PREVENTIVAS:
UM5. Análisis de las principales problemáticas originadas en el plan de mejoramiento institucional (Concepto clave y base de conocimiento del PMI). Los documentos de análisis son divulgados a las vicepresidencias e incorporados en página Web de la ANI
UM6. Balance de cumplimiento del plan de mejoramiento institucional en  diferentes períodos,  los cuales son socializados a las áreas.
UM7. Análisis de efectividad del plan de mejoramiento institucional auditorías regulares vigencias 2015 y 2016, los cuales fueron divulgados
UM8. Ajuste Instructivo para la elaboración del PMI incluida la socialización al personal responsable de la gestión de los planes de mejoramiento.
UM9. Ajuste procedimiento incluida la socialización al personal responsable de la gestión de los planes de mejoramiento.
UM10. Crear una carpeta documental con los conceptos jurídicos relacionados con los conceptos claves de los hallazgos abiertos y no efectivos vigentes incluidos los de la Auditoría regular vigencias 2015 y 2016
INFORME DE CIERRE:
UM11: Informe de Cierre
UM12: Alcance al informe de cierre</t>
  </si>
  <si>
    <t>Evaluación y Control Institucional</t>
  </si>
  <si>
    <t>Deficiencias Plan de Mejoramiento Institucional</t>
  </si>
  <si>
    <r>
      <t xml:space="preserve">Hallazgo 1. Administrativo - Seguimiento Plan de Acción a 31 de diciembre de 2015
</t>
    </r>
    <r>
      <rPr>
        <sz val="11"/>
        <rFont val="Calibri"/>
        <family val="2"/>
        <scheme val="minor"/>
      </rPr>
      <t>En el seguimiento realizado al cumplimiento de las metas del Plan de Acción de la Entidad, con corte a 31 de diciembre de 2015, se observa que algunas de las metas por proyecto contempladas para la vigencia 2015, se ejecutaron parcialmente o no fueron ejecutadas. De 419 metas programadas, existen 59 metas cumplidas parcialmente y 23 metas no se desarrollaron, tal como se indica en el Anexo 1 y 2, adjunto; esta ejecución se presentó principalmente en el modo carretero, el modo férreo, lo mismo que en la Vicepresidencia de Estructuración y en la Vicepresidencia Jurídica en temas jurídico y predial principalmente, entre otros.</t>
    </r>
  </si>
  <si>
    <t>La CGR describe la causa así: ''Existen debilidades en la formulación y estructuración de las metas, al no contar con la certeza de su realización, lo que conlleva a que se impacten las metas misionales de la entidad y se afecten negativamente los objetivos del Plan Estratégico y del Plan Nacional de Desarrollo y así mismo la gestión de la Entidad, al verse afectada la ejecución del Plan de Acción planteado, debido a que, por la no realización de las actividades, estas son desplazadas en el tiempo.''</t>
  </si>
  <si>
    <t>La CGR describe el efecto así: ''Impacto sobre las metas misionales de la entidad afectando negativamente los objetivos del Plan Estratégico y del Plan Nacional de Desarrollo, por la no realización de las actividades, y deben ser desplazadas en el tiempo.''</t>
  </si>
  <si>
    <t>Ajustar instructivo de plan de acción con criterios para la definición de actividades e indicadores. Ejecución de un plan para mejorar la implementación del procedimiento de definición de las metas para cada vigencia, y su articulación con el procedimiento de Planeación Estratégica, y el instructivo del Plan de Acción. Así mismo, y con el fin de generar las alertas y análisis necesarios para la toma de decisiones, se presentarán informes de seguimiento a través de los cuales se identificarán los atrasos en la gestión, tal que las áreas hagan los correctivos para el cumplimiento de las metas o, de acuerdo a las circunstancias, ajusten oportunamente el Plan de acción.</t>
  </si>
  <si>
    <t>1- Implementación de Buenas Practicas de seguimiento y formulación del Plan de Acción. 
2- Revisión y Ajuste al Instructivo  del Plan de Acción
3- Acompañamiento y apoyo en la implementación del procedimiento de metas y su articulación con la planeación estratégica y la elaboración del plan de acción.
4- Seguimiento oportuno y periódico al Plan de Acción.
.</t>
  </si>
  <si>
    <t xml:space="preserve">
1- Plan de Acción aprobado (1)
2- Reporte avances indicadores líderes en Informe ANI CÓMO VAMOS (12)
3- Informe Seguimiento Trimestral Plan de Acción (3)
4-Mesa de trabajo para evaluar el  seguimiento del Plan de Acción (Listas de asistencia)(7)
5- Taller PHVA (Presentación y listas de asistencia) (1)
6- Taller Elaboración planes de acción e indicadores (Presentación y listas de asistencia). (1)
7- Instructivo SEPG-I-006 Metodología Plan de Acción (1)
8- Procedimiento GCSP-P-026 Definición de Metas Anuales por Concesión (1)
9- Informe de cierre</t>
  </si>
  <si>
    <t>2015R</t>
  </si>
  <si>
    <r>
      <t xml:space="preserve">Hallazgo No. 2. Administrativo con presunta incidencia Disciplinaria-Vigencias Expiradas
</t>
    </r>
    <r>
      <rPr>
        <sz val="11"/>
        <rFont val="Calibri"/>
        <family val="2"/>
        <scheme val="minor"/>
      </rPr>
      <t>Se observó que durante la vigencia 2015, la Agencia Nacional de Infraestructura en la ejecución del presupuesto reportó tres (3) vigencias expiradas, debido a los siguientes hechos ocurridos así:
Funcionamiento
1. El contrato de prestación de servicios profesionales C.I. No. 527 del 20 de diciembre de 2012 y su adición del 30 de abril de 2013, contó en su momento con respaldo presupuestal a través de los Certificados de Disponibilidad Presupuestal y Registros Presupuestales.
Inversión
2 y 3. Los saldos por pagar de los contratos VE 574 de 2012 por $77,5 millones y VE 057 de 2013 con SES Colombia S.A.S por $14,5 millones, los cuales en su momento contaron con respaldo presupuestal a través de los Certificados de Disponibilidad Presupuestal y Registros Presupuestales a diciembre 31 de 2014 los registros presupuestales Nos: 17413 de enero 17 de 2013 y 48213 de mayo 9 de 2013, presentaban un saldo por obligar por $92 millones, por lo cual se constituyó la reserva presupuestal correspondiente, la cual feneció al cierre de la vigencia fiscal 2014.</t>
    </r>
  </si>
  <si>
    <t>La CGR describe la causa así: ''El hecho antes expuesto se adecúa a lo establecido en el Artículo 65 de la Ley 1737 de 2014, y desconoce el efectivo alcance del principio de celeridad, artículo 13 de la Ley 1437 de 2011''</t>
  </si>
  <si>
    <t>La CGR describe el efecto así: ''Desconoce el efectivo alcance del principio de celeridad, artículo 13 de la Ley 1437 de 2011''</t>
  </si>
  <si>
    <t xml:space="preserve">La Vicepresidencia Administrativa y Financiera con base en las disposiciones legales vigentes en materia presupuestal, especificamente en lo relacionado con las vigencias expiradas,   procedió a cancelar las obligaciónes existentes, contando para el efecto con los documentos soportes necesarios.  </t>
  </si>
  <si>
    <t>Aplicación de las disposciones legales para la materia.</t>
  </si>
  <si>
    <t>Aplicar norma
1.- Informe relacionado con la aplicabilidad de la norma presupuestal que permite la ejecución presupuestal con cargo a Vigencias Expiradas.
2.- Informe de Cierre</t>
  </si>
  <si>
    <r>
      <rPr>
        <b/>
        <sz val="11"/>
        <rFont val="Calibri"/>
        <family val="2"/>
        <scheme val="minor"/>
      </rPr>
      <t>LMSC. Indagación preliminar IUS-2016-409163</t>
    </r>
    <r>
      <rPr>
        <sz val="11"/>
        <rFont val="Calibri"/>
        <family val="2"/>
        <scheme val="minor"/>
      </rPr>
      <t xml:space="preserve">
Mediante Auto del 20 de Diciembre de 2016 la Procuaraduría Delegada para la Economía y Hacienda Pública dispuso apertura de indagación preliminar IUS-2016-409163 por presuntas irregularidades presentadas en vigencias expiradas 2015. Con radicación ANI 2017-409-006717-2 del 23/01/2017 solicita información a la OCI, Se dió respuesta con rad. ANI 2017-102-002227-1  del 26/01/2017</t>
    </r>
  </si>
  <si>
    <t>Fallas en planeación y ejecución del presupuesto ANI</t>
  </si>
  <si>
    <t>Hallazgo No. 3. Administrativo - Servicio de la Deuda Pública Interna
La Agencia Nacional de Infraestructura-ANI en el Anteproyecto de Presupuesto para la vigencia 2015, solicitó recursos por la suma de $739,220 millones, en el rubro "Servicio de la Deuda Pública Interna", con el fin de atender sus compromisos, entre otros, con el Fondo de Contingencias Contractuales de las Entidades Estatales (Fiduciaria-Fiduprevisora), para el pago de los planes de aportes de las Concesiones, incluyendo el déficit de las vigencias 2013 y 2014 por $147,465 millones.
Estos recursos solicitados no fueron aprobados por el Ministerio de Hacienda y Crédito Público, toda vez que para la vigencia 2015, se le asignó a la ANl para Servicio de la Deuda Pública Interna $280,079 millones, que corresponde al 38% de Io solicitado.
Se observó que los recursos asignados a la ANI fueron insuficientes para el cumplimiento de las obligaciónes contingentes (pago de los planes de aportes con Fiduprevisora), lo que generó en los Estados Contables de la Agencia una cuenta por pagar a diciembre 31 de 2015 por $294,784 millones.</t>
  </si>
  <si>
    <t>La CGR describe la causa así: ''El traslado no oportuno de los recursos al Fondo de Contingencias generó incrementos en el valor adeudado por $1.834 millones, debido a la indexación del saldo al final de la vigencia 2015 y lo reportado por Fiduprevisora en enero de 2016 por $296,618 millones.
''</t>
  </si>
  <si>
    <t>La CGR describe el efecto así: ''Incrementos en el valor adeudado, debido a la indexación del saldo al final de la vigencia 2015 y lo reportado por Fiduprevisora en enero de 2016.''</t>
  </si>
  <si>
    <t>1. Garantizar que los anteproyectos de presupuesto incluyan la totalidad de las necesidades de recursos para cubrirr los planes de aportes al fondo de pasivos contingentes.
2. Mantener una buena articulación con el MHCP tanto con DGCP y DGPPN
3. Realizar las gestiónes oportunas de modificaciones de los planeas de aportes para logar eficiencias en el uso de los recursos.</t>
  </si>
  <si>
    <t>1. Solicitud de anteproyecto de presupuesto a las dependencias de la ANI. (2)
2. Documento de anteproyecto de presupuesto de la ANI. (2)
3. Evidencia del  cargue al sistema del anteproyecto de presupuesto de la ANI. (2)
4. Procedimiento "ANTEPROYECTO DE PRESUPUESTO-SEPG-P-015" (1)
5.Procedimiento modificación plan de aportes (1)
6. Mesas de trabajo con DGCP y DGPPN para la elaboración del presupuesto. (1)
7. Informe de cierre</t>
  </si>
  <si>
    <t>Mediante Auto del 20 de Diciembre de 2016 la Procuaraduría Delegada para la Economía y Hacienda Pública dispuso apertura de indagación preliminar IUS-2016-409163 por presuntas irregularidades presentadas en vigencias expiradas 2015. Con radicación ANI 2017-409-006717-2 del 23/01/2017 solicita información a la OCI, Se dió respuesta con rad. ANI 2017-102-002227-1  del 26/01/2017</t>
  </si>
  <si>
    <t>No asignación de recursos por MHCP</t>
  </si>
  <si>
    <r>
      <t xml:space="preserve">Hallazgo No. 4. Administrativo - Reportes trimestrales de los Procesos Judiciales en contra de la Entidad
</t>
    </r>
    <r>
      <rPr>
        <sz val="11"/>
        <rFont val="Calibri"/>
        <family val="2"/>
        <scheme val="minor"/>
      </rPr>
      <t>Revisados algunos de los procesos en contra de la Entidad, vigencia 2015, por reparación directa con sentencia desfavorable de 2da y 1a. Instancia, se observó que la Oficina Jurídica, reporta en algunos casos, al área contable el estado de los procesos en el momento de realizar el pago, teniendo que contabilizarse en el mismo mes la cuenta de orden, la provisión, el pasivo real y el pago.</t>
    </r>
  </si>
  <si>
    <t>La CGR describe la causa así: ''La información enviada por la Oficina Jurídica en algunos procesos no registra cuantía, con el fin de realizar su respectivo registro contable. Situación que demuestra deficiencias de control interno en el reporte trimestral del estado real de algunos de los procesos en contra de la Entidad.''</t>
  </si>
  <si>
    <t>La CGR describe el efecto así: ''Deficiencias de control interno en el reporte trimestral del estado real de algunos de los procesos en contra de la Entidad.''</t>
  </si>
  <si>
    <t xml:space="preserve">Teniendo en cuenta que el hallazgo se configura al establecer deficiencias en de control interno en el reporte trimestral del estado real de algunos de los procesos de la Entidad, la actualización del reporte a 31 de diciembre de 2016 supera la causa del hallazgo y la elaboración e implementación de los procedimientos establecen puntos de registro y control para evitar que la situación identificada se repita </t>
  </si>
  <si>
    <t>1. Actualización del formato de reporte de procesos GEJU-F-10 con corte al 31 de diciembte de 2016
2. Adoptar metodología de calificación del riesgo y provisión contable
3. Informe de cierre</t>
  </si>
  <si>
    <t>1. Actualización de formato GEJU- F10
2. Adoptar metodología calificación riesgo y provisión contable
3. Informe de cierre</t>
  </si>
  <si>
    <r>
      <t xml:space="preserve">Hallazgo No. 6. Administrativo - Reservas Presupuestales vigencia 2014
</t>
    </r>
    <r>
      <rPr>
        <sz val="11"/>
        <rFont val="Calibri"/>
        <family val="2"/>
        <scheme val="minor"/>
      </rPr>
      <t>Revisadas las reservas presupuestales constituidas al cierre de la vigencia 2014, por $96,999,4 millones, se observó lo siguiente:
1. Del anterior valor, durante la vigencia 2015 se cancelaron reservas por $2,186,3 millones mediante 8 Actas por diferentes situaciones, entre otras, porque no hubo necesidad de realizar algunos pagos por concepto de retefuente e impuesto de iva y tribunales, también debido a que las áreas responsables de enviar la documentación requerida por el área de presupuesto, como son: actas de liquidación de los contratos y
memorandos de liberación, no fueron enviados oportunamente, a pesar de los requerimientos realizados.
2. Del valor de las reservas definitivas de la vigencia 2014 por $94,813 millones, vencieron cuatro (4) por $121,2 millones, entre otros, porque el acta de liquidación del contrato VJ 084 de agosto de 2014, de donde dice que se deben liberar reservas por $116 millones, llegó al área de presupuesto el 3 de marzo de 2016, fecha posterior a la expiración de la reserva que se dio al cierre de la vigencia fiscal 2015.</t>
    </r>
  </si>
  <si>
    <t>La CGR describe la causa así: ''Debido a que los procedimientos a seguir no son acatados oportunamente por algunas áreas involucradas, con el fin de que no se presenten estas situaciones.''</t>
  </si>
  <si>
    <t>La CGR describe el efecto así: ''Por deficiencias de control interno de la Entidad.''</t>
  </si>
  <si>
    <t>De acuerdo a lo proyectado en la causa “Por deficiencias de control interno de la Entidad, debido a que los procedimientos a seguir no son acatados oportunamente por algunas áreas involucradas, con el fin de que no se presenten estas situaciones.” y a lo expuesto en el  hallazgo “Vencimiento  de reservas presupuestales”, al mismo no le podemos realizar una corrección, por lo cual le planteamos la siguiente acción preventiva:
1. Mejorar el seguimiento a la ejecución presupuestal de la ANI,incluyendo las reservas presupuestales.</t>
  </si>
  <si>
    <t>1- Informe de seguimiento trimestral de la ejecución presupuestal, que incluya las reservas presupuestales. VAF
2.- Instructivo o ajuste del manual o procedimiento  sobre la constitución y ejecución  de reservas y Capacitación o Divulgación. (VAF y VPRE)
3.- Instrumento de monitoreo  con las áreas sobre la ejecución del presupuesto de inversión, incluidas las  reservas presupuestales, periodo mensual. VPRE
4.- Manual Financiero . Constitución de Reservas GADF-M-007 (páginas 43 al 45). VAF.
5.- Informe de Cierre. VAF y VPRE</t>
  </si>
  <si>
    <t xml:space="preserve">1- Informe de seguimiento trimestral de la ejecución presupuesta.
2.- Instructivo o ajuste del manual o procedimiento  sobre la constitución y ejecución  de reservas
2.1.- Capacitación metodología reserva presupuestal.
3.- Instrumento de monitoreo  con las áreas sobre la ejecución del presupuesto de inversión.
4.- Manual Financiero (GADF-M-007)
5.- Informe de Cierre. </t>
  </si>
  <si>
    <t>Vicepresidencia de Planeación, Riesgos y Entorno - Vicepresidencia Administrativa y Financiera</t>
  </si>
  <si>
    <r>
      <t xml:space="preserve">Hallazgo No. 7. Administrativo - Perdida de Apropiación Presupuestal vigencia fiscal 2015
</t>
    </r>
    <r>
      <rPr>
        <sz val="11"/>
        <rFont val="Calibri"/>
        <family val="2"/>
        <scheme val="minor"/>
      </rPr>
      <t xml:space="preserve">Durante la vigencia 2015 se observó la siguiente ejecución presupuestal, en los presentes rubros:
</t>
    </r>
    <r>
      <rPr>
        <i/>
        <sz val="11"/>
        <rFont val="Calibri"/>
        <family val="2"/>
      </rPr>
      <t>Sentencias y conciliaciones:</t>
    </r>
    <r>
      <rPr>
        <sz val="11"/>
        <rFont val="Calibri"/>
        <family val="2"/>
        <scheme val="minor"/>
      </rPr>
      <t xml:space="preserve"> asignado 14.353,4 - obligado 13.812,8 - % ejec 96,2% - análisis: El 3,8% restante quedó como reservas presupuestales vigencia 2015.
</t>
    </r>
    <r>
      <rPr>
        <i/>
        <sz val="11"/>
        <rFont val="Calibri"/>
        <family val="2"/>
      </rPr>
      <t>Inversión:</t>
    </r>
    <r>
      <rPr>
        <sz val="11"/>
        <rFont val="Calibri"/>
        <family val="2"/>
        <scheme val="minor"/>
      </rPr>
      <t xml:space="preserve"> asignado 1.987.977,7 - obligado 1.961.113,1 - % ejec 98,6% - análisis: El 1,4% restante quedó como rezago presupuestal vigencia 2015.
</t>
    </r>
    <r>
      <rPr>
        <i/>
        <sz val="11"/>
        <rFont val="Calibri"/>
        <family val="2"/>
      </rPr>
      <t>Fortalecimiento de la Gestión (Tecnologías de la información):</t>
    </r>
    <r>
      <rPr>
        <sz val="11"/>
        <rFont val="Calibri"/>
        <family val="2"/>
        <scheme val="minor"/>
      </rPr>
      <t xml:space="preserve"> asignado 2.000 - obligado 1.895,9 - % ejec 94,8% - análisis: El 5,2% restante quedó como reservas presupuestales vigencia 2015.
</t>
    </r>
    <r>
      <rPr>
        <i/>
        <sz val="11"/>
        <rFont val="Calibri"/>
        <family val="2"/>
      </rPr>
      <t>Apoyo a la gestión-asesorías y consultorías:</t>
    </r>
    <r>
      <rPr>
        <sz val="11"/>
        <rFont val="Calibri"/>
        <family val="2"/>
        <scheme val="minor"/>
      </rPr>
      <t xml:space="preserve"> asignado 13.330,2 - obligado 9.868,0 - % ejec 74% - análisis: El 26% restante quedó así: 1) 23% reservas presupuestales y 2) </t>
    </r>
    <r>
      <rPr>
        <b/>
        <sz val="11"/>
        <rFont val="Calibri"/>
        <family val="2"/>
      </rPr>
      <t xml:space="preserve">3% perdida de apropiación.
</t>
    </r>
    <r>
      <rPr>
        <sz val="11"/>
        <rFont val="Calibri"/>
        <family val="2"/>
        <scheme val="minor"/>
      </rPr>
      <t>La anterior pérdida de apropiación en el rubro "Apoyo a la Gestión (Asesorías y Consultorías) por $419,5 millones, corresponde al 3% del total del rubro.</t>
    </r>
  </si>
  <si>
    <t>La CGR describe la causa así: ''Falta de planificación, incumpliendo uno de los principios del sistema presupuestal, Artículo 13 del Decreto 111 de 1996.
''</t>
  </si>
  <si>
    <t>La CGR describe el efecto así: ''Perdida de apropiación presupuestal''</t>
  </si>
  <si>
    <t>1.Realizar seguimiento permanente a la ejecución presupuestal de la ANI.
2. Presentar la ejecución presupuestal a la alta dirección de la ANI.
3. Hacer las modificaciones oportunamente al plan de acción, como estrategia para repriorizar las necesidades y lograr una ejecución presupuestal adecuada.</t>
  </si>
  <si>
    <t>1.Cuadro de seguimiento mensual de  la ejecución presupuestal (12)
2. Presentación de la ejecución presupuestal en el "ANI COMO VAMOS" (8)
3.Metodologia de ejecución presupuestal (1)
4. Informe de cierre</t>
  </si>
  <si>
    <r>
      <rPr>
        <b/>
        <sz val="11"/>
        <rFont val="Calibri"/>
        <family val="2"/>
      </rPr>
      <t xml:space="preserve">Hallazgo 8. Administrativo con presunta incidencia Disciplinaria - Saldos en fiducias a 31 de diciembre de 2015 
</t>
    </r>
    <r>
      <rPr>
        <sz val="11"/>
        <rFont val="Calibri"/>
        <family val="2"/>
        <scheme val="minor"/>
      </rPr>
      <t>La ANI ha realizado desembolsos de recursos provenientes del Presupuesto General de la Nación por $7.8 billones a los Patrimonios Autónomos de los proyectos de concesión, con cargo a compromisos en diferentes modalidades, de los cuales se han efectuado pagos por $5.2 billones, es decir el 66% de dichos recursos, por lo que a 31 de diciembre de 2015, existe un saldo de $2.5 billones en las subcuentas "Aportes ANI", que se encuentran disponibles en las respectivas Fiduciarias, tal es el caso de los proyectos Neiva - Espinal - Girardot; Ruta del Sol Tramo 2; Transversal de las Américas; Lobo Guerrero Buga y Área Metropolitana de Cúcuta y Norte de Santander, con más saldos sin utilizar en la Fiducia. 
Lo anterior evidencia que el esquema de pagos de las fiduciarias al encontrarse supeditados al cumplimiento de las disposiciones contractuales de ejecución de las obras, que en caso de retraso por desplazamiento de los cronogramas, el incremento de tráfico, entre otros, trae como consecuencia el aumento de estos saldos y su ejecución en las vigencias siguientes al desembolso efectuado por la ANI, generando acumulación de recursos en las fiduciarias, con riesgo de pérdida del valor adquisitivo de los recursos, que al momento de ser desembolsados a los proyectos de concesión sean insuficientes para su ejecución.</t>
    </r>
  </si>
  <si>
    <t>La CGR describe la causa así: ''vulneración de los principios de eficiencia, Eficacia, Economía, establecidos en la Ley 42 de 1993 y al principio de Planeación contemplado en la Ley 80 de 1993.''</t>
  </si>
  <si>
    <t>La CGR describe el efecto así: ''Estas situaciones impactan el gasto público respecto de la ejecución oportuna de los proyectos.''</t>
  </si>
  <si>
    <t>Demostrar que esta modalidad de pago busca el cumplimiento de los fines previsto en la ley 80 de 1993 y no impacta las obligaciónes a cargo de la ANI en relación con el pago de la retribución</t>
  </si>
  <si>
    <t>Adoptar conforme al ordenamiento jurídico, en especial atención, las normas sobre manejo de recursos públicos depositados de fiducia, los mecanismos más óptimos que permitan unos mejores rendimientos de dichos recursos.</t>
  </si>
  <si>
    <t>1. Informe Integral de avance en cada proyecto, frente a la ejecución de recursos.
2.Concepto Jurídico frente al equema de pagos y recursos,  establecido en los contratos objeto de auditoría.
3. Informe de cierre</t>
  </si>
  <si>
    <t>1. Informe Integral
2. Concepto Jurídico
3. Informe de cierre</t>
  </si>
  <si>
    <r>
      <rPr>
        <b/>
        <sz val="11"/>
        <rFont val="Calibri"/>
        <family val="2"/>
      </rPr>
      <t xml:space="preserve">Hallazgo 9. Administrativo con presunta incidencia Disciplinaria - Rendimientos Financieros de los aportes ANI con recursos del Presupuesto General de la Nación
</t>
    </r>
    <r>
      <rPr>
        <sz val="11"/>
        <rFont val="Calibri"/>
        <family val="2"/>
        <scheme val="minor"/>
      </rPr>
      <t xml:space="preserve">De acuerdo con el informe presentado por la entidad, a 31 de diciembre de 2015 se han generado rendimientos financieros en las cuentas existentes en las Fiducias que administran los recursos de algunas concesiones, rendimientos generados con recursos de la Nación (Aportes de la ANI vigencias futuras e ingresos por concepto de recaudo de peajes), por un monto total de $301,562.6 millones; los cuales no han sido consignados en la Dirección General del Tesoro Nacional. 
</t>
    </r>
  </si>
  <si>
    <t>La CGR describe la causa así: ''Lo anterior, es contrario a lo establecido en el artículo 16°, parágrafo 2 del Decreto 111 de 1996 que establece que los rendimientos financieros de los establecimientos públicos provenientes de la inversión de los recursos originados en los aportes de la Nación, deben ser consignados en la Dirección del Tesoro Nacional, en la fecha que indiquen los reglamentos de la presente Ley.''</t>
  </si>
  <si>
    <t>La CGR describe el efecto así: ''presuntamente se incumple la Ley 1365 de 2009; y la Ley 734 de 2002.''</t>
  </si>
  <si>
    <t>Asegurar el cumplimiento normativo relacionado con la destinación de los rendimientos financieros.</t>
  </si>
  <si>
    <t>1. Art. 24 de la ley 1508 de 2012
2. Concepto de la sala de consulta y servicio civil del Consejo de Estado del 3 de marzo de 2007 sobre destinación de rendimientos
3. Contrato estándar 4G
4. Concepto de dr. Gabriel de la Vega
5. Concepto Abogado Externo
6. Informe de cierre</t>
  </si>
  <si>
    <t>CONCEPTO JURÍDICO 
MM&amp;D Rad. 2016-409-118083-2</t>
  </si>
  <si>
    <r>
      <t xml:space="preserve">Hallazgo 10. Administrativo - Contrato de Transacción suscrito entre la ANI y la Gobernación del Meta 
</t>
    </r>
    <r>
      <rPr>
        <sz val="11"/>
        <rFont val="Calibri"/>
        <family val="2"/>
        <scheme val="minor"/>
      </rPr>
      <t>La Gobernación del Meta, no realizó los aportes por $200,000 millones que estaban establecidos en cumplimiento del convenio de cooperaci6n interadministrativo No 012 de 2010, recursos que la ANI comprometió en la Adición No 1 del contrato No. 444 de 1994 del Proyecto Bogotá-Villavicencio y que tuvo que asumir con recursos propios. 
Dicha situación, conllevo a que se realizara un acuerdo de Amigable Componedor a través de las actas de acuerdo del 31 de marzo de 2014 y el trámite de amigable composición Acta No 63 de enero 23 de 2015 en las cuales se tuvo que ajustar el valor del ingreso real, generando un incremento en $6,764.5 millones a favor del concesionario al pasar de $1,850,7 millones a 1,857,5 millones a pesos de Diciembre de 2008.</t>
    </r>
  </si>
  <si>
    <t>La CGR describe la causa así: ''Lo anterior, porque la ANI realizó pagos extemporáneos al concesionario Coviandes, de acuerdo con lo establecido en la cláusula 5 de la adicional No. 1 de dicho contrato.
''</t>
  </si>
  <si>
    <t>La CGR describe el efecto así: ''Impacto en el ingreso real, así como, el pago de intereses, gastos administrativos y la consecuente demora y retrasos del proyecto.''</t>
  </si>
  <si>
    <t>Solicitud de informe en el cual se demuestre las gestiónes adelantadas por parte de la Gobernación del Meta.
Informe de supervison  semestral  del convenio marco 010  de 2015 y del contrato transaccion entre la Gobernación y la  AIM</t>
  </si>
  <si>
    <t>Demostrar a través de informes el cumplimiento del contrato de transacción.</t>
  </si>
  <si>
    <t>Informe en el cual se detalle las gestiónes y actividades adelantadas por parte de la Gobernación del Meta, dando cumplimiento al Contrato de Transacción.
informe de supervisión  semestral 
Unidades de medida preventivas</t>
  </si>
  <si>
    <r>
      <t>1.</t>
    </r>
    <r>
      <rPr>
        <b/>
        <sz val="11"/>
        <rFont val="Calibri"/>
        <family val="2"/>
      </rPr>
      <t xml:space="preserve"> </t>
    </r>
    <r>
      <rPr>
        <sz val="11"/>
        <rFont val="Calibri"/>
        <family val="2"/>
      </rPr>
      <t>Oficio a la Gobernación del Meta
2. Informe de supervisión
3. Manuel de Contratación
4. Resolución Manual de Contratación
5. Informe de cierre</t>
    </r>
  </si>
  <si>
    <t>Hallazgo 11. Administrativo - Planeación y Ejecución del Proyecto Bogotá - Villavicencio •
Del análisis de la documentación contractual y los informes de interventoría, se encontró que las obras pactadas en el Contrato de Concesión No 444 de 1994, y que fueron prorrogadas mediante el Adicional No 1 de 2010, no se han concluido ya que el plazo establecido en dicho adicional ya venció y se tuvo que reprogramar dichos plazos, por lo anterior, se concluyen los siguientes aspectos: 
Se observa demora en la ejecución del contrato, ya que las obligaciónes asignadas en el contrato adicional No. 1 de 2010, no han sido ejecutadas en su totalidad, la suscripción de otrosíes modificatorios, como el firmado el 6 de agosto de 2010 donde se excluye la construcción de obras establecidas en el adicional No 1 por $25,174 millones, dichos recursos disponibles se invierten en ejecución de estudios y diseños en soluciones especiales y demás obras complementarias de la vía, así como el otrosí del 25 de junio de 2013 donde se sustituyen y se excluyen obligaciónes y se crean otras en su reemplazo.
Lo enunciado anteriormente, evidencia una reincidencia en lo establecido en la auditoría de la CGR a la vigencia 2011.</t>
  </si>
  <si>
    <t>La CGR describe la causa así: ''El Contrato de Concesión No 444/94 ha sido objeto de 53 Actas de Acuerdo, un (1) contrato adicional, dos otrosíes, dos (2) acuerdos de amigable composición y dos (2) tribunales de arbitramento, los cuales se encuentran activos en etapa de portes de pruebas.''</t>
  </si>
  <si>
    <t>La CGR describe el efecto así: ''Suscripción de otrosíes modificatorios. Retrasos generalizados.''</t>
  </si>
  <si>
    <t>Informe por parte de la interventoría Interconcesiones mediante el cual se aclare con respecto a los porcentajes reportados en dicho informe.</t>
  </si>
  <si>
    <t>Asegurar el cumplimiento relacionado con la ejecución de las obras del Adicional No 1 al Contrato de concesión No 444 de 1994.</t>
  </si>
  <si>
    <t>1. Informe técnico, jurídico y financiero por parte de la interventoría interconcesiones.
2. Concepto jurídico-ANI
3. Manual de Contratación
4. Res. Que crea y regula el Comité de Contratación
5. Informe de cierre</t>
  </si>
  <si>
    <t>1. Concepto Interventoría.
2. Concepto jurídico-ANI
3. Manual de Contratación
4. Res. Que crea y regula el Comité de Contratación
5. Informe de cierre</t>
  </si>
  <si>
    <r>
      <t xml:space="preserve">Hallazgo 12. Administrativo - Modificación en cronogramas Adición No. 1 contrato 444 de 1994
</t>
    </r>
    <r>
      <rPr>
        <sz val="11"/>
        <rFont val="Calibri"/>
        <family val="2"/>
        <scheme val="minor"/>
      </rPr>
      <t>Se observó modificación de cronogramas y eventuales retrasos en la ejecución del Contrato No 444 de 1994, adición No. 1 de 2010, principalmente en la ejecución de los cronogramas para la construcción de puentes y tramos, algunos de ellos que generan riesgos geológicos, así como por la adquisición de predios. 
el promedio de la ejecución por cada uno de los tramos es del 66.3%, principalmente por temas de gestión predial, ambiental, riesgos geológicos entre otros.</t>
    </r>
    <r>
      <rPr>
        <b/>
        <sz val="11"/>
        <rFont val="Calibri"/>
        <family val="2"/>
      </rPr>
      <t xml:space="preserve">
</t>
    </r>
  </si>
  <si>
    <t>La CGR describe la causa así: ''Retrasos en la ejecución del Contrato No 444 de 1994, adición No. 1 de 2010, principalmente por temas de gestión predial, ambiental, riesgos geológicos entre otros.''</t>
  </si>
  <si>
    <t>La CGR describe el efecto así: ''Eventuales retrasos en la construcción de los tramos y posibles costos adicionales así como posible desplazamiento en la duración de la concesión.''</t>
  </si>
  <si>
    <t xml:space="preserve">Informe de la Interventoría mediante el cual se explique que no existen retrasos en la construcción de las obras objeto del Adicional No.1 de 2010 y mucho menos costos adicionales por cuanto todas las obras están contratadas a precio Global fijo, excepto el riesgo geológico que fue asumido por la Entidad.   </t>
  </si>
  <si>
    <t xml:space="preserve">Dar a conocer mediante conceptos que no existe retrasos en la construcción de las obras objeto del Adicional No.1 de 2010 y mucho menos costos adicionales por cuanto todas las obras están contratadas a precio Global fijo, excepto el riesgo geológico que fue asumido por la Entidad.   </t>
  </si>
  <si>
    <t>1. Concepto de la interventoría Técnico-Jurídico-Financiero
2. Concepto Abogado Externo
3. Concepto jurídico-ANI
4. Concepto financiero-ANI
5. Informe de cierre</t>
  </si>
  <si>
    <t>1. Concepto Interventoría.
2. Concepto Abogado Externo
3. Concepto jurídico-ANI
4. Concepto financiero-ANI
5. Informe de cierre</t>
  </si>
  <si>
    <t>Hallazgo 13. Administrativo - Sustitución de obligaciónes a cargo del concesionario KO+000 hasta KO+100 aproximadamente 
Se sustituyó el tramo al inicio de la concesión- Bogotá - Villavicencio, afectando la construcción de la doble calzada en la carretera de la entrada Villavicencio - Bogotá, lo anterior por falta de coordinación interinstitucional entre la ANI, el IDU y Coviandes. La no ejecución de dicho tramo se realiza a través de un otrosí, donde se expresa ''que dicha obra no es necesaria dentro de la ejecución del corredor vial, toda vez que en el tramo del distrito por dificultades en la ejecución del  proyecto, el IDU no ejecuto las obras de transición inicialmente diseñadas, generando la reducción del número de carriles hasta el empalme con la vía de la concesión".</t>
  </si>
  <si>
    <t>La CGR describe la causa así: ''Lo anterior se generó, por cuanto no se lograron acuerdos que permitieran realizar las obras debido a dificultades topográficas y los impedimentos relacionados con la adquisición de predios del costado derecho en el sentido Bogotá - Villavicencio; por lo tanto, no fue posible el proceso de adquisición de predios que permitiera ejecutar las obras.
''</t>
  </si>
  <si>
    <t>La CGR describe el efecto así: ''La no ampliación de dicho tramo va en menoscabo de la prestación óptima de los servicios al tráfico, generando represamiento, congestión y accidentes permanentes''</t>
  </si>
  <si>
    <t>1. Solicitud de informes mediante el cual se argumente que no se contaba con las obras del IDU y era inviable técnicamente empalmar con una geometría inexistente por fuera del proyecto.
2. Solicitud de conceptos en los cuales se demuestre la no procedencia del Hallazgo.</t>
  </si>
  <si>
    <t>Demostrar por medio de conceptos la no procedencia del Hallazgo.</t>
  </si>
  <si>
    <t>1. Oficio Interventoría
2. Concepto Interventoría
3. Concepto jurídico
4. Manual de Contratación
5. Res. Que crea y regula el Comité de Contratación
6. Informe de cierre</t>
  </si>
  <si>
    <r>
      <t xml:space="preserve">Hallazgo 14. Administrativo — Gestión predial Adición No. 1 Contrato 444 de 1994
</t>
    </r>
    <r>
      <rPr>
        <sz val="11"/>
        <rFont val="Calibri"/>
        <family val="2"/>
        <scheme val="minor"/>
      </rPr>
      <t>Se observan deficiencias en la gestión para la adquisición de predios, ya que transcurridos 5 años no se ha obtenido la titularidad de todos los 585 predios programados para adquirir en las etapas del proyecto doble calzada Bogotá - Villavicencio.</t>
    </r>
  </si>
  <si>
    <t>La CGR describe la causa así: ''Existen 49 predios que no se han podido adquirir principalmente por los siguientes aspectos: Servidumbres activas; botaderos antes del kilómetro 34; predios urbano – rural; deficiencias en los certificados de disponibilidad presupuestal.''</t>
  </si>
  <si>
    <t>La CGR describe el efecto así: ''Demora y retraso en la ejecución de los cronogramas lo que conllevaría a ajustes tanto en el ingreso real como de la ampliación del tiempo del proyecto.''</t>
  </si>
  <si>
    <t>Implementar las acciones requeridas para verificar que los predios requeridos están disponibles para las obras y se están adelantando los proceso de escrituración y registro.</t>
  </si>
  <si>
    <t>Realizar informes que demuestren la no procedencia del hallazgo y  que los predios requeridos están disponibles para las obras.</t>
  </si>
  <si>
    <t xml:space="preserve">
1. Realizar un Informe  predial que evidencie la no procedencia del hallazgo.
2. Procedimiento No.GCSP-P-025 seguimiento y adquisición predial.
3. Aportar el Contrato estándar 4G, el cual contiene el apéndice predial.
4. Informe de cierre</t>
  </si>
  <si>
    <t xml:space="preserve">
1. Informe.  
2. Procedimiento Predial.
3. Contrato estándar 4G.
4. Informe de cierre                   </t>
  </si>
  <si>
    <t xml:space="preserve">Hallazgo 15. Administrativo - Recursos financieros para cubrirr riesgos - posibles contingencias
Según el informe de interventoría a marzo de 2016, se observa incremento en el valor de los recursos necesarios para cubrirr los riesgos de posibles contingencias que permita culminar la ejecución de la adición No 1 del contrato 444 de 1994, faltando 2 años aproximadamente para su terminación, se habían realizado estimaciones en el año 2015 en pasivos estimados para mitigar los diferentes riesgos por $315,991.8 millones aproximadamente, recursos que según la cláusula decima primera de la adición No 1 del contrato 444 de 1.994 los debe asumir la Entidad, principalmente por los riesgos geológicos y de predial que se están presentando. 
</t>
  </si>
  <si>
    <t>La CGR describe la causa así: ''Deficiencias en los estudios y diseños iniciales y los estudios puntuales que permitieran minimizar al máximo los riesgos posibles.''</t>
  </si>
  <si>
    <t>La CGR describe el efecto así: ''Se ponen en riesgo recursos adicionales que tendría que aportar la entidad en caso de que los fallos sean generados en contra de la entidad, así como posibles retrasos en la ejecución de los tramos que faltan por ejecutar. ''</t>
  </si>
  <si>
    <t>Se solicitan los soportes de la modificación prevista al plan de aportes actualmente aprobado. Dichos insumos son suministrados por la interventoría, posterior a esto se hace el análisis por parte del área de riesgos y se elabroa un documento en el que se informa el seguimiento al plan de aportes que reliza la ANI y la solicitud de modificación al Ministerio de Hacienda y Crédito Público.</t>
  </si>
  <si>
    <t>Realizar seguimiento de riesgos para futuro tener una planeación adecuada del proyecto.</t>
  </si>
  <si>
    <t>Elaboración del seguimiento de riesgos que se envía al Ministerio de Hacienda y Crédito Público para la modificación del plan de aportes aprobado en el seguimiento  del año inmediatamente anterior.</t>
  </si>
  <si>
    <t>1. Seguimiento enviado al MHCP
2. Informe de interventoría seguimiento contingencias
3. CONPES proyectos 4G
4. Informe de cierre</t>
  </si>
  <si>
    <t>Incremento recursos para riesgos contingentes</t>
  </si>
  <si>
    <r>
      <t xml:space="preserve">Hallazgo 16. Administrativo con presunta incidencia Disciplinaria y para Indagación Preliminar (IP) - Cronograma de Obras Etapa de Construcción - Ruta Caribe
</t>
    </r>
    <r>
      <rPr>
        <sz val="11"/>
        <rFont val="Calibri"/>
        <family val="2"/>
        <scheme val="minor"/>
      </rPr>
      <t>Acorde al cronograma de actividades aprobado dentro del contrato 008 de 2007, para el proyecto vial Ruta - Caribe, todas las actividades de pre construcción y construcción debieron terminar en un plazo máximo Indicado en el año 2015, evidenciándose que a 31 de diciembre de dicho año, la inoportunidad en la gestión de adquisición de predios y las deficiencias en la planeación, ha llevado que el proyecto luego de imposiciones de multas por incumplimiento y acuerdos conciliatorios se haya prorrogado y aun se encuentre en etapa de construcción. 
Generándose presuntos perjuicios económicos por desplazamiento de los cronogramas en el cumplimiento del objeto contractual primariamente adoptado, desplazando los tiempos de operación de la concesión y afectando sus niveles de servicio, contraviniendo presuntamente, el numeral 4 del Art. 25 de la Ley 80/1993;</t>
    </r>
  </si>
  <si>
    <t>La CGR describe la causa así: ''En el Tramo 1 Cartagena - Turbaco – Arjona se presentan 12 predios sin liberar y en la Estación de Peaje de Galapa aún no se han liberado los predios necesarios para desarrollar y terminar las obras y se han adquirido 3 de los 8 predios requeridos, así mismo se han efectuado 2  adiciones, varios otrosí y acuerdo conciliatorio derivados de la subsanación de incumplimientos por parte del concesionario.''</t>
  </si>
  <si>
    <t>La CGR describe el efecto así: ''Perjuicios económicos por desplazamiento de los cronogramas en el cumplimiento del objeto contractual; desplazamiento de los tiempos de operación de la concesión y afectación de niveles de servicio''</t>
  </si>
  <si>
    <t>La acción correctiva planteada por esta entidad parea superar dicho desplazamiento de cronograma, fue la suscripción  del acuerdo conciliatorio aprobado por el tribunal de arbitramento. Ahora bien, se adoptaran las medidas y modificaciones contractuales requeridas para dar cumplimiento a lo dispuesto en dicho acuerdo.
Como acción preventiva, de acuerdo con el nuevo manual de interventoría y Supervisión, se ejercerá mayor control para evitar que se presenten hallazgos de este tipo en las futuras concesiones.</t>
  </si>
  <si>
    <t xml:space="preserve">UNIDADES DE MEDIDA CORRECTIVA
1. Acuerdo Conciliatorio
2. Aprobación del acuerdo por parte del Tribunal
3. Otrosí No. 5 (con anexos)
4. Informe Interventoría
5. Se incluye  unidad de medida adicional denominada Informe de interventoría actualizado, donde expresa que el Concesionario no presenta incumplimientos a la fecha.
UNIDAD DE MEDIDA PREVENTIVA
6. Manual de Interventoría y Supervisión
INFORME DE CIERRE
7. Informe de cierre
8. Se dará un alcance del informe de cierre donde se concluye nuevamente que la causa del hallazgo en tramo 1, ya se terminó y que el contratista no presenta incumplimientos al contrato. </t>
  </si>
  <si>
    <t xml:space="preserve">UNIDADES DE MEDIDA CORRECTIVA
1. Acuerdo Conciliatorio
2. Aprobación del acuerdo por parte del Tribunal
3. Otrosí No. 5 (con anexos)
4. Informe Interventoría
5. Informe de interventoría actualizado 
UNIDAD DE MEDIDA PREVENTIVA
6. Manual de Interventoría y Supervisión
INFORME DE CIERRE
7. Informe de cierre
8. alcance del informe de cierre </t>
  </si>
  <si>
    <t>Se evidenciaron y evaluaron las acciones realizadas por la Entidad, sin embargo no es posible establecer si con el nuevo acuerdo los desplazamientos e incumplimientos continúan, se sugiere se establezca como un objetivo de la próxima auditoría.</t>
  </si>
  <si>
    <r>
      <rPr>
        <b/>
        <sz val="11"/>
        <rFont val="Calibri Light"/>
        <family val="2"/>
      </rPr>
      <t xml:space="preserve">Hallazgo 18. Administrativo con presunta incidencia Fiscal y Disciplinaria - Ajustes tarifarios Estacion Peaje Siberia
</t>
    </r>
    <r>
      <rPr>
        <sz val="11"/>
        <rFont val="Calibri Light"/>
        <family val="2"/>
      </rPr>
      <t>La interventoría del proyecto realizó un modelo financiero marginal, contemplado ingresos y egresos reales del proyecto, entre febrero de 2008 y diciembre de 2013, determinando que: "como resultados de la corrida de este modelo, se tiene que el concesionario por haber ajustado los 21 de junio después de haber firmado el anexo técnico financiero modificado en 2007, tiene un saldo a favor de la ANI por $2.895.212.987 a precios de enero de 2014..." Desde mayo de 2014 y a la fecha, el modelo marginal, se encuentra en revisión por parte de la Agencia.  Dado lo anterior, se desconoce la gestión realizada por la ANI respecto del cobro de este valor al concesionario, lo que permite concluir que se presenta un presunto detrimento patrimonial en la suma señala.</t>
    </r>
  </si>
  <si>
    <t>La CGR describe la causa así: ''En el año 2013 la Agencia elaboró un modelo financiero, el cual fue utilizado por el Concesionario para aplicar los parámetros establecidos en el Anexo Financiero del año 2007, el cual fue revisado entre la ANI y la Interventoría, concluyendo que no es aplicable porque se encuentra construido sobre proyecciones de ingresos y no sobre las cifras de recaudo real, además de encontrarse inconsistencias en algunos cálculos.''</t>
  </si>
  <si>
    <t>La CGR describe el efecto así: ''presunto detrimento patrimonial''</t>
  </si>
  <si>
    <t xml:space="preserve">1. Revisión de las variables que componen el modelo financiero con valores reales, de manera anual (durante el primer trimestre de cada año). </t>
  </si>
  <si>
    <t>Establecer que no se generó un presunto detrimento patrimonial.</t>
  </si>
  <si>
    <t>1. Informe financiero de no procedencia del hallazgo.
2. Informe de asesor externo sobre la actualización del modelo financiero.
3. Modelo financiero actualizado en formato Excel.
4. Informe de cierre</t>
  </si>
  <si>
    <t>1. Informe financiero.
2. Informe externo.
3. Modelo financiero.
4. Informe de cierre</t>
  </si>
  <si>
    <t>Inconsistencia cobro de peajes</t>
  </si>
  <si>
    <t xml:space="preserve">Hallazgo 19. Administrativo - obligaciónes ambientales contrato 447/94
La falta de claridad en los criterios para la ejecución de las obligaciónes ambientales con el concesionario, que aunque contractualmente fijó los parámetros para la administración e imputación del riesgo en desarrollo del contrato, no identificó previamente en el Anexo Técnico Financiero de agosto de 2007, la tasación de los costos que corresponde al concesionario. Esto ha generado que hoy se encuentre diferencias entre el concesionario y la entidad, dado que concesionario manifiesta que no va a asumir los mayores valores en los trámites e implementación de las licencias ambientales... de no llegar a acuerdos, aumentarían los costos de la concesión por tener que acudir a terceros para su definición. </t>
  </si>
  <si>
    <t>La CGR describe la causa así: ''La falta de claridad en los criterios para la ejecución de las obligaciónes ambientales con el concesionario, que, aunque contractualmente fijó los parámetros para la administración  e imputación del riesgo en desarrollo del contrato 447 de 1994, no identificó previamente en el Anexo técnico Financiero de agosto de 2007, la tasación de los costos que corresponde al concesionario.''</t>
  </si>
  <si>
    <t>La CGR describe el efecto así: ''Desgaste administrativo e incumplimiento de los compromisos adquiridos con la autoridad ambiental (Oficio 2015-305-021198-1), que de no llegar a acuerdos, aumentarían los costos de la concesión por tener que acudir a terceros para su definición.''</t>
  </si>
  <si>
    <t xml:space="preserve">Tasar el monto que debe asumir el concesionario en el marco de las obras que debe ejecutar como resultado del trámite de licencias ambientales para subsanar el vacío contractual que existe en cuanto al monto de dichas obras en el Anexo Técnico Financiero suscrito entre las partes en agosto de 2007.  </t>
  </si>
  <si>
    <t xml:space="preserve">Definir el monto que asumirá el concesionario en relación a las obras ambientales establecidas en el marco de las licencias ambientales tramitadas. </t>
  </si>
  <si>
    <t>UNIDADES DE MEDIDA CORRECTIVA
1. Realizar un informe integral (ambiental y jurídico) que demuestre la no procedencia del hallazgo.
2. Matriz de cumplimiento por parte del Concesionario de las obligaciones ambientales.
3. Se le solicitará a la nueva interventoría un concepto que sirva de insumo para determinar la responsabilidad de las obligaciones ambientales y sociales del acta de incorporación. 
4. Se solicitará al concesionario insumos para determinar el costo de las obras ambientales establecidas en las licencias ambientales ejecutadas y por ejecutar. 
5. Se convocará al concesionario a mesas de trabajo con el fin de tratar de llegar a un acuerdo que permita determinar el monto a asumir por el concesionario en cuanto a los mayores costos ambientales.  
UNIDADES DE MEDIDA PREVENTIVA
6. Incluir los formatos y procedimientos del SIG relacionados con el seguimiento ambiental
7. Apéndice técnico ambiental al contrato estándar 4G
INFORME DE CIERRE
8. Informe de cierre
9. Alcance al informe de Cierre</t>
  </si>
  <si>
    <t>UNIDADES DE MEDIDA CORRECTIVA
1. Realizar un informe integral (ambiental y jurídico) que demuestre la no procedencia del hallazgo.
2. Matriz de cumplimiento por parte del Concesionario de las obligaciones ambientales.
3. Concepto Interventoría
4. Insumos obras del concesionario
5. Actas de Mesas de Trabajo.
UNIDADES DE MEDIDA PREVENTIVA
6. Formato y procedimiento del SIG
7. Apéndice técnico-Ambiental 4G
INFORME DE CIERRE
8. Informe de cierre
9. Alcance Informe de cierre</t>
  </si>
  <si>
    <t>Teniendo en cuenta el informe de cierre y el informe ambiental presentado, en el cual se evidencia el avance por parte del concesionario en las gestiones ambientales en cumplimiento de las licencias ambientales otorgadas, no es suficiente, si se tiene en cuenta que no es clara la definición de responsabilidades en quien asume los mayores costos en la parte ambiental, pese a que con el oficio con radicado 2015-305-021198-1 del 14-09-2015, a través del cual la ANI pone en conocimiento del concesionario la posición sobre el tema, sin que medie respuesta y/o "acuerdo entre las partes". Faltan soportes descritos en los documentos.</t>
  </si>
  <si>
    <r>
      <t xml:space="preserve">Hallazgo 20. Administrativo - Inestabilidades Geologicas contrato 447/94
</t>
    </r>
    <r>
      <rPr>
        <sz val="11"/>
        <rFont val="Calibri"/>
        <family val="2"/>
        <scheme val="minor"/>
      </rPr>
      <t>Desde el año 2012 se viene presentando controversia entre el concesionario y la Agencia, respecto del reconocimiento de las obras necesarias para las inestabilidades geológicas. La ANI  y la interventoría conceptúan que el concesionario debe asumir los costos de obra, dado que los porcentajes establecidos en las tablas de distribución del rubro inversión no son tope de los valores de obra que debe ejecutar el concesionario. Por lo anterior, de no ser atendidas las zonas inestables o mitigar aquellas situaciones que se pueden presentar, se generarían riesgos de accidentalidad vial y posibles pérdidas económicas por daños y perjuicio que se puede causar a la comunidad y al Estado. Además, puede afectar continuidad de las especificaciones técnicas que se buscó con estas obras, afectando los tiempos de desplazamiento y por ende la calidad que se presta a los usuarios.</t>
    </r>
  </si>
  <si>
    <t>La CGR describe la causa así: ''Desde el año 2012, se viene presentando controversia entre el Concesionario y la Agencia, respecto del reconocimiento de las obras necesarias para las inestabilidades geológicas.''</t>
  </si>
  <si>
    <t>La CGR describe el efecto así: ''Riesgos de accidentalidad  vial y posibles pérdidas económicas  por daños y perjuicios que se pueden causar a la comunidad y al Estado; afectación de la continuidad de las especificaciones técnicas; afectación de tiempos de desplazamiento; y afectación de la calidad que se presta a los usuarios. ''</t>
  </si>
  <si>
    <r>
      <t xml:space="preserve"> 1. Asunción del riego geológico por parte de la Sociedad Concesión Sabana de Occidente S.A.S., en la ejecución de las obras contractuales.
Previas mesas de trabajo se</t>
    </r>
    <r>
      <rPr>
        <b/>
        <u/>
        <sz val="11"/>
        <rFont val="Calibri"/>
        <family val="2"/>
        <scheme val="minor"/>
      </rPr>
      <t xml:space="preserve"> conminará </t>
    </r>
    <r>
      <rPr>
        <sz val="11"/>
        <rFont val="Calibri"/>
        <family val="2"/>
        <scheme val="minor"/>
      </rPr>
      <t>al Concesionario para que este realice las obras en los puntos de inestabilidades geológicas.</t>
    </r>
  </si>
  <si>
    <t>Definición del riego geológico por parte de la Sociedad Concesión Sabana de Occidente S.A.S., en la ejecución de las obras contractuales.
Dar la orden al Concesionario para que se inicien las obras dentro de los plazos acordados en las mesas de trabajo</t>
  </si>
  <si>
    <t>UNIDADES DE MEDIDA CORRECTIVA
1. Realizar un informe integral (riesgos y jurídico) que demuestre la no procedencia del hallazgo.
2. Con base en el Concepto de las dos Interventorías, proyectar el requerimiento dirigido al Concesionario para que inicie las obras . 
3. Hacer seguimiento al cumplimiento por parte del Concesionario de la orden impartida por la Entidad
4. Se están realizando mesas de trabajo con el fondo de adaptación para determinar la intervención de los puntos críticos por inestabilidades geológicas
INFORME DE CIERRE
5. Informe de cierre
6. Alcance al informe de cierre</t>
  </si>
  <si>
    <t>UNIDADES DE MEDIDA CORRECTIVA
1. Realizar un informe integral (riesgos y jurídico) que demuestre la no procedencia del hallazgo.
2. Requerimiento al Concesionario
3. Seguimiento al cumplimiento por parte del Concesionario
4. Mesas de trabajo con el Fondo de Adaptación
INFORME DE CIERRE
5. Informe de cierre
6. Alcance Informe de cierre</t>
  </si>
  <si>
    <t>Con radicación ANI 2017-409-104229-2 se informa la Apertura del proceso de responsabilidad fiscal UCC-PRF-032-2017 mediante el Auto N° 1682 del 12 de septiembre de 2017 asociada al hallazgo 20 establecido por la Contraloria Delegada para el Sector Infraestructura. 
El contenido del auto no se conoce.</t>
  </si>
  <si>
    <t>Teniendo en cuenta el informe de cierre y el informe de riesgo geológico no se evidencian acciones por parte del concesionario en las gestiones de mitigación del riesgo, así mismo no es suficiente, si se tiene en cuenta que no es clara la definición de responsabilidades en quien asume los mayores costos en la parte geológica pese a que con el oficio con radicado 2015-305-020356-1 a través del cual la ANI pone en conocimiento del concesionario la posición sobre el tema, sin que medie respuesta y/o "acuerdo entre las partes". Faltan soportes descritos en los documentos.</t>
  </si>
  <si>
    <r>
      <t xml:space="preserve">Hallazgo 21. Administrativo - Pendientes concesión Bogotá - Villeta contrato 447/94
</t>
    </r>
    <r>
      <rPr>
        <sz val="11"/>
        <rFont val="Calibri"/>
        <family val="2"/>
        <scheme val="minor"/>
      </rPr>
      <t xml:space="preserve">Revisados algunos oficios e informes, emitidos por el concesionario, Interventor y  ANI del proyecto de Concesión Bogotá - Villeta, se observó que, a 31 de diciembre  de 2015, presentaba los siguientes eventos pendientes: 
1. Desde 2011, se presenta controversia respecto de la definición de costos y responsabilidad en la construcción y traslado de la escuela El Chuscal, La Vega. 2. Cobro por parte del concesionario de las primas que generaron el ajuste de las vigencias de las pólizas de seguros para los tramos 2, 3 y 4B. 3, Asignación de recursos adicionales. 4. 126 predios por adquirir. 5. Asignación de recursos adicionales para la construcción de las obras de canalización de descoles de las alcantarillas existentes.
Lo que ha generado ampliación de la etapa de construcción, que debió culminar en diciembre de 2013 y solo terminó hasta febrero de 2015, afectación en la ampliación de la doble calzada y demoras en la construcción del nuevo puente vehicular el Cortijo Costado Norte.
</t>
    </r>
  </si>
  <si>
    <t>La CGR describe la causa así: ''falta de seguimiento y control de la Interventoría.''</t>
  </si>
  <si>
    <t>La CGR describe el efecto así: ''Ampliación de la etapa de construcción que debió terminar en diciembre de 2013; afectación en la ampliación de la doble calzada  y demoras en la construcción del nuevo puente vehicular el Cortijo Costado Norte, entre otras.''</t>
  </si>
  <si>
    <t xml:space="preserve">1. Contar con la totalidad de la disponibilidad de los predios requeridos para ejecución de las obras contractuales.
2. Ejecución de las obras pendientes, en marco del objeto contractual.
Validar el estado de la gestión realizada para cada uno de los predios pendientes de adquisición, con todos los soportes (sábana predial e informe del concesionario con corte al 31 de diciembre de 2016). </t>
  </si>
  <si>
    <t xml:space="preserve">Ejecutar las obras pendientes.
Entregar un inventario actualizado en el que se dé cuenta de la gestión realizada para cada predio y el estado en el se encuentran. Lo anterior, permitirá determinar qué predios se encuentran a nombre de la entidad. </t>
  </si>
  <si>
    <t>UNIDADES DE MEDIDA CORRECTIVA
1. Realizar un Informe Integral (técnico, predial, social y riesgos), que demuestre la no procedencia del hallazgo.
2. Anexo soportes de entrega de predios.
3. Se solicitará dar alcance al informe inicial del concesionario en el que se describa el estado actual de cada predio por adquirir. 
4. Se solicitará a la apoderada del proyecto un informe sobre los predios que se encuentran en expropiación. 
UNIDADES DE MEDIDA PREVENTIVA
5. Procedimiento seguimiento y adquisición predial. 
6. Aportar el Contrato estándar 4G, el cual contiene el apéndice predial.
INFORME DE CIERRE
7. Informe de cierre
8. Alcance al informe de cierre</t>
  </si>
  <si>
    <t>UNIDADES DE MEDIDA CORRECTIVA
1. Informe.  
2. Actas de Entrega.
3. Alcance Informe Concesionario
4. Informe Apoderada
UNIDADES DE MEDIDA PREVENTIVA
5. Procedimiento Predial.
6. Contrato estándar 4G.
INFORME DE CIERRE
7. Informe de cierre
8. Alcance Informe de cierre</t>
  </si>
  <si>
    <t>Teniendo en cuenta el informe de cierre y el informe varios, aunque se evidencian acciones por parte del concesionario en las gestiones prediales, no es suficiente, si se tiene en cuenta que no es clara la definición de responsabilidades sin que medie respuesta y/o "acuerdo entre las partes". Faltan soportes descritos en los documentos.</t>
  </si>
  <si>
    <t>Hallazgo 22. Administrativo - Estado del Proyecto Concesión Conexión Pacífico 1. Contrato No. 007 de 2014 
Se evidenció que la fase de pre construcción que debía culminar el pasado 9 de noviembre de 2015, a la fecha, mayo de 2016, no ha sido terminada. Lo anterior genera un riesgo, ya que al no haber dado inicio a la Etapa de Construcción el 9 de noviembre de 2015, se aumentan los costos de la concesión, se impacta de manera negativa el proyecto disminuyendo los niveles de servicio para los usuarios y el tráfico esperado sobre las Concesiones Pacífico 2 y 3, las cuales ya iniciaron la etapa de construcción correspondiente. Además, el concesionario convocó a un tribunal de arbitramento para dirimir, entre otros temas, el plazo de la Etapa Preoperativa, donde se incluyen las Fases de Preconstrucción y Construcción.</t>
  </si>
  <si>
    <t>La CGR describe la causa así: ''El Concesionario no ha cumplido con el lleno de las condiciones precedentes para el inicio de la Fase de Construcción.''</t>
  </si>
  <si>
    <t>La CGR describe el efecto así: ''Aumento en los costos de la concesión; impacto negativo en el proyecto por disminución de los niveles de servicio para los usuarios y el tráfico esperado sobre las concesiones pacífico 2 y 3; y convocatoria del concesionario a la ANI a tribunal de arbitramento para dirimir, entre otros temas, el plazo de la Etapa Preoperativa, donde se incluyen las Fases de Preconstrucción y Construcción.''</t>
  </si>
  <si>
    <t xml:space="preserve">1. Oficiar al Concesionario para el inicio de las obras, teniendo en cuenta que ya están dadas t las condiciones precedentes para el inicio de la Fase de Construcción.
2. Realizar otrosí para trasladar  el inicio de la Unidad Funcional 4 teniendo en cuenta que a la fecha no se han terminado las obras afectas a los contratos 203 -2008  y 541- 2012  de INVIAS ,  independientemente del inicio de las Unidades Funcionales 1,2 y 3.
</t>
  </si>
  <si>
    <t>Asegurar el debido cumplimiento de las obligaciónes Contractuales
Asegurar el cumplimiento normativo relacionado con las modificaciones contractuales y el logro de los objetivos del proyecto.
Asegurar los soportes técnicos, jurídicos y financieros que soportan las modificaciones contractuales.</t>
  </si>
  <si>
    <t>1. Oficio al Concesionario.
2. Acta de mesas de trabajo.
3. Otrosí No.4
4. Manual de Contratación
5. Manual de Supervisión e Interventoría
6. Res. Que crea y reglamenta el Comité de Contratación
7. Res. 959 de 2013 - Bitácora del Proyecto
8. Procedimiento para las modificaciones contractuales
9. Acta de inicio fase de Construcción
10. Informe de Cierre</t>
  </si>
  <si>
    <t>CR_Pacífico 1</t>
  </si>
  <si>
    <t>Pacífico I</t>
  </si>
  <si>
    <r>
      <t xml:space="preserve">Hallazgo 23. Administrativo con presunta incidencia Disciplinaria y para Indagación Preliminar (IP)- Pago de Contribución Especial
</t>
    </r>
    <r>
      <rPr>
        <sz val="11"/>
        <rFont val="Calibri"/>
        <family val="2"/>
        <scheme val="minor"/>
      </rPr>
      <t>En los contratos de concesión 4G, Autopistas para la Prosperidad, Pacífico I, II y III, en cumplimiento de lo normado en el párrafo segundo del artículo 6 de la Ley 1106 de 2006, el concesionario debe efectuar una contribución con destino a los fondos de seguridad y convivencia ciudadana, sin que a la fecha de la auditoría (mayo de 2016), se evidenciara el pago.
 Lo anterior por cuenta de que las partes no se han puesto de acuerdo en la forma de recaudo y traslado de la mencionada contribución.</t>
    </r>
  </si>
  <si>
    <t>La CGR describe la causa así: ''Las partes no se han puesto de acuerdo en la forma de recaudo y traslado de la  contribución que el  concesionario debe efectuar del 2.5 por mil del valor total del recaudo bruto que genere la concesión con destino a los fondos de seguridad y convivencia ciudadana. ''</t>
  </si>
  <si>
    <t>La CGR describe el efecto así: ''Al no ser trasladados los emolumentos al Fondo Nacional de Seguridad y Convivencia Ciudadana, estos permanecen inactivos en la fiducia, en desmedro  del beneficio ciudadano para el cual fue creado''</t>
  </si>
  <si>
    <t>Realizar seguimiento a los pagos referentes a las contribuciones que debe efectuar el Concesionario, una vez el Ministerio del Interior expida el correspondiente documento donde aclare las fechas y condiciones de pago de esta contribución.</t>
  </si>
  <si>
    <t xml:space="preserve">
1.- Concepto de la vicepresidencia Jurídica
2. Consulta a la DIAN
3.- Circular externa firmada por el Ministerio del Interior y el presidente de la ANI, solicitando el diligenciamiento del formato y la remisión a las a las entidades competentes 
4.- Informe donde se evidencie el envío de esta circular a los concesionarios.
5.- Informe mesas de trabajo con la DIAN y el Ministerio del Interior.
6.- Propuesta de Decreto aclaratorio del pago de contribución especial por parte de las Concesiones.
7.- Comunicación al Contralor delegado Sector Infraestructura Física y Telecomunicaciones, Comercio Exterior y Desarrollo Regional sobre la no competencia del seguimiento.
8.- Informe de cierre (V Jurídica Deysi Barbosa)796-26 (VGC+VPRE+VJur)
</t>
  </si>
  <si>
    <t>CR_Pacífico 1, CR_Pacífico 2, CR_Pacífico 3</t>
  </si>
  <si>
    <t>Pacífico I, II, III</t>
  </si>
  <si>
    <r>
      <t xml:space="preserve">Hallazgo 25. Administrativo — Montos estimados para predios, compensaciones ambientales y redes
</t>
    </r>
    <r>
      <rPr>
        <sz val="11"/>
        <rFont val="Calibri"/>
        <family val="2"/>
        <scheme val="minor"/>
      </rPr>
      <t>Se evidenció que en los contratos de concesión 4G, Autopistas para la Prosperidad, Pacifico I y II, los estudios efectuados para determinar los montos de las subcuentas de predios, compensaciones ambientales y redes, tendientes a compensar y adquirir los predios o compensaciones socioeconómicas, pago de estudios de impacto, sustracción de reserva y traslados de redes entre otros, presentan déficits, para el caso de Pacifico II en la subcuenta predios que superan el 85%, en la subcuenta compensaciones ambientales el 212% y en la subcuenta redes el 6.562% del valor estimado de los aportes que debe realizar el concesionario y de Pacifico I, del 232% en la subcuenta predios.</t>
    </r>
  </si>
  <si>
    <t>La CGR describe la causa así: ''Los estudios de la ANI presentan desfases en la proyección realizada, generando que los recursos apropiados por el concesionario generen subvaloración y no sean acordes  con la suma real requerida.''</t>
  </si>
  <si>
    <t>La CGR describe el efecto así: ''La ANI debe responder y asumir los costos necesarios para completar los recursos necesarios para el pago de compensaciones, estudios prediales y adquisiciones de predios con el riesgo de no cumplir en las fechas figadas para la entrega de predios e inicio de la construcción vial, riesgos en pago de intereses de mora, incremento costos del proyecto y probables litigios contractuales.''</t>
  </si>
  <si>
    <t xml:space="preserve">Nueva propuesta: 
1. Realizar informe comparativo con apoyo de la Interventoría de los trazados de la Estructuración de los Proyectos Vs los diseños fase 3 no objetados, donde se evidencien los beneficios de los trazados definitivos.
2. Realizar informe de la Vicepresidencia de Estructuración, en el que se indique el procedimiento actual de cálculo de los recursos que requieren los proyectos 4G, y nuevos por estructurar en materia de redes, predios y compensaciones ambientales; así como, la implementación de unidades de medida preventiva para los proyectos que se estructuraran a futuro.
</t>
  </si>
  <si>
    <t>Mejorar la estimación de los recursos prediales y la asignación respectiva para los fondos contingentes de las diferentes subcuentas.</t>
  </si>
  <si>
    <t>Nueva propuesta:
1. Informe de Interventoría donde se haga un comparativo de los trazados propuestos del proyecto sobre los trazados propuestos en la Etapa de factibilidad,
2. Informe sobre el procedimiento para asumir los sobrecostos de las subcuentas de predios, compensaciones ambientales y redes, en los proyectos Pacifico I y II, de acuerdo con el contrato y su matriz de riesgo. 
3. Informe de la Vicepresidencia de Estructuración sobre la cuantificación de los costos de las subcuentas de predios, compensaciones ambientales y redes. 
4. Informe de revisión de los estudios presentados por los originadores de Iniciativas Privadas y por los estructuradores de Iniciativas Públicas.</t>
  </si>
  <si>
    <t xml:space="preserve">1. Informe de Interventoría Pacifico I y II
2. Informe de cuantificación - Vicepresidencia de Estructuración.
3. Informes de revisión - Vicepresidencia de Estructuración
4. Informe de Cierre.
</t>
  </si>
  <si>
    <t>CR_Pacífico 1, CR_Pacífico 2</t>
  </si>
  <si>
    <t>Pacífico I, II</t>
  </si>
  <si>
    <r>
      <rPr>
        <b/>
        <sz val="11"/>
        <rFont val="Calibri"/>
        <family val="2"/>
        <scheme val="minor"/>
      </rPr>
      <t>Vicepresidencia Ejecutiva</t>
    </r>
    <r>
      <rPr>
        <sz val="11"/>
        <rFont val="Calibri"/>
        <family val="2"/>
        <scheme val="minor"/>
      </rPr>
      <t xml:space="preserve"> - Vicepresidencia de Gestión Contractual - Vicepresidencia de Estructuración</t>
    </r>
  </si>
  <si>
    <t>Proyección deficiente adquisición de predios</t>
  </si>
  <si>
    <t>CR_Pacífico 3</t>
  </si>
  <si>
    <t>Pacífico III</t>
  </si>
  <si>
    <r>
      <t xml:space="preserve">Hallazgo 27. Administrativo - Construcción de Centro de Control y Operación (CCO)
</t>
    </r>
    <r>
      <rPr>
        <sz val="11"/>
        <rFont val="Calibri"/>
        <family val="2"/>
        <scheme val="minor"/>
      </rPr>
      <t>Se evidenció en visita de inspección que el Centro de Control y Operación se encuentra en construcción y ya pasaron los seis primeros meses de la fase de construcción, dado que la fecha de inicio de esta fase fue el 30 de octubre de 2015 y no se cuenta con el CCO establecido en el Contrato, por lo que se afecta la funcionalidad y operación de los servicios de la vía prevista en el numeral 3.3.1 Operación de la Vía durante la etapa Preoperativa.</t>
    </r>
  </si>
  <si>
    <t>La CGR describe la causa así: ''No cumplimiento del Apéndice Técnico 2 del contrato, numeral 3.3.1 y 3.3.10.1 relacionado con la construcción del Centro de Operaciones, no se entregó en el tiempo determinado. Falta de seguimiento y control o de la interventoría o del supervisor del contrato.''</t>
  </si>
  <si>
    <t>La CGR describe el efecto así: ''Por no contar con el Centro de Control y Operación (CCO) afecta la funcionabilidad  y operación de la vía.''</t>
  </si>
  <si>
    <t xml:space="preserve">Verificación del cumplimiento de la obligación  relativa a la construcción del  Centro de Control de Operación CCO </t>
  </si>
  <si>
    <t>Contar con la Operación del CCO para la operatividad de las vías a cargo del Concesionario.</t>
  </si>
  <si>
    <t>UNIDADES DE MEDIDA CORRECTIVA
1. Concepto de la Interventoría
2. Concepto Supervisión 
3. Lista de verificación que permita evidenciar el cumplimiento de los requisitos mínimos con los que debe cumplir el Centro de Control de Operación CCO 
4. Informe de interventoría donde se indique que se cumplió con la causa del hallazgo.
UNIDAD DE MEDIDA PREVENTIVA
5. Manual de Supervisión e Interventoría
INFORME DE CIERRE
6. Informe de cierre
7. Alcance del informe de cierre.</t>
  </si>
  <si>
    <t>UNIDADES DE MEDIDA CORRECTIVA
1. Concepto de la Interventoría
2. Concepto Supervisión 
3. Lista de Verificación
4. Informe de interventoría donde se indique que se cumplió con la causa del hallazgo.
UNIDAD DE MEDIDA PREVENTIVA
5. Manual de Supervisión e Interventoría
INFORME DE CIERRE
6. Informe de cierre
7. Alcance del informe de cierre.</t>
  </si>
  <si>
    <t>De acuerdo con el informe "Anexo 6. Informe CCO 06-09-2016" se observa que "La construcción a la fecha se encuentra en el 68% de ejecución". Por lo anterior la meta aún no está cumplida.</t>
  </si>
  <si>
    <r>
      <t xml:space="preserve">Hallazgo 30. Administrativo – Mantenimiento
Mantenimiento de Pavimento 
</t>
    </r>
    <r>
      <rPr>
        <sz val="11"/>
        <rFont val="Calibri"/>
        <family val="2"/>
        <scheme val="minor"/>
      </rPr>
      <t xml:space="preserve">En la visita de inspección se observaron baches, hundimientos, fisuras longitudinales y transversales, entre otros daños a lo largo de la Unidad Funcional 4 Irra - La Felisa, así como algunos en la Unidad Funcional 3 La Manuela - Tres Puertas - Irra, debido a que no han sido intervenidos, los cuales generan riesgo de accidentalidad que afectan la seguridad de la vía 
</t>
    </r>
    <r>
      <rPr>
        <b/>
        <sz val="11"/>
        <rFont val="Calibri"/>
        <family val="2"/>
      </rPr>
      <t xml:space="preserve">Señalización Horizontal y Vertical 
</t>
    </r>
    <r>
      <rPr>
        <sz val="11"/>
        <rFont val="Calibri"/>
        <family val="2"/>
        <scheme val="minor"/>
      </rPr>
      <t xml:space="preserve">En visita de la CGR al proyecto se observaron señales verticales sin la debida alineación vertical, situación que afecta el cumplimiento de los indicadores y la calidad del nivel de servicio
</t>
    </r>
    <r>
      <rPr>
        <b/>
        <sz val="11"/>
        <rFont val="Calibri"/>
        <family val="2"/>
      </rPr>
      <t xml:space="preserve">Mantenimiento de Puentes 
</t>
    </r>
    <r>
      <rPr>
        <sz val="11"/>
        <rFont val="Calibri"/>
        <family val="2"/>
        <scheme val="minor"/>
      </rPr>
      <t xml:space="preserve">En visita de inspección a la Concesión se observaron algunos danos en las juntas de puentes, cunetas, muros de contención, lo cual puede afectar la calidad del nivel del servicio de la vía. 
</t>
    </r>
  </si>
  <si>
    <t>La CGR describe la causa así: ''Tiene 3 componentes: 1.- No cumplimiento al numeral 6.1  del anexo técnico 2, Condiciones para la operación y Mantenimiento, alcance de las obras de mantenimiento. 2.-  No cumplimiento al numeral 6.3.2 Señalización vertical y señalización horizontal del Apéndice 2. 3.- No cumplimiento al numeral 6.4 Directrices Generales de Mantenimiento y 6.1 inspecciones periódicas.''</t>
  </si>
  <si>
    <t>La CGR describe el efecto así: ''1.- Riesgo de accidentalidad por afectación en la seguridad de la vía. 2.- Incumplimiento de indicadores y calidad del nivel del servicio. 3.- Riesgo en la calidad del nivel del servicio de la vía y no realización de inspecciones periódicas que indique como se está haciendo el mantenimiento rutinario en los puentes.''</t>
  </si>
  <si>
    <t>Seguimiento a las actividades realizadas por el concesionario relacionadas con el Mantenimiento de la vía existente.</t>
  </si>
  <si>
    <t>Verificar que se realicen las obligaciones contractuales asociadas al Mantenimiento de las vías a cargo del Concesionario.</t>
  </si>
  <si>
    <t>UNIDADES DE MEDIDA CORRECTIVA
1. Informes mensuales de medición de indicadores.
2. Informe seguimiento  a la operación y mantenimiento de la vía
3. Informe Gerencial del concesionario
4. Informe Medición de Indicadores por la interventoría
5. Informe de Seguimiento por parte de la Supervisión y/o interventoría.
UNIDAD DE MEDIDA PREVENTIVA
6. Manual de Supervisión e Interventoría
INFORME DE CIERRE
7. Informe de cierre
8. Alcance del informe de cierre.</t>
  </si>
  <si>
    <t>A través de informe con radicado 2016-409-100530-2 del 04-11-2016, “()… la interventoría presenta resultado de las mediciones de los niveles de servicio para el mes de octubre…()” sin embargo se evidencia que aún prevalecen falencias en el cumplimiento de indicadores (la interventoría solo hace referencia y con registro fotográfico para señalización vertical y drenajes transversales). Lo que demuestra que las acciones no han sido efectivas.</t>
  </si>
  <si>
    <r>
      <t xml:space="preserve">Hallazgo 31. Administrativo – Operación 
Personal y equipo de Atención Medica
</t>
    </r>
    <r>
      <rPr>
        <sz val="11"/>
        <rFont val="Calibri"/>
        <family val="2"/>
        <scheme val="minor"/>
      </rPr>
      <t xml:space="preserve">En visita de la CGR a la Concesión se observó que la Camilla de lona de la Ambulancia de Placa UCX 693, no cumple con este requerimiento, dado que se encuentra oxidada, afectando el servicio a los usuarios.
</t>
    </r>
    <r>
      <rPr>
        <b/>
        <sz val="11"/>
        <rFont val="Calibri"/>
        <family val="2"/>
      </rPr>
      <t xml:space="preserve">Estaciones de Peaje
</t>
    </r>
    <r>
      <rPr>
        <sz val="11"/>
        <rFont val="Calibri"/>
        <family val="2"/>
        <scheme val="minor"/>
      </rPr>
      <t xml:space="preserve">En la visita a la Concesión se observaron las Estaciones de Peaje de Supía y Acapulco en el que se evidenciaron deficiencias en el mantenimiento, como daños en el pavimento, deficiencias en la señalización horizontal y medidores de la energía expuestos, lo cual afecta la calidad en la prestación del servicio.
</t>
    </r>
  </si>
  <si>
    <t>La CGR describe la causa así: ''Tiene dos componentes: 1.- Incumplimiento del numeral 3.3.3.1.4 Personal y equipo de atención médica del apéndice 2 relacionado con la dotación de equipos modernos y en buen estado de funcionamiento. 2.- Deficiencias en mantenimiento de estaciones de peaje.''</t>
  </si>
  <si>
    <t>La CGR describe el efecto así: ''1.- Afectación del servicio a los usuarios. 2.- afectación en la calidad de la prestación del servicio a los usuarios.''</t>
  </si>
  <si>
    <t xml:space="preserve">Reforzar el seguimiento a las siguientes actividades de Operación:
(1) La camilla de la ambulancia de placas UCX 693, presentaba una oxidación por el uso en las condiciones atmosféricas propias del proyecto, una vez se verificó se realizó de inmediato a la sustitución de la misma por una nueva. 
(2) Cumplimiento de los niveles mínimos de servicio establecido en la Tabla No. 1 del Apéndice Técnico No. 2 “Operación y mantenimiento”, 
(3) Verificar las condiciones de Operación de las estaciones de peaje de acuerdo a lo establecido contractualmente y la adecuación de las mismas 
</t>
  </si>
  <si>
    <t>(1) Seguimiento a los equipos de atención de emergencias y rescate para que siempre estén en    condiciones  optimas de operación. 
(2) Seguimiento a las estaciones de peaje  para que  se encuentren en condiciones  de operación, acordes con lo requerido en el contrato de concesión.
3. Manual de Supervisión e Interventoría
4. Informe de cierre</t>
  </si>
  <si>
    <t>1. Registro verificación equipos
2.  Informe de operación y mantenimiento por semestre. (a 30 Dic. 2016)
3. Manual de Supervisión e Interventoría
4. Informe de cierre</t>
  </si>
  <si>
    <t>Vicepresidencia de Gestión Contractual - Vicepresidencia de Estructuración</t>
  </si>
  <si>
    <r>
      <t xml:space="preserve">Hallazgo 33. Administrativo. Procedimiento de supervisión e información oportuna, respecto del desarrollo contractual en adquisición de bienes y servicios
</t>
    </r>
    <r>
      <rPr>
        <sz val="11"/>
        <rFont val="Calibri"/>
        <family val="2"/>
        <scheme val="minor"/>
      </rPr>
      <t>El procedimiento de supervisión que tiene implementado la Agencia Nacional de Infraestructura, conlleva a que el documento que se tiene como tal y que reposa en el archivo documental de los contratos, constituya una certificación de cumplimiento para los contratos de adquisición de bienes y servicios, que no refleja el seguimiento de fondo a los cinco elementos establecidos en el artículo 83 de la ley 1474 de 2011. Evidencia de esto, es que al no encontrar informes de supervisión periódica estructurados en debida forma, no se permite establecer aspectos relacionados con porcentaje de avance operacional y/o financiero, detección de retrasos y/o inconvenientes y demás situaciones generadas en desarrollo del contrato.</t>
    </r>
  </si>
  <si>
    <t>La CGR describe la causa así: ''Falta de seguimiento a los cinco elementos establecidos en el artículo 83 de la Ley 1474 de 2011, como son: técnico, financiero, contable, administrativo y jurídico que sobre los objetos del contrato suscritos por la entidad. Además en las acciones implementadas en ejecución del Plan de Mejoramiento Institucional, en las normas incluidas en el manual de contratación y/o supervisión, en el procedimiento institucional correspondiente y en la cláusula de supervisión no se establece claramente las acciones que se deben cumplir en la función de supervisión. ''</t>
  </si>
  <si>
    <t>La CGR describe el efecto así: ''Riesgo que no se detecte oportunamente inconsistencias o debilidades técnicas, administrativas, financieras u operacionales de acción o cumplimiento que afecten la eficiencia o eficacia del contrato. Falta de información que permita oportunamente arreglar las debilidades, errores o inconsistencias que se puedan generar en la ejecución del contrato.''</t>
  </si>
  <si>
    <t>Con el fin de determinar mecanismos de control y supervisión adecuados para los contratos de bienes y servicios que incluya la información relevante del contrato como son los datos técnicos, financieros y jurídicos que garanticen la verificación del cumplimiento del mismo.</t>
  </si>
  <si>
    <t xml:space="preserve">Socialización e Implementación de un formato de informe final de supervisión  que permita realizar un balance del cumplimiento de las obligaciónes y objeto contractual, así como el balance financiero del contrato, previo a la liquidación del mismo. Una vez actualizado  el Formato de Informe de Supervisor, se adoptaran las medidas pertinentes  para su divulgación e implementación  por  cada uno de los supervisores de contratos de bienes y servicios. El informe  final  de  Supervisión contara  con  la totalidad de información  de ejecución contractual,   una vez diligenciado será remitido al área de contratación, para que sea publicado en el  Sistema Electrónico para la Contratación Pública –SECOP-.
</t>
  </si>
  <si>
    <t>1.  Socialización formato definitivo del supervisor de contratos de bienes y servicios.
2.  Implementación del formato de informe del supervisor actualizado conforme a la norma.
3.  Implementación del formato de informe del supervisor en carpeta del contrato.
4.  Publicación del Informe final de Supervisión.
5. Informe de cierre</t>
  </si>
  <si>
    <r>
      <t xml:space="preserve">Hallazgo 34. Administrativo con presunta incidencia disciplinaria - Procedimiento y operación de archivo de documentos que soporta y evidencia la ejecución contractual en la adquisición de bienes y servicios
</t>
    </r>
    <r>
      <rPr>
        <sz val="11"/>
        <rFont val="Calibri"/>
        <family val="2"/>
        <scheme val="minor"/>
      </rPr>
      <t>Se siguen evidenciando debilidades en la gestión y procedimientos de archivo documental que adelanta la entidad, en razón a que las carpetas de archivo que soportan los procesos de ejecución contractual para la adquisición de bienes y servicios presentan falencias, respecto a la foliación de los documentos que las componen, el archivo documental no se efectúa acorde a un orden cronológico, ni refleja la oportunidad con que se allegan a fin de que se mantenga la secuencia y orden como fueron expedidos, vulnerando el principio de "orden original" (art. 13 del acuerdo 002 de 2014 del Archivo General de la Nación, antigua cartilla de ordenación documental vigencia 2003) con que se debe manejar el archivo de expedientes y documentos de la Entidad, así como no existe una tabla de retención documental, que comporte el índice, respecto de los documentos archivados en cada carpeta, su ubicación y foliación.</t>
    </r>
  </si>
  <si>
    <t>La CGR describe la causa así: ''Las acciones de mejoramiento y ajustes al procedimiento interno para minimizar los riesgos  y superar debilidades detectadas han resultado inocuas como control  de mejora y ajuste del procedimiento. No han impactado de manera eficaz el desarrollo del proceso.''</t>
  </si>
  <si>
    <t>La CGR describe el efecto así: ''Contravención a la Ley 594 del 2000; al principio de “orden original” art. 13 del acuerdo 002 de 2014 del Archivo General de la Nación; y a las metas del  Plan de Acción Institucional en relación con el manejo de la gestión de archivo documental.''</t>
  </si>
  <si>
    <t>Con el fin de fortalecer la gestión y procedimientos de archivo documental existentes en la entidad para los procesos de ejecución contractual para la adquisición de bienes y servicios y con ello realizar el archivo de los documentos en orden cronológico,  así como asegurarse de que cada carpeta contenga la totalidad de los documentos requeridos para su ejecución.</t>
  </si>
  <si>
    <t xml:space="preserve">Realizar talleres de sensibilización que permitan a los encargados del archivo documental conocer las normas de gestión adecuado de archivo de contratos.                      Actualizar tabla de retención
El informe de cierre debe describir la corrección de las carpetas de los contratos que se detectaron como inconsistentes y que estan descritas en el contenido del hallazgo.                                                                    </t>
  </si>
  <si>
    <r>
      <t>1. Implementar talleres de sensibilización a los funcionarios responsables del archivo físico de los documentos de ejecución contractual.                                                                                             2. Revisión de los expedientes contractuale</t>
    </r>
    <r>
      <rPr>
        <sz val="11"/>
        <rFont val="Calibri"/>
        <family val="2"/>
      </rPr>
      <t xml:space="preserve">s vigentes de  bienes y servicios, con el fin de verificar el debido archivo de los documentos soportes de ejecución .  
3. Actualizaciòn tabla de retenciòn
4. Informe de cierre </t>
    </r>
  </si>
  <si>
    <r>
      <t xml:space="preserve">Hallazgo 35. Administrativo con presunta incidencia Disciplinaria - Procedimiento de aprobación y estructuración de garantías contractuales
</t>
    </r>
    <r>
      <rPr>
        <sz val="11"/>
        <rFont val="Calibri"/>
        <family val="2"/>
        <scheme val="minor"/>
      </rPr>
      <t>Se presentan debilidades en el proceso de aprobación de las pólizas de seguros, que amparan los riesgos identificados para la cobertura de siniestros que puedan presentarse en desarrollo y/o ejecución de los contratos que adelanta la ANI, ya que se evidencian falencias de coberturas, tiempos y amparos que han sido detectadas y objetadas por las interventorías de los proyectos, sin que la entidad en el estudio previo de aprobación de las garantías, se hubiese pronunciado al respecto. Proyectos: Selección abreviada VAF-492-2016 / VJ-VPRE-MC-010-2015 / 005, 006 y 007 de 2014 / Pacífico 1, 2 y 3 y  447 de 1994.
Generando el riesgo de que se adelanten contratos u obras sin el debido amparo de cobertura que coteje todas las vicisitudes derivadas de un siniestro, las cuales al no estar debidamente amparadas pueden impactar la órbita de responsabilidad de la ANI y comprometer su presupuesto.</t>
    </r>
  </si>
  <si>
    <t>La CGR describe la causa así: ''Los controles y filtros de legalización de las pólizas implícitas en el procedimiento han sido deficientes y no se han realizado los ajustes administrativos al procedimiento.''</t>
  </si>
  <si>
    <t>La CGR describe el efecto así: ''Riesgo de adelanto de contratos u obras sin el debido amparo de cobertura, esta situación pone en riesgo a la ANI en cuanto a responsabilidades a cargo y compromiso de presupuesto no determinado para cubrirr estos riesgos. Incumplimiento de la Ley 80 de 1993 y Ley 1474 de 2011.''</t>
  </si>
  <si>
    <t>Garantizar la debida aprobación y actualización de las garantías contractuales</t>
  </si>
  <si>
    <r>
      <t xml:space="preserve">1. Continuar con la utilización del formato GCSP-F-003 </t>
    </r>
    <r>
      <rPr>
        <i/>
        <sz val="11"/>
        <rFont val="Calibri"/>
        <family val="2"/>
      </rPr>
      <t xml:space="preserve">"Aprobación dePólizas", </t>
    </r>
    <r>
      <rPr>
        <sz val="11"/>
        <rFont val="Calibri"/>
        <family val="2"/>
      </rPr>
      <t xml:space="preserve"> así como con el procedimiento asociado denominado </t>
    </r>
    <r>
      <rPr>
        <i/>
        <sz val="11"/>
        <rFont val="Calibri"/>
        <family val="2"/>
      </rPr>
      <t xml:space="preserve">"Aprobación y Administración de pólizas y demás garantías" </t>
    </r>
    <r>
      <rPr>
        <sz val="11"/>
        <rFont val="Calibri"/>
        <family val="2"/>
      </rPr>
      <t xml:space="preserve"> identificado como GCSP-P-012
2. Hay unas garantías las cuales se encontraron debidamente ajustadas en el momento de la observación y estas circunstancias deben reportarse en el informe de cierre; circunstancias que no fueron consideradas por la CGR convirtiendo la observación en hallazgo.</t>
    </r>
  </si>
  <si>
    <r>
      <t>1. R</t>
    </r>
    <r>
      <rPr>
        <sz val="11"/>
        <rFont val="Calibri"/>
        <family val="2"/>
      </rPr>
      <t>ealizar  verificacion  de las garantìas constituìdas en los contratos vigentes conforme al Formato GCSP-F-003 Aprobación de Pólizas.                                        
2. Formato GCSP-F-003 "Aprobación dePólizas".                                                                                                                                                                                  3. Procedimiento GCSP-P-012 Aprobación y Administración de pólizas y demás garantías"  
4. Informe de cierre</t>
    </r>
  </si>
  <si>
    <t>Vicepresidencia Administrativa y Financiera - Vicepresidencia Jurídica - Vicepresidencia de Gestión Contractual</t>
  </si>
  <si>
    <r>
      <rPr>
        <b/>
        <sz val="11"/>
        <rFont val="Calibri Light"/>
        <family val="2"/>
      </rPr>
      <t>Hallazgo 36. Administrativo con presunta incidencia Disciplinaria - Acciones de Repetición</t>
    </r>
    <r>
      <rPr>
        <sz val="11"/>
        <rFont val="Calibri Light"/>
        <family val="2"/>
      </rPr>
      <t xml:space="preserve">
El procedimiento para iniciar acciones de repetición seguido por la ANI presenta debilidades, considerando lo expuesto en el artículo 4 de la Ley 678 de 2001, en el artículo 8 de la misma ley y en el literal (I) del numeral segundo del artículo 164 del CPACA. Lo anterior desconoce el efectivo alcance del marco normativo antes expuesto generando presunta incidencia disciplinaria y se hace evidente en los siguientes proyectos: Concesionaria Vial de los Andes S.A. - COVIANDES S.A.; y Concesión Santa Marta Paraguachón S.A. </t>
    </r>
  </si>
  <si>
    <t>La CGR describe la causa así: ''El procedimiento para iniciar acciones de repetición en la ANI presenta debilidades, considerando lo ordenado en la Ley 678 de 2001 y en CPACA. Desconociendo el marco normativo.''</t>
  </si>
  <si>
    <t>La CGR describe el efecto así: ''Perdida de recursos financieros  y riesgo de presentarse detrimento patrimonial por la no recuperación de éstos.''</t>
  </si>
  <si>
    <t xml:space="preserve">Teniendo en cuenta que el hallazgo se configura al establecer que se presentan debilidades en la gestión para el inicio de las acciones de repetición, el sometimiento de la procedencia de dicha acción con ocasión del pago realizado con base en el laudo dictado dentro del Tribunal de Arbitramento convocado por la sociedad Coviandes S.A., supera la causa del hallazgo y la elaboración e implementación del procedimiento establece puntos de registro y control para evitar que la situación identificada se repita </t>
  </si>
  <si>
    <t>1. Someter a consideración del Comité de Conciliación la procedencia de la acción de repetición  con ocasión del pago realizado con base en el laudo dictado dentro del Tribunal de Arbitramento convocado por la sociedad Coviandes S.A
2. Elaboración del procedimiento de Gestión para iniciar la acción de repetición 
3. Informe de cierre que incluya para los dos proyectos el análisis de las providencias o laudos sobre la existencia de dolo o culpa grave asociada al comportamiento de algún funcionario de la entidad.</t>
  </si>
  <si>
    <t>1. Acta del Comité de Conciliación en relación con el laudo dictado dentro del Tribunal de Arbitramento convocado por la sociedad Coviandes S.A
2. Elaboración e implementación de procedimiento
3. Informe de cierre</t>
  </si>
  <si>
    <r>
      <t xml:space="preserve">Hallazgo 37. Administrativo - Sistema Único de Gestión Jurídica del Estado - Litigob y Migración al Ekogui
</t>
    </r>
    <r>
      <rPr>
        <sz val="11"/>
        <rFont val="Calibri"/>
        <family val="2"/>
        <scheme val="minor"/>
      </rPr>
      <t xml:space="preserve">El Sistema Único de Gestión e Información Litigiosa del Estado "EKOGUI" presenta inconvenientes para su debida implementación dentro de la ANI, lo que demuestra la existencia de deficiencias en el control en su gestión procesal, situación que impide efectuar un seguimiento puntual sobre sus actuaciones, pudiendo con ello afectar la efectiva toma de decisiones en la entidad y eventuales traumatismos en su proceso de defensa.
</t>
    </r>
  </si>
  <si>
    <t>La CGR describe la causa así: ''Se están presentando inconvenientes en la implementación del Sistema Único de Gestión e Información Litigiosa del Estado en la Agencia''</t>
  </si>
  <si>
    <t>La CGR describe el efecto así: ''Deficiencias en el control de la gestión procesal, falta de seguimiento sobre sus actuaciones, afectando la efectiva toma de decisiones en la entidad y generando traumatismos en el proceso de defensa''</t>
  </si>
  <si>
    <t xml:space="preserve">Se busca implementar en debida forma el Sistema Único de Información Litigiosa del Estado Ekogui, para obtener el debido control de la gestión procesal de la Entidad, para lo cual con el plan de contingencia en la actualización del sistema y la capacitación de los apoderados, se supera la causa del hallazgo y la actualización, elaboración e implementación de los procedimientos estableciendo como registro y control la actualización del Ekogui a cargo de los apoderados, evitará que la situación identificada se repita </t>
  </si>
  <si>
    <t>1. Reporte de actualización del Sistema Único de Gestión e Información Litigiosa del Estado – EKogui 
2. Jornada de capacitación en el manejo de Ekogui 
3. Actualización del procedimiento de defensa judicial del Estado y elaboración e implementación de los procedimientos de conciliación extrajudicial y acción de tutela
4. Informe de cierre</t>
  </si>
  <si>
    <t>1. Reporte  de actualización del Sistema de Información e-kogui
2. Jornada de Capacitación
3. Actualización, elaboración e implementación de procedimientos 
4. Informe de cierre</t>
  </si>
  <si>
    <r>
      <rPr>
        <b/>
        <sz val="11"/>
        <rFont val="Calibri Light"/>
        <family val="2"/>
      </rPr>
      <t>Hallazgo 38. Administrativo - Comité de Conciliación</t>
    </r>
    <r>
      <rPr>
        <sz val="11"/>
        <rFont val="Calibri Light"/>
        <family val="2"/>
      </rPr>
      <t xml:space="preserve">
Según el informe de auditoría realizado por la OCI de la entidad en septiembre de 2015, reporta las siguientes inconsistencias: A septiembre de 2015, el GIT de defensa judicial adscrito a la V. Jurídica, no había realizado las actas de comité de conciliación de los meses de mayo a julio de 2015; el comité de conciliación, no había sesionado para mejorar y/o arraigar las políticas de prevención del daño antijurídico dentro de la entidad como cumplimiento de los lineamientos exigidos por la ANDJE.  El proceso de conciliación no cuenta con indicadores de gestión que demuestren la eficiencia, eficacia y efectividad de la actividad. </t>
    </r>
  </si>
  <si>
    <t>La CGR describe la causa así: ''Se presenta incumplimiento de la normatividad acerca del accionar del Comité de Conciliación y falta de coordinación entre los actores del proceso de conciliación y la defensa judicial.''</t>
  </si>
  <si>
    <t>La CGR describe el efecto así: ''Afectación en la correcta gestión procesal de la entidad.''</t>
  </si>
  <si>
    <t xml:space="preserve">Se busca registrar en debida forma la Gestión del Comité de Conciliación, para lo cual con la adopción de la políticas de prevención del daño antijurídico se supera la causa del hallazgo y con la actualización de la resolución 296 de 2012 que regula la gestión del Comité así como la elaboración e implementación del procedimiento y la formulación de indicadores de gestión, evitará que la situación identificada se repita 
</t>
  </si>
  <si>
    <t>1. Adopción de la política de prevención del daño antijurídico. 
2. Actualizar la resolución que regula el Comité de Conciliación
3. Informe sobre actas al día 
4. Elaborar e implementar el procedimiento que regula el Comité de Conciliación 
5. Formulación de indicadores de gestión  
6. Informe de cierre</t>
  </si>
  <si>
    <t>1. Adopción de la política de prevención del daño antijurídico. 
2. Actualización resolución
3. Informe sobre actas al día
4. Elaboración e implementación de procedimiento.
5. Formulación de indicadores
6. Informe de cierre</t>
  </si>
  <si>
    <r>
      <rPr>
        <b/>
        <sz val="11"/>
        <rFont val="Calibri Light"/>
        <family val="2"/>
      </rPr>
      <t xml:space="preserve">Hallazgo 39. Administrativo - Control Procesal
</t>
    </r>
    <r>
      <rPr>
        <sz val="11"/>
        <rFont val="Calibri Light"/>
        <family val="2"/>
      </rPr>
      <t>Se verifica la existencia de deficiencias en el control a la gestión procesal de la entidad, situación que impide efectuar un seguimiento puntual sobre los procesos que en un momento determinado cursan contra la entidad y originar eventuales traumatismos en su proceso de defensa.</t>
    </r>
  </si>
  <si>
    <t>La CGR describe la causa así: ''Deficiencias en el control de la gestión procesal y falta de seguimiento sobre sus actuaciones.''</t>
  </si>
  <si>
    <t>La CGR describe el efecto así: ''Deficiencias en el control de la gestión procesal, falta de seguimiento sobre sus actuaciones, afectando la efectiva toma de decisiones en la entidad y generando traumatismos en el proceso de defensa.''</t>
  </si>
  <si>
    <t xml:space="preserve">Se busca registrar en debida forma la Gestión de los procesos judiciales, para lo cual con la adopción de la políticas de prevención del daño antijurídico se supera la causa del hallazgo así como la elaboración e implementación del procedimiento, la formulación de indicadores de gestión y la alimentación del KOGUI  se evitará que la situación identificada se repita 
</t>
  </si>
  <si>
    <t>1. Elaboración e implementación de procedimientos de los procesos judiciales, conciliaciones prejuciales y acciones de tutela
2. Formulación de indicadores de gestión 
3. Reporte  de actualización del Sistema Único de Gestión e Información Litigiosa del Estado – EKogui 
4. Informe de cierre detallando periodicidad y oportunidad, para ejercer el control de cada proceso judicial y que cumpla con la causa del hallazgo.</t>
  </si>
  <si>
    <t>1. Adopción de procedimiento
2. Formulación indicadores
3. Reporte de actualización del Sistema de Información e-kogui 
4. Informe de cierre</t>
  </si>
  <si>
    <t>Hallazgo 40. Administrativo, con presunta incidencia Fiscal y Disciplinaria - Incorporación por parte del concesionario al modelo financiero del proyecto de los ingresos recibidos y comprendidos entre el Mínimo Garantizado (IMG) y el Máximo aportante. Contrato de Concesión No 0275 de 1996
El concesionario ha percibido ingresos entre el mínimo garantizado y el máximo aportante, que se han recaudado entre 2010 y 2015, los cuales no han sido imputados a la amortización de la TIR o utilizados para cubrirr déficits en el proyecto y a 31 de diciembre de 2015, la ANI tiene saldo a favor que asciende a $43,413.5 millones. El contrato tenía modelación financiera contractual de plazo hasta 2015, sin embargo a la fecha de la auditoría no se ha realizado la reversión.</t>
  </si>
  <si>
    <t>La CGR describe la causa así: ''Presunto incumplimiento de las cláusulas décima séptima y décima octava del contrato de concesión No. 0275 de 1996 en lo que concierne a distribución de ingresos.''</t>
  </si>
  <si>
    <t>La CGR describe el efecto así: ''Se estaría generando un presunto detrimento patrimonial.''</t>
  </si>
  <si>
    <t>efectuar  seguimiento  con acompañamientro del apoderado en el posible acuerdo conciliatorio o tribunal</t>
  </si>
  <si>
    <t>Dirimir las controversias contractuales</t>
  </si>
  <si>
    <t>1,- Solicitar  concepto integral  a la  interventoría sobre el acuerdo conciiliatorio preliminar.
2,- Pronunciamiento y/o concepto de la Procuraduria sobre el acuerdo conciliatorio.
3,- Acuerdo conciliatorio o Laudo Arbitral
4. Informe de cierre</t>
  </si>
  <si>
    <t>Proceso de responsabilidad fiscal.</t>
  </si>
  <si>
    <t>Comunicación IUS-2016-409163/IUC-D-2017-650-904212, Rad. ANI No. 2017-409-005438-2 del 19/01/2017 con requerimiento de documentos en cumplimiento de lo ordenado  por la Procuraduría Delegada para la Moralidad Pública en auto del 13 de enero de 2017, con respuesta ANI 2017-305-003793-1
COMUNICACIÓN CON RADICACIÓN ANI 20174091072252 DEL 06/10/2017. APERTURA DE PROCESO DE RESPONSABILIDAD FISCAL UCC-PRF-034-2017- DEVIMED</t>
  </si>
  <si>
    <r>
      <rPr>
        <b/>
        <sz val="11"/>
        <rFont val="Calibri Light"/>
        <family val="2"/>
      </rPr>
      <t xml:space="preserve">Hallazgo 41. Administrativo con presunta incidencia Disciplinaria y Penal - Adiciones al contrato de concesión No. 275 de 1996. Devimed
</t>
    </r>
    <r>
      <rPr>
        <sz val="11"/>
        <rFont val="Calibri Light"/>
        <family val="2"/>
      </rPr>
      <t>Las adiciones al contrato de concesión 275 de 1996, equivalentes al 88,12% del valor inicial del contrato, superan el 50% del valor inicialmente contratado, desconociendo el art. 40 de la Ley 80 de 1993 y hace evidente que las obras contenidas en el adicional de 14 de noviembre de 2013, fueron adjudicadas de manera directa, mediante adición y no, con un nuevo proceso de selección pública.</t>
    </r>
  </si>
  <si>
    <t>La CGR describe la causa así: ''Se excluyeron adiciones al contrato de concesión para el cálculo del cupo de adición máximo, dando como resultado que se efectuaron adiciones por un 80% del valor del contrato, con lo que se sobrepasó el porcentaje autorizado del 50% en el valor de las adiciones, desconociendo lo establecido en el artículo 40 de la Ley 80 de 1993.''</t>
  </si>
  <si>
    <t>La CGR describe el efecto así: ''Demoras en la entrega de las obras e insatisfacción de los usuarios de la vía.''</t>
  </si>
  <si>
    <t>Solicitar informe legal al abogado externo.
Fortalecer los lineamientos asociados con las modificaciones contractuales.</t>
  </si>
  <si>
    <t>1,- Solicitar  concepto integral  a la  interventoría  sobre el cupo de adicion del contrato hasta el  adicional 13 y hasta el adicional 14.
2,- Concepto abogado externo sobre adiciones del contrato hasta el adicional 13 y adicional 14.
3,- Concepto Legal sobre las adiciones que suman o no suman  para determinar el limite de adiciones.Gerencia Juridica ANI y de la Interventiria Consorcio Intercarreteros.                                                                 4,-Informe Tecnico, en el cual se analice cuales son las obras que adicionan o no al contrato, para determinar el limite de adiciones, en base con el concepto jurídico.
5,-Informe  Financiero, en donde se cuantifique el valor de las adiciones  y no adiciones al contrato, para determinar el limite de adiciones. ANI - interventoría.
UM preventivas:
6. Manual de Contratación - Capítulo Adiciones
7. Procedimiento para modificaciones de contratos de concesión
8. Res. Que regula el funcionamiento del Comité de Contratación
9. Res. 959 de 2013 - Bitácora del Proyecto
10. Contrato Estándar 4G.
11. Informe de cierre
12. Sentencia C-300 de 2012 de la Corte Constitucional</t>
  </si>
  <si>
    <t>1,- Solicitar  concepto integral  a la  interventoría sobre el cupo de adicion del contrato hasta el    adicional 13 y hasta el adicional 14.
2,- Concepto abogado externo sobre adiciones del contrato hasta el adicional 13 y adicional 14
3,- Concepto Legal sobre las adiciones que suman  o no suman  para determinar el limite de adiciones.   Gerencia Juric ANI y dela interventoría Consorcio Intercarreteros.                                                                                                                                                                                                4,-Informe Tecnico, en el cual se analice cuales son las obras que adicionan o no al contrato, para determinar el limite de adiciones, en base con el concepto jurídico.
5,-Informe Financiero, en donde se cuantifique el valor de las adiciones  y no adiciones al contrato, para determinar el limite de adiciones. ANI-interventoría.
UM preventivas:
6. Manual de Contratación - Capítulo Adiciones
7. Procedimiento para modificaciones de contratos de concesión
8. Res. Que regula el funcionamiento del Comité de Contratación
9. Res. 959 de 2013 - Bitácora del Proyecto
10. Contrato Estándar 4G.
11. Informe de cierre
12. Sentencia C-300 de 2012 de la Corte Constitucional</t>
  </si>
  <si>
    <t>PENAL, DISCIPLINARIA Y ADMINISTRATIVA</t>
  </si>
  <si>
    <t xml:space="preserve">Auto del 17 de noviembre de 2017
Con radicación ANI 2018409108642 del 2 de febrero de 2018, mediante el cual la PGN corre traslado del expediente IUS-2016-409-163 asociado al hallazgo 41 de la auditoria hecha por la CGR en la vigencia 2015, a la Oficina de Control Interno Disciplinario de la ANI para que adelante lo de su competencia con base en lo previsto por los art. 2-2, 67 y 76 de la ley 734 de 2012 y el art. 74 de la ley 1474 de 2011. </t>
  </si>
  <si>
    <t>Adiciones que superan el 50% del valor del contrato</t>
  </si>
  <si>
    <r>
      <rPr>
        <b/>
        <sz val="11"/>
        <rFont val="Calibri Light"/>
        <family val="2"/>
      </rPr>
      <t xml:space="preserve">Hallazgo 43. Administrativo con presunta incidencia Disciplinaria. Derecho de Petición No. 20154090513572
</t>
    </r>
    <r>
      <rPr>
        <sz val="11"/>
        <rFont val="Calibri Light"/>
        <family val="2"/>
      </rPr>
      <t>Se observan debilidades en los protocolos del proceso de atención ciudadana, ya que la entidad no está dando respuesta oportuna a los requerimientos dentro de los términos que establece la ley. Tal es el caso del Derecho de Petición radicado con el No. 20154090034992 del 23 de enero de 2015; reiterado con el número 20154090332892 del 5 de junio de 2015; y con el derecho de petición No 20154090513572 del 20 de agosto de 2015; reiterado con el oficio No, 2015-409-087089-2 cuya respuesta se dio hasta el 7 de enero de 2016 con el No 2016-403-000394-3.</t>
    </r>
  </si>
  <si>
    <t>La CGR describe la causa así: ''Se observan debilidades en los protocolos de los procesos de atención ciudadana, ya que la entidad no está dando respuesta oportuna a los requerimientos dentro de los términos que establece la Ley.''</t>
  </si>
  <si>
    <t>La CGR describe el efecto así: ''Incumplimiento en lo descrito en el Código Procedimiento Administrativo, que podría llevar a futuras acciones judiciales que puedan comprometer a la Agencia.''</t>
  </si>
  <si>
    <t>El G.I.T. Disciplinario, Atención al Ciudadano y Apoyo a la Gestión adelantará las acciones y actividades encaminadas a que los usuarios trámiten las respuestas a su cargo  de acuerdo con los pasos y tiempos contenidos en el procedimiento de atención al ciudadano en materia de peticiones quejas y reclamos.  En este sentido reforzará el Sistema de Gestión documental ORFEO, para que genere alarmas que obliguen al responsable a responder las solicitudes oportunamente.  Además en los casos en que se requiera se adelantarán las acciones disciplinarias a que haya lugar como mecanismo ejemplarizante para evitar la ocurrencia de situaciones como las que originaron el hallazgo.</t>
  </si>
  <si>
    <t>1. Generar alarmas en el sistema de Gestión Documental Orfeo
2. Apertura de acciones disciplinarias si hay lugar a ello.</t>
  </si>
  <si>
    <r>
      <t xml:space="preserve">1.  Desarrollo en el Orfeo.
2. Acta de apertura de procesos disciplinarios si hay lugar a ello.
3.- </t>
    </r>
    <r>
      <rPr>
        <sz val="11"/>
        <rFont val="Calibri"/>
        <family val="2"/>
      </rPr>
      <t>Informe de Cierre</t>
    </r>
  </si>
  <si>
    <t>Transparencia, Participación, Servicio al Ciudadano y Comunicación</t>
  </si>
  <si>
    <r>
      <t xml:space="preserve">Hallazgo 1036-105. Acciones vencidas no cumplidas a 31/12/2014. Plan de Mejoramiento. Administrativo. 
</t>
    </r>
    <r>
      <rPr>
        <sz val="11"/>
        <rFont val="Calibri"/>
        <family val="2"/>
        <scheme val="minor"/>
      </rPr>
      <t>En el reporte SIRECI a 31-dic-2014, la ANI tenía registrados 436 hallazgos de diferentes vigencias, de los cuales, las acciones de mejoramiento propuestas para 300 hallazgos, equivalente al 69%, se encontraban registradas como incumplidas. No obstante las justificaciones de algunas áreas, se identificó que algunas no justificaron las razones por las cuales incumplieron el plan de mejoramiento.</t>
    </r>
    <r>
      <rPr>
        <b/>
        <sz val="11"/>
        <rFont val="Calibri"/>
        <family val="2"/>
        <scheme val="minor"/>
      </rPr>
      <t xml:space="preserve">
Hallazgo 1083-47. Administrativo. Plan de Mejoramiento Institucional
</t>
    </r>
    <r>
      <rPr>
        <sz val="11"/>
        <rFont val="Calibri"/>
        <family val="2"/>
        <scheme val="minor"/>
      </rPr>
      <t>Revisadas y analizadas las acciones propuestas en el Plan de Mejoramiento, presentado por la Agencia Nacional de Infraestructura, se determinó que se presentan acciones propuestas por los responsables que en ocasiones no se formulan de manera adecuada, por cuanto no permiten corregir las desviaciones o causas que generaron los hallazgos; así mismo, en otros casos no se generan acciones preventivas o no son pertinentes para subsanar lo observado.</t>
    </r>
  </si>
  <si>
    <t>La CGR describe la causa así: ''Se presentan acciones propuestas por los responsables, que en ocasiones no se formulan de manera adecuada. En otros casos, no se generan acciones preventivas o no son pertinentes. Aún se presentan deficiencias en el acompañamiento para la formulación de metas y/o acciones a seguir para lograr su efectividad. ''</t>
  </si>
  <si>
    <t>La CGR describe el efecto así: ''Formulación inadecuada de los Planes de Mejoramiento y falta del acompañamiento requerido, lo que impide obtener una completa efectividad en la tarea de atacar las causas que generaron los hallazgos reportados.''</t>
  </si>
  <si>
    <t>Como la causa del hallazgo presenta varios componentes como son: no se formulan de manera adecuada las acciones propuestas y se presentan deficiencias en el acompañamiento para la formularios de metas y/o acciones se proponen dos acciones de mejoramiento:
1.- Mejorar la comunicación asertiva del capital humano al interior de las áreas y  transversal con el resto de la entidad, de manera verbal y escrita.
2.- Fortalecer y evidenciar el trabajo de asesoría y seguimiento que ha venido realizando la Oficina de Control Interno, a la gestión del PMI, a cargo de las demás dependencias de la ANI; revisión de la documentación y procedimiento  relacionados con el PMI y replanteo de los hallazgos no efectivos. 
3.- Establecer las principales problemáticas del plan de mejoramiento institucional y hacer propuestas de acciones de mejoramiento efectivas *Correctivas y preventivas"</t>
  </si>
  <si>
    <t>1.- Lograr que las acciones planteadas en los planes de mejoramiento institucional que presentan las áreas,  sean efectivas para  corregir la causa de los hallazgos  producto de las auditorias regulares y especiales que realiza la CGR. 
2.- Asesorar y artícular con las diferentes  dependencias de la ANI para que las acciones propuestas por los responsables en los planes de mejoramiento se formulen y gestiónen de manera adecuada,  a través  de unidades de medida, tanto preventivas como correctivas,  que conjure la causalidad del hallazgo y la  efectividad ante la CGR.
3.- Presentar propuesta de planes de mejoramiento, tanto de acciones correctivas como preventivas, que mejoren la efectividad de planes de mejoramiento del PMI.</t>
  </si>
  <si>
    <t>UNIDADES DE MEDIDA CORRECTIVA:
UM1. Taller de comunicación asertiva
UM2. Matriz PMI incluida AR2016.
UM3. Actas y soportes del Monitoreo al PMI.
UM4. Actas y soportes del Seguimiento al PMI.
UNIDADES DE MEDIDA PREVENTIVAS:
UM5. Informes de base de conocimiento (3)
UM6. Informes de balance de cumplimiento del PMI
UM7. 2 informes de efectividad 2015-2016
UM8. Instructivo  para la elaboración del PMI,  EVCI-I-003, V-002
UM9: Procedimiento ajustado, código EVCI-P-006, V004
UM10. Carpeta documental de conceptos jurídicos PMI
INFORME DE CIERRE
UM 11: Informe de Cierre
UM12. Alcance al informe de cierre</t>
  </si>
  <si>
    <t>Oficina de Control Interno - Vicepresidencia Administrativa y Financiera - Vicepresidencia Jurídica - Vicepresidencia de Gestión Contractual - Vicepresidencia Ejecutiva - Vicepresidencia de Planeación, Riesgos y Entorno - Vicepresidencia de Estructuración</t>
  </si>
  <si>
    <t>Oficina de Control Interno -Vicepresidencia Administrativa y Financiera - Vicepresidencia Jurídica - Vicepresidencia de Gestión Contractual - Vicepresidencia Ejecutiva - Vicepresidencia de Planeación, Riesgos y Entorno - Vicepresidencia de Estructuración</t>
  </si>
  <si>
    <t>Gloria Margoth Cabrera - Gina Astrid Salazar - Lina Quiroga Vergara - Leonidas Narváez - Fernando Mejía - Fernando Iregui - Camilo Jaramillo</t>
  </si>
  <si>
    <t>1036-105</t>
  </si>
  <si>
    <t>Se unifican las causas
Se unifican los efectos
Se unifican las acciones de mejormainto
Se unifican los objetivos</t>
  </si>
  <si>
    <r>
      <t xml:space="preserve">Hallazgo No. 1. Administrativo con presunto alcance Fiscal y Disciplinario - Modelo financiero marginal del adicional No. 9.
</t>
    </r>
    <r>
      <rPr>
        <sz val="11"/>
        <rFont val="Calibri"/>
        <family val="2"/>
        <scheme val="minor"/>
      </rPr>
      <t>Según adicional No. 9 al contrato de concesión No. 503 de 1994, en la cláusula sexta, las partes acuerdan que la programación para la construcción, rehabilitación, operación y mantenimiento de obras, serán las indicadas en el cronograma de inversión. Al verificar el avance de estas obras, se observa que no se han ejecutado conforme al cronograma de avance porcentual y en el modelo financiero marginal del adicional No. 9. Con la firma del contrato de transacción se amplía el plazo para la entrega de las obras correspondientes al anillo vial de Crespo, tiempo que se cumplió el primero de septiembre de 2014, sin que el concesionario hubiera hecho entrega de las mismas.</t>
    </r>
  </si>
  <si>
    <t>La CGR describe la causa así: ''Retraso en el cronograma de obras. Incumplimiento de las obligaciónes contractuales por parte del concesionario.''</t>
  </si>
  <si>
    <t>La CGR describe el efecto así: ''Desequilibrio de la ecuación contractual en contra de los intereses del Estado, al reconocerle un mayor valor de la inversión de $28.668,7 millones de dic/09 y contraviniendo presuntamente lo establecido en el artículo 4 de la Ley 80 de 1993, el párrafo 2 del parágrafo 3 del artículo 84 de la Ley 1474 de 2011, concordante con el artículo 86 de la Ley 1474 de 2011 y Cláusula sexta del adicional No. 9 del contrato de concesión.''</t>
  </si>
  <si>
    <t xml:space="preserve">Adelantar las actividades tendientes a sustentar la controversia surgida entre el Concesionario y la Agencia, relacionada con el desequilibrio financiero en contra de los intereses del Estado. </t>
  </si>
  <si>
    <t>Restablecer el equilibrio económico del contrato de concesión a favor del Estado</t>
  </si>
  <si>
    <t>UNIDADES DE MEDIDA CORRECTIVA 
1. Demanda instaurada por la Agencia para restablecer el equilibrio económico del contrato incluido el Laudo. 
2. Cumplimiento de la decisión del Laudo. 
3. Informe final de Defensa Judicial  con el monitoreo y resultado del Laudo  
UNIDADES DE MEDIDA PREVENTIVA 
4. Contrato estándar 4G. 
5. Manual de interventoría y supervisión. 
6. Manual de contratación. 
INFORME DE CIERRE 
7. Informe de Cierre.</t>
  </si>
  <si>
    <t>UNIDADES DE MEDIDA CORRECTIVA 
1. Demanda instaurada por la Agencia. 
2. Soporte de cumplimiento del Laudo. 
3. Informe de Defensa Judicial 
UNIDADES DE MEDIDA PREVENTIVA 
4. Contrato estándar 4G. 
5. Manual de interventoría y supervisión. 
6. Manual de contratación. 
INFORME DE CIERRE 
7. Informe de cierre</t>
  </si>
  <si>
    <t>2016E</t>
  </si>
  <si>
    <r>
      <t xml:space="preserve">Hallazgo No. 2. Administrativo con presunta incidencia disciplinaria - Anillo vial de crespo - Parque Lineal.
</t>
    </r>
    <r>
      <rPr>
        <sz val="11"/>
        <rFont val="Calibri"/>
        <family val="2"/>
        <scheme val="minor"/>
      </rPr>
      <t>En visita de inspección realizada en octubre de 2016 por la CGR, se evidenciaron las siguientes deficiencias constructivas: fisuras a lo largo de la ciclo ruta, grietas en la losa superior del túnel de Crespo, la señalización horizontal de la ciclo ruta se encuentra desalineada, las bombas del sistema fuera de servicio, daños en la subestación 2, riesgo de accidentalidad de peatones por el material de acabado de algunos sectores de la franja peatonal.</t>
    </r>
  </si>
  <si>
    <t>La CGR describe la causa así: ''Debilidades en el seguimiento y control técnico en la ejecución de las obras por parte del concesionario e incumplimiento de las especificaciones técnicas de construcción y calidad.''</t>
  </si>
  <si>
    <t>La CGR describe el efecto así: ''Afectación de la seguridad de los usuarios, contraviniendo lo estipulado en el artículo 5 de la Ley 80 de 1993.''</t>
  </si>
  <si>
    <t xml:space="preserve">Las acciones van dirigidas a :
1. Requerir por parte de la interventoría al concesionario para el cumplimiento de las especificaciones técnicas de las obras objeto del hallazgo.
2. Verificar por parte de la interventoría el cumplimiento de las especificaciones técnicas .
</t>
  </si>
  <si>
    <t>Verificar que las obras adelantadas por el Concesionario cumplan lo establecido contractualmente</t>
  </si>
  <si>
    <t>UNIDADES DE MEDIDA CORRECTIVA 
1. Idenificación y diagnóstico por parte de la interventoría de las deficiencias constructivas en el parque Lineal objeto del Hallazgo.  
2. Requeririr al concesionario por parte de la interventoría  sobre el cumplimiento de las especificaciones técnicas de la obra objeto del hallazgo.  
3. Seguimiento y monitoreo por parte de la interventoría del cumplimiento de las especificaciones técnicas de la obra.  
4. Informe de la interventoría sobre el cumplimiento de las especificaciones técnicas de la obra objeto del hallazgo por parte del concesionario.  
5. Acta de Recibo suscrita entre el CVM e INSEVIAL.  
UNIDADES DE MEDIDA PREVENTIVA  
6. Manual de Interventoría y supervisión. 
7. Contrato Estándar 4 G  
INFORME DE CIERRE  
8. Informe de cierre.</t>
  </si>
  <si>
    <t>UNIDADES DE MEDIDA CORRECTIVA  
1. Informe interventoría  
2. Requerimiento  de la interventoría al Concesionario.  
3. Informes de Seguimiento y monitoreo mensual por parte de la interventoría.  
4. Informe de la interventoría sobre el cumplimiento de las especificaciones técnicas.  
5. Acta de Entrega y Recibo del Anillo Vial de Crespo.  
UNIDADES DE MEDIDA PREVENTIVA  
6. Manual de Interventoría y supervisión.  
7. Contrato Estándar 4 G  
INFORME DE CIERRE  
8. Informe de cierre</t>
  </si>
  <si>
    <r>
      <t xml:space="preserve">Hallazgo No. 3. Administrativo con presunta incidencia disciplinaria - Diseños de Drenaje Obras Avenida Santander.
</t>
    </r>
    <r>
      <rPr>
        <sz val="11"/>
        <rFont val="Calibri"/>
        <family val="2"/>
        <scheme val="minor"/>
      </rPr>
      <t>En mayo de 2016 se presentaron inundaciones en el sector del puente sobre Av. Santander, dado que no se dio solución al desagüe de las obras ejecutadas a través del adicional 09, aunado a que no se cuenta con alcantarillado pluvial del Distrito de Cartagena, razón por la cual fue necesario hacer un rediseño que contempla la evacuación de las aguas lluvias hacia el Caño Juan Angola a través de un box coulvert y canalización de las aguas lluvias del sector.
Adicionalmente se observaron deficiencias en la señalización de la obra, tales como faltan señales de sendero peatonal, los tabiques y cintas plásticas no están dispuestos de conformidad como lo señala el Manual de Señalización Vial del Ministerio de Transporte, en el capítulo IV, numeral 4.3.6.</t>
    </r>
  </si>
  <si>
    <t>La CGR describe la causa así: ''Debilidades en la planeación y deficiencias en los diseños iniciales para las obras del adicional.''</t>
  </si>
  <si>
    <t>La CGR describe el efecto así: ''Afectación de la movilidad del sector, generando incomodidad en los usuarios.''</t>
  </si>
  <si>
    <t>Dar solución al sistema de drenaje de la Avenida Santander- proyecto Anillo Vial de Crespo</t>
  </si>
  <si>
    <t>UNIDADES DE MEDIDA CORRECTIVA 
1. Informe de la interventoría respecto de la implementación de la solución técnica para el drenaje de la Avenida Santander, donde se evidencie el funcionamiento de la Solución técnica planteada por el Concesionario. 
2.- Suscripción Acta de  Entrega y Recibo del Anillo vial de Crespo.
UNIDADES DE MEDIDA PREVENTIVA 
3. Manual de Interventoría y supervisión. 
4. Contrato Estándar 4 G 
INFORME DE CIERRE 
5. Informe de cierre.</t>
  </si>
  <si>
    <t xml:space="preserve">UNIDADES DE MEDIDA CORRECTIVA 
1. Informe interventoría 
2. Acta de entrega y recibo 
UNIDADES DE MEDIDA PREVENTIVA  
3. Manual de Interventoría y supervisión. 
4. Contrato Estándar 4 G 
INFORME DE CIERRE 
5. Informe de cierre </t>
  </si>
  <si>
    <r>
      <t xml:space="preserve">Hallazgo No. 4. Administrativo con presunta incidencia disciplinaria - Índice de estado.
</t>
    </r>
    <r>
      <rPr>
        <sz val="11"/>
        <rFont val="Calibri"/>
        <family val="2"/>
        <scheme val="minor"/>
      </rPr>
      <t xml:space="preserve">En visita realizada por parte de la CGR en octubre de 2016 a las obras del adicional 9, se evidenciaron deficiencias en el pavimento en los tramos en doble calzada construidos por el concesionario, tales como fisuras y grietas en calzada bermas, así como ondulaciones y ahuellamiento. 
Adicionalmente, la interventoría requiere al concesionario </t>
    </r>
    <r>
      <rPr>
        <i/>
        <sz val="11"/>
        <rFont val="Calibri"/>
        <family val="2"/>
      </rPr>
      <t>"...Finalmente como es de su conocimiento el índice de servicio de las vías de acceso y de los empalmes con las vías existentes no cumple con la calificación mínima de 4.5 requerida en el anexo 1 del otrosí No. 4 del 28 de noviembre de 2008, y este requerimiento es indispensable para la entrega y el inicio de la operación...".</t>
    </r>
  </si>
  <si>
    <t>La CGR describe la causa así: ''Deficiencias en el cumplimiento de las especificaciones técnicas de construcción y mantenimiento.''</t>
  </si>
  <si>
    <t>La CGR describe el efecto así: ''Se genera un nivel de servicio inferior para los usuarios y contraviene presuntamente lo establecido en el artículo 5 de la Ley 80 de 1993 y en el contrato de concesión.''</t>
  </si>
  <si>
    <t>Efectuar seguimiento a las obligaciónes del Concesionario de acuerdo con lo establecido para el índice de Estado</t>
  </si>
  <si>
    <t>Verificar que las obras adelantadas por el Concesionario cumplan lo establecido contractualmente en lo relacionado con el índice de estado.</t>
  </si>
  <si>
    <t>UNIDADES DE MEDIDA CORRECTIVA 
1. Informe de la interventoría señalando el seguimiento adelantado para el cumplimiento contractual del sector Cartagena- Marahuaco y Anillo Vial de Crespo relacionado con el índice de estado. 
2. Medición del índice de Estado de la infraestructura Vial de acuerdo con lo pactado en el contrato. 
3. En caso de incuplimiento, se procederá con el trámite pertinente de incio de proceso sancionatorio a que haya lugar. 
UNIDAD DE MEDIDA PREVENTIVA 
4. Manual de Interventoría y Supervisión 
INFORME DE CIERRE 
5. Informe de Cierre.</t>
  </si>
  <si>
    <t>UNIDADES DE MEDIDA CORRECTIVA 
1. Informe  interventoría 
2. Informe de cumplimiento de índice de Estado. 
3. Trámite proceso sancionatorio 
UNIDAD DE MEDIDA PREVENTIVA 
4. Manual de Interventoría y Supervisión 
INFORME DE CIERRE 
5. Informe de Cierre</t>
  </si>
  <si>
    <r>
      <t xml:space="preserve">Hallazgo No. 5. Administrativo con presunta incidencia disciplinaria - Retorno Tramo IV.
</t>
    </r>
    <r>
      <rPr>
        <sz val="11"/>
        <rFont val="Calibri"/>
        <family val="2"/>
        <scheme val="minor"/>
      </rPr>
      <t xml:space="preserve">En visita de inspección a las obras del adicional 9 de la concesión Cartagena Barranquilla se evidenció un retorno en el tramo IV (provisional, ubicado en el K88 + 200), el cual no cumple con las especificaciones establecidas en el Manual de Diseño Geométrico del INVIAS, para las dimensiones y trayectorias de giro.
</t>
    </r>
  </si>
  <si>
    <t>La CGR describe la causa así: ''Incumplimiento de las especificaciones establecidas en el manual de diseño geométrico del INVIAS.''</t>
  </si>
  <si>
    <t>La CGR describe el efecto así: ''Riesgo para la seguridad de los usuarios, contraviniendo lo establecido en el Manual de Diseño Geométrico y presuntamente el artículo 4 y 5 de la Ley 80 de 1993.''</t>
  </si>
  <si>
    <t>Analizar la conveniencia de conservar el retorno provisional y las condiciones de funcionamiento.</t>
  </si>
  <si>
    <t>Determinar la conveniencia o retiro del retorno provisional</t>
  </si>
  <si>
    <t>UNIDADES DE MEDIDA CORRECTIVAS 
1. Informe de la interventoría señalando el seguimiento adelantado a las obras del tramo IV , incluyendo la trazabilidad  en la construcción del retorno señalado por la CGR y recomendaciones pertinentes. 
2. Requerimientos  al Concesionario para que atiendan las recomendaciones efectuadas por la interventoría. 
3. Informe de la interventoría sobre cumplimiento  del Concesionario. 
4. En el marco de la Cooperación Interinstitucional, trasladar al INVIAS la necesidad de priorizar la construcción  del retorno contemplado en la doble calzada que actualmente construye INVIAS. 
UNIDAD DE MEDIDA PREVENTIVAS 
5. Manual de interventoría y supervisión  
INFORME DE CIERRE 
6. Informe de Cierre.</t>
  </si>
  <si>
    <t xml:space="preserve">UNIDADES DE MEDIDA CORRECTIVAS 
1. Informe  de la interventoría 
2. Solicitud al Concesionario 
3. Requerimiento interventoria cumplimiento del Concesionario 
4. Solictud al INVIAS. 
UNIDAD DE MEDIDA PREVENTIVA 
5. Manual de Interventoría y Supervisión.   
INFORME DE CIERRE 
6. Informe de Cierre </t>
  </si>
  <si>
    <r>
      <t xml:space="preserve">Hallazgo No. 6. Administrativo con presunta incidencia disciplinaria - Ojo de agua tramo IV.
</t>
    </r>
    <r>
      <rPr>
        <sz val="11"/>
        <rFont val="Calibri"/>
        <family val="2"/>
        <scheme val="minor"/>
      </rPr>
      <t>En la resolución 0212 de 2014 de la ANLA, para el sitio denominado Ojo de Agua del tramo IV, en el artículo tercero establece los requerimientos para las obras y adecuación del reservorio, sin embargo en la visita de inspección realizada en octubre de 2016 por la CGR, se observó tubería en concreto sin la debida protección o cabezote, así mismo, se observaron dos tanques de almacenamiento de agua al lado de la vía que no fueron retirados por la obra, pese a que esta ya fue recibida el 11 de abril de 2016.</t>
    </r>
  </si>
  <si>
    <t>La CGR describe la causa así: ''Debilidades en el seguimiento y control de las obligaciónes ambientales.''</t>
  </si>
  <si>
    <t>La CGR describe el efecto así: ''Presunta contravención de lo establecido en la resolución 0212 de 2014 de la ANLA. ''</t>
  </si>
  <si>
    <t xml:space="preserve">Verificar a través de la interventoría el cumplimiento de los requerimientos ambientales contenidos en la resolución resolución 0212 de 2014 de la ANLA, por parte del concesionario. </t>
  </si>
  <si>
    <t>Verificar por la interventoría el cumplimiento de la resolución No. 0212 de 2014 de la ANLA</t>
  </si>
  <si>
    <t>UNIDADES DE MEDIDA CORRECTIVAS 
1. Informe del interventor sobre el cumplimiento a la resolución No. 0212 de 2014 de la ANLA por parte del concesionario. 
2. Informe de verificación del área ambiental en el que se de evidencia el cumplimiento de las obligaciónes. 
UNIDADES DE MEDIDA PREVENTIVAS 
3. Manual de supervisión e interventoría 
4. Procedimiento de seguimiento a la gestión social y ambiental GCSP-P-006.  
INFORME DE CIERRE 
5. Informe de Cierre.</t>
  </si>
  <si>
    <t>UNIDADES DE MEDIDA CORRECTIVAS 
1. Informe de interventoría. 
2. Informe de verificación del área ambiental 
UNIDADES DE MEDIDA PREVENTIVAS 
3. Manual de supervisión e interventoría 
4. Procedimiento de seguimiento a la gestión social y ambiental GCSP-P-006.  
INFORME DE CIERRE 
5. Informe de Cierre</t>
  </si>
  <si>
    <r>
      <t xml:space="preserve">Hallazgo No. 7. Administrativo con presunta incidencia disciplinaria y fiscal - Túnel sumergido de Crespo.
</t>
    </r>
    <r>
      <rPr>
        <sz val="11"/>
        <rFont val="Calibri"/>
        <family val="2"/>
        <scheme val="minor"/>
      </rPr>
      <t>En visita de inspección realizada a las obras del túnel y las rampas de acceso, se evidenciaron daños como agrietamientos en los muros, losas con presencia de fallas, tales como fracturas longitudinales y transversales, discontinuidades, fisuras longitudinales y transversales, desprendimiento de agregados, descascaramientos, grietas en bloque y fracturación múltiple, pese a que la obra entró en servicio en abril de los corrientes.
A la fecha y aún sin ser recibida, viene siendo objeto de adecuaciones y reparaciones, siendo así que su viabilidad y eficacia ha tenido que ser estudiada y monitoreada por los especialistas del concesionario y de la interventoría, cuyos resultados están en proceso de verificación, con el fin de que se garantice que no se van a presentar futuros colapsos o daños mayores que afecten la estabilidad de la obra, su seguridad o la de los usuarios.</t>
    </r>
  </si>
  <si>
    <t>La CGR describe la causa así: ''Deficiencias en los materiales por reacción de los agregados del concreto, en el proceso constructivo y por problemas de contracción del concreto, no se dio cumplimiento a las especificaciones técnicas de los concretos, lo que ocasionó daños prematuros generalizados tanto en los muros, como en las losas a lo largo de los 1.1 kilómetros de la estructura del semi deprimido.''</t>
  </si>
  <si>
    <t>La CGR describe el efecto así: ''Se evidencia incumplimiento contractual, respecto de las especificaciones técnicas y de calidad de las obras contratadas y presuntamente contraviene los incisos 2 y 4 del artículo 5 de la Ley 80 de 1993. Presunto detrimento patrimonial por valor de $58.975.793.026 indexados a septiembre de 2016.''</t>
  </si>
  <si>
    <t>Verificar por parte de la inteventoria que la obra cumpla con las especificaciones técnicas pactadas en el contrato de manera que se garantice la estabilidad de la obra y seguridad de los usuarios.</t>
  </si>
  <si>
    <t xml:space="preserve">Garantizar la culminación de las obras en las condiciones técnicas pactados en el contrato adicional No. 9 de 2019
</t>
  </si>
  <si>
    <t>UNIDADES DE MEDIDA CORRECTIVA  
1. Idenificación y diagnóstico por parte de la interventoría de los daños indicados objeto del hallazgo. 
2. Requeririr al concesionario por parte de la interventoría  para que adelante las obras correctivas necesarias para el cumplimiento de las especificaciones técnicas de la obra objeto del hallazgo. 
3. Informe sobre el seguimiento y monitoreo por parte de la interventoría a las obras correctivas adelantadas por el concensionario. 
4. Acta de Recibo suscrita entre el concesionario y la interventoría 
UNIDADES DE MEDIDA PREVEVENTIVA 
5. Manual de Interventoría y supervisión. 
6. Contrato Estándar 4 G  
7. Seguimiento de la interventoría al Plan de Monitoreo y Seguimiento presentado por el Concesionario.  
INFORME DE CIERRE 
8. Informe de cierre.</t>
  </si>
  <si>
    <t>UNIDADES DE MEDIDA CORRECTIVA 
1. Informe de la interventoría 
2. Requerimiento al concesionario. 
3. Informe de seguimiento y monitoreo por parte de la interventoría  
4.Acta de recibo  
UNIDADES DE MEDIDA PREVENTIVA 
5. Manual de Interventoría y supervisión. 
6. Contrato Estándar 4 G 
7. Seguimiento de la interventoría al Plan de Monitoreo y Seguimiento presentado por el Concesionario.  
INFORME DE CIERRE 
8. Informe de cierre</t>
  </si>
  <si>
    <r>
      <t xml:space="preserve">Hallazgo No. 8. Administrativo - Iluminación Puerto Colombia.
</t>
    </r>
    <r>
      <rPr>
        <sz val="11"/>
        <rFont val="Calibri"/>
        <family val="2"/>
        <scheme val="minor"/>
      </rPr>
      <t>En visita de inspección realizada por la CGR a la concesión en octubre de 2016, se observaron 15 luminarias instaladas fuera de servicio, algunas porque fueron retiradas para la obra que adelanta la concesión costera y otras se encuentran dañadas.</t>
    </r>
  </si>
  <si>
    <t>La CGR describe la causa así: ''Iluminarias fuera de servicio ''</t>
  </si>
  <si>
    <t>La CGR describe el efecto así: ''Afecta el nivel de servicio en los sectores sin iluminación.''</t>
  </si>
  <si>
    <t>Coordinación entre los concesionarios Viar al Mar y Sociedad Costera para que se garantice la debida iluminación y se restablezca a sus condiciones iniciales de servicio.</t>
  </si>
  <si>
    <t>Efectuar seguimiento para que la interferencia de las obras que adelanta la Concesion Costera ( 4G) registren un mínimo impacto en el sistema de Iluminación de Puerto Colombia</t>
  </si>
  <si>
    <t>UNIDADES DE MEDIDA CORRECTIVA 
1. Inventario realizado por la interventoría, consorcio INSEVIAL, de los postes de Iluminación señalando los que estan afectados por la interferencia de las obras de 4 G. 
2. gestiónar con el  Concesionario de 4 G para que adelante las  obras con la menor afectación para  la concesion Via al Mar. 
3. Verificación por parte de la interventoría del reestablecimiento del servicio de luminarias y postes. 
UNIDADES DE MEDIDA PREVENTIVA  
4. Manual de interventoría y Supervisión. 
5. Modelo  Contrato estándar 4 G - Protocolo de coexistencia. 
INFORME DE CIERRE 
6. Informe de Cierre.</t>
  </si>
  <si>
    <t>UNIDADES DE MEDIDA CORRECTIVA 
1. Informe interventoría- inventario de postes. 
2. Requerimiento a la concesión Sociedad Costera por parte de la ANI. 
3. Informe especifico de la interventoría. 
UNIDADES DE MEDIDA PREVENTIVA 
4. Manual de interventoría y supervisión. 
5. Contrato estándar 4 G. 
INFORME DE CIERRE 
6. Informe de Cierre</t>
  </si>
  <si>
    <r>
      <t xml:space="preserve">Hallazgo No. 9. Administrativo con presunta incidencia disciplinaria - Campamento de obra anillo vial de Crespo.
</t>
    </r>
    <r>
      <rPr>
        <sz val="11"/>
        <rFont val="Calibri"/>
        <family val="2"/>
        <scheme val="minor"/>
      </rPr>
      <t>El Plan de Manejo Ambiental para las obras del Anillo Vial de Crespo establece en las fichas 2,3 y 4 el manejo de los residuos líquidos, solidos, manejo de materiales de construcción, maquinaria, equipos y vehículos de los frentes de obra, sin embargo, en visita de inspección a las obras del Anillo Vial se observó el sitio de acopio de materiales, herramienta y otros, desorganizado.</t>
    </r>
  </si>
  <si>
    <t>La CGR describe la causa así: ''Falta adecuada disposición de residuos''</t>
  </si>
  <si>
    <t>La CGR describe el efecto así: ''Afectación al medio ambiente y presuntamente contraviene lo establecido en la Res. 1630 de 2014 de la ANLA.''</t>
  </si>
  <si>
    <t xml:space="preserve">Verificar a través de la interventoría el cumplimiento de los requerimientos ambientales contenidos en la resolución resolución 1630 de 2014 de la ANLA, por parte del concesionario. </t>
  </si>
  <si>
    <r>
      <t xml:space="preserve">Verificar por la interventoría el cumplimiento de la resolución No. </t>
    </r>
    <r>
      <rPr>
        <sz val="11"/>
        <rFont val="Calibri Light"/>
        <family val="2"/>
      </rPr>
      <t>1630 de 2009 de la ANLA</t>
    </r>
  </si>
  <si>
    <t>UNIDADES DE MEDIDA CORRECTIVA
1. Informe del interventor sobre el cumplimiento a la resolución No. 1630 de 2009 de la ANLA por parte del concesionario. 
2. Informe de verificación del área ambiental en el que se de evidencia el cumplimiento de las obligaciónes. 
UNIDADES DE MEDIDA PREVENTIVA 
3. Manual de supervisión e interventoría 
4. Procedimiento de seguimiento a la gestión social y ambiental GCSP-P-006.  
INFORME DE CIERRE 
5. Informe de Cierre.</t>
  </si>
  <si>
    <t>UNIDADES DE MEDIDA CORRECTIVA 
1. Informe de interventoría. 
2. Informe de verificación del área ambiental 
UNIDADES DE MEDIDA PREVENTIVA 
3. Manual de supervisión e interventoría 
4. Procedimiento de seguimiento a la gestión social y ambiental GCSP-P-006. 
INFORME DE CIERRE 
5. Informe de Cierre</t>
  </si>
  <si>
    <r>
      <rPr>
        <b/>
        <sz val="11"/>
        <rFont val="Calibri"/>
        <family val="2"/>
      </rPr>
      <t>Hallazgo No. 1.  Administrativo. Comparativo carga movilizada</t>
    </r>
    <r>
      <rPr>
        <sz val="11"/>
        <rFont val="Calibri"/>
        <family val="2"/>
        <scheme val="minor"/>
      </rPr>
      <t xml:space="preserve">
No hay un control efectivo por parte de la ANI sobre la veracidad de las cifras reportadas de carga movilizada de las vigencias comprendidas entre 2009 y 2015, al comparar las toneladas reportadas por la DIAN y las cifras de la ANI, para los puertos Contecar, Reficar, Puerto Nuevo y Puerto Brisa.</t>
    </r>
  </si>
  <si>
    <t>La CGR describe la causa así: ''Diferencias en las cifras de las toneladas de carga entre la DIAN y la ANI.''</t>
  </si>
  <si>
    <t>La CGR describe el efecto así: ''No hay certeza sobre la base para calcular la contraprestación de las concesiones de los puertos Contecar, Reficar, Puerto Nuevo y Puerto Brisa.''</t>
  </si>
  <si>
    <t xml:space="preserve">1.- Dar claridad en las competencia del reporte de carga con base en la metodologia de contraprestación que aplica a las concesiones objeto del hallazgo.
2.- Realizar los respectivos trámites a que haya a lugar para el traslado a la entidad competente, conforme a los lineamientos del sector transporte. </t>
  </si>
  <si>
    <t xml:space="preserve">Dar traslado a la entidad Competente de realizar el reporte de carga movilizada en el sector transporte. </t>
  </si>
  <si>
    <t>1.- Concepto jurídico sobre competencias asociadas a reportes de carga.
2.- Concepto financiero indicando la metodología aplicable a cada concesión objeto del hallazgo.
3. Traslado por competencia a la Superintendencia de Puertos, con copia a la DIAN.
4. Oficiar a la oficina OCI argumentando la no competencia en el hallazgo y solicitar el cierre del mismo.
5.- Informe de cierre</t>
  </si>
  <si>
    <t>MEDIDAS CORRECTIVAS
1.- Concepto jurídico sobre competencias asociadas a reportes de carga.
2.- Concepto financiero indicando la metodología aplicable a cada concesión objeto del hallazgo.
3. Traslado por competencia a la Superintendencia de Puertos, con copia a la DIAN.
4. Oficiar a la oficina OCI argumentando la no competencia en el hallazgo y solicitar el cierre del mismo.
INFORME DE CIERRE
5.- Informe de cierre</t>
  </si>
  <si>
    <r>
      <rPr>
        <b/>
        <sz val="11"/>
        <rFont val="Calibri"/>
        <family val="2"/>
      </rPr>
      <t>Hallazgo No. 2. Administrativo con presunta incidencia fiscal y disciplinaria. Pago de la contraprestación e intereses de mora - Contrato 001 del 31 de marzo de 2011.</t>
    </r>
    <r>
      <rPr>
        <sz val="11"/>
        <rFont val="Calibri"/>
        <family val="2"/>
        <scheme val="minor"/>
      </rPr>
      <t xml:space="preserve">
No se realizaron los pagos de la contraprestación oportunamente al Invías y al Municipio de Ciénaga, correspondientes a lo causado, de acuerdo con los CONPES 3679 de 2010 y 3744 de 2013, generando intereses de mora por una cuantía de $1.009,6 millones.</t>
    </r>
  </si>
  <si>
    <t>La CGR describe la causa así: ''No se hizo el pago oportuno de la contraprestación, lo cual generó intereses de mora, que conllevan a un presunto detrimento al patrimonio del  Estado.''</t>
  </si>
  <si>
    <t>La CGR describe el efecto así: ''Presunto detrimento al patrimonio púbico por el pago inoportuno de la contraprestación y no cobro de los intereses correspondientes. Estos intereses de mora no fueron aplicados o/o cobrados al concesionario por el pago inoportuno. ''</t>
  </si>
  <si>
    <t>Establecer de manera integral la procedencia para el cobro de intereses al concesionario</t>
  </si>
  <si>
    <t>Determinar si procede el cobro de intereses  al concesionario y tomar las medidas pertinentes.</t>
  </si>
  <si>
    <r>
      <t xml:space="preserve">1. Solicitar concepto jurídico externo que establezca la procedencia del cobro de intereses </t>
    </r>
    <r>
      <rPr>
        <sz val="11"/>
        <rFont val="Calibri Light"/>
        <family val="2"/>
      </rPr>
      <t xml:space="preserve">y las acciones juridicas sobre el particular. 
</t>
    </r>
    <r>
      <rPr>
        <sz val="11"/>
        <rFont val="Calibri"/>
        <family val="2"/>
        <scheme val="minor"/>
      </rPr>
      <t>2.Realizar evaluación financiera , según concepto jurídico externo, para definir   valores a liquidar.
3. Realizar las acciones derivadas del resultado del concepto jurídico y  la evaluación financiera y de cobro si a ello hay lugar.
4. Elaborar un procedimiento para la verificación del pago de la contraprestación.
5.- Informe de cierre</t>
    </r>
  </si>
  <si>
    <t>MEDIDAS CORRECTIVAS
1. Concepto jurídico externo.
2.Evaluación financiera.
3. Acciones derivadas.
MEDIDA PREVENTIVA
4. Procedimiento.
INFORME DE CIERRE
5.- Informe de cierre</t>
  </si>
  <si>
    <t>CP_Puerto Nuevo</t>
  </si>
  <si>
    <t>Sociedad Portuaria Puerto Nuevo S.A.</t>
  </si>
  <si>
    <t>Cobro intereses  mora</t>
  </si>
  <si>
    <r>
      <rPr>
        <b/>
        <sz val="11"/>
        <rFont val="Calibri"/>
        <family val="2"/>
      </rPr>
      <t>Hallazgo No. 3. Administrativo con presunta incidencia disciplinaria. Imposición de multas en el pago de la contraprestación - Contrato No. 001 del 31 de marzo de 2011.</t>
    </r>
    <r>
      <rPr>
        <sz val="11"/>
        <rFont val="Calibri"/>
        <family val="2"/>
        <scheme val="minor"/>
      </rPr>
      <t xml:space="preserve">
Hay justos motivos para hacer efectiva la imposición de una multa, tal como está pactada en el contrato, por el pago inoportuno de la contraprestación y sus intereses. Esta multa podría ascender a un valor de $274,8 millones, que corresponde al 1% del valor de la contraprestación.</t>
    </r>
  </si>
  <si>
    <t>La CGR describe la causa así: ''No existen oportunas actuaciones por parte de la entidad para la efectiva aplicación de la multa.''</t>
  </si>
  <si>
    <t>La CGR describe el efecto así: ''Presunta incidencia disciplinaria por no haber acatado lo dispuesto en el contrato No. 001 de 2011, relativa a la imposición de la multa., En el documento CONPES 3744 de 2013 reglamentada por el Decreto 1099 de 2013 y demás normas al respecto ''</t>
  </si>
  <si>
    <t>Establecer de manera integral la procedencia de la multa al concesionario</t>
  </si>
  <si>
    <t>Determinar si procede la aplicación de la multa al concesionario y tomar las medidas pertinentes.</t>
  </si>
  <si>
    <t xml:space="preserve">
1. Solicitar concepto jurídico externo sobre procedencia de la multa 
2. Determinar procedencia o nó del inicio de proceso sancionatorio, según concepto jurídico.
3. Elaborar un procedimiento para la verificación del pago de la contraprestación.
4. Informe de cierre.</t>
  </si>
  <si>
    <t>MEDIDAS CORRECTIVAS
1. Concepto jurídico externo 
2. Informe de resultado de la procedencia o no del inicio de proceso sancionatorio.
MEDIDA PREVENTIVA
3. Procedimiento.
INFORME DE CIERRE
4. Informe de cierre</t>
  </si>
  <si>
    <r>
      <rPr>
        <b/>
        <sz val="11"/>
        <rFont val="Calibri"/>
        <family val="2"/>
      </rPr>
      <t>Hallazgo No. 4.  Administrativo con presunta incidencia disciplinaria. Modelo financiero Concesión Puerto Nuevo.</t>
    </r>
    <r>
      <rPr>
        <sz val="11"/>
        <rFont val="Calibri"/>
        <family val="2"/>
        <scheme val="minor"/>
      </rPr>
      <t xml:space="preserve">
No se incluyó la contraprestación dentro del Flujo de Caja, no se actualizó con la entrada en vigencia del CONPES 3744 de 2013. Adicionalmente, se observaron diferencias de las inversiones proyectadas en el modelo financiero durante los años 2010 a 2013, frente a las relacionadas en el contrato inicial.</t>
    </r>
  </si>
  <si>
    <t>La CGR describe la causa así: ''La no aplicación de la actualización con la entrada en vigencia del CONPES 3744 de 2013, con el cual se cambió la metodología del cálculo de la contraprestación de la concesión a partir del mes de mayo de 2013''</t>
  </si>
  <si>
    <t>La CGR describe el efecto así: ''Se evidencia un presunto incumplimiento de lo establecido en el CONPES 3744 de 2013 reglamentado por el Decreto No.1099 de 2013 y lo estipulado en el contrato de Concesión No.001 del 31 de marzo de 2011''</t>
  </si>
  <si>
    <t>Verificar la aplicación del modelo financiero para el cálculo de la contraprestación del contrato de Puerto Nuevo y validar el plan de inversión</t>
  </si>
  <si>
    <t>Dar claridad sobre la metodología de contraprestación aplicada y validar el plan de inversión.</t>
  </si>
  <si>
    <t>1. Realizar informe integral sobre la implementanción de las metodologias de contraprestacion que aplican al contrato de concesion portuaria No. 001 de 2011 - Puerto Nuevo, indicando si procede la aplicación de modelo financiero. 
2. Emitir Concepto Técnico - Financiero para validar el plan de Inversion.
3. Tomar las acciones que haya a lugar, conforme el concepto Técnico - Financiero 
4. Procedimiento existente de modificacion de contratos de concesion portuaria No. GSCP-P- 021
5. Procedimiento existente de estructuración de proyectos de infraestructura portuaria EPIT-P-001
6. Informe de cierre</t>
  </si>
  <si>
    <t>MEDIDAS CORRECTIVAS
1. Informe integral 
2. Concepto Técnico - Financiero..
3. Tomar las acciones que haya a lugar. 
MEDIDAS PREVENTIVAS
4. Procedimiento existente.
5. Procedimiento existente.
INFORME DE CIERRE
6. Informe de cierre</t>
  </si>
  <si>
    <r>
      <rPr>
        <b/>
        <sz val="11"/>
        <rFont val="Calibri"/>
        <family val="2"/>
      </rPr>
      <t>Hallazgo No. 5. Administrativo con presunta incidencia disciplinaria. Plan de inversión Contrato de Concesión No. 001 de 2011.</t>
    </r>
    <r>
      <rPr>
        <sz val="11"/>
        <rFont val="Calibri"/>
        <family val="2"/>
        <scheme val="minor"/>
      </rPr>
      <t xml:space="preserve">
En la cláusula Séptima -Plan de inversiones del Contrato No. 001 de 31 de marzo de 2011, se incluye el ítem "flota de remolcadores" como parte de las inversiones a realizar, por un valor de US$29,409,384 constantes del año 2009, la cual estaba programada para realizarse en el año 4 (vencía en 31 de marzo de 2015), sin embargo, de acuerdo con la revisión documental y el acta de visita de obra suscrita el 6 de octubre de 2016, se evidencia que a esa fecha no se ha realizado esta inversión. Evidenciando deficiencias en la planeación y en la gestión de la entidad</t>
    </r>
  </si>
  <si>
    <t>La CGR describe la causa así: ''Se incluyó una inversión en el Plan de inversiones, la cual tenía un impedimento de tipo legal para su cumplimiento, según lo establecido en el Artículo 393-22 del Estatuto Aduanero.''</t>
  </si>
  <si>
    <t>La CGR describe el efecto así: ''Se genera incertidumbre en el cumplimiento del Plan de Inversión, generando riesgo de detrimento a los recursos del Estado. Lo que configura una deficiencia administrativa  por el incumplimiento del artículo 209 de la Constitución Política Nacional''</t>
  </si>
  <si>
    <t>Decidir sobre la solicitud de sustituciòn de la inversiòn presentada por el concesionario.</t>
  </si>
  <si>
    <t xml:space="preserve">Ajustar el plan de inversiones </t>
  </si>
  <si>
    <r>
      <t>1. Aportar antecedentes tècnico, jurìdico y financiero que evaluan el plan de inversiones.
2. Expedir resolución que decida frente a la propuesta de reemplazo de inversiones presentados por el concesionario.
3.  Procedimiento estructuración de proyectos de infraestructura portuaria EPIT-P-001</t>
    </r>
    <r>
      <rPr>
        <b/>
        <sz val="11"/>
        <rFont val="Calibri Light"/>
        <family val="2"/>
      </rPr>
      <t xml:space="preserve">.
</t>
    </r>
    <r>
      <rPr>
        <sz val="11"/>
        <rFont val="Calibri Light"/>
        <family val="2"/>
      </rPr>
      <t xml:space="preserve">4. Informe de cierre </t>
    </r>
  </si>
  <si>
    <r>
      <t>MEDIDAS CORRECTIVAS
1. Concepto tècnico, jurìdico y financiero existentes. 
2. Resolución
MEDIDA PREVENTIVA
3.  Procedimiento de estructuración existente.
INFORME DE CIERRE</t>
    </r>
    <r>
      <rPr>
        <b/>
        <sz val="11"/>
        <rFont val="Calibri Light"/>
        <family val="2"/>
      </rPr>
      <t xml:space="preserve">
</t>
    </r>
    <r>
      <rPr>
        <sz val="11"/>
        <rFont val="Calibri Light"/>
        <family val="2"/>
      </rPr>
      <t xml:space="preserve">4. Informe de cierre </t>
    </r>
  </si>
  <si>
    <r>
      <rPr>
        <b/>
        <sz val="11"/>
        <rFont val="Calibri"/>
        <family val="2"/>
      </rPr>
      <t xml:space="preserve">Hallazgo No. 6. Administrativo con presunta incidencia disciplinaria. Contraprestación concesión portuaria - Contrato 010 de 2007
</t>
    </r>
    <r>
      <rPr>
        <sz val="11"/>
        <rFont val="Calibri"/>
        <family val="2"/>
      </rPr>
      <t xml:space="preserve">Al verificar la fórmula general aplicada para el calculo de la contraprestación del otrosí 1, descrita en la metodología del Anexo C del CONPES 2680 de 1993, se observó que no hay evidencia en la aplicación y e origen del coeficiente </t>
    </r>
    <r>
      <rPr>
        <sz val="11"/>
        <rFont val="Calibri"/>
        <family val="2"/>
        <scheme val="minor"/>
      </rPr>
      <t>de captura de los ingresos brutos potenciales y de la proporción de la inversión realizada por el concesionario</t>
    </r>
  </si>
  <si>
    <t>La CGR describe la causa así: ''Al analizar el modelo financiero presentado por la entidad, no se logró determinar la exactitud de los datos con los cuales se estableció el valor presente de la contraprestación. ''</t>
  </si>
  <si>
    <t>La CGR describe el efecto así: ''Desconocimiento en los numerales 3 y 5 del artículo 25 y numeral 1 del artículo 26 de la Ley 80 de 1993, así como del artículo 34 de la Ley 734 de 2002''</t>
  </si>
  <si>
    <t>Analizar la estructura del modelo financiero aplicado.</t>
  </si>
  <si>
    <t xml:space="preserve">Evidenciar la adecuada aplicación del modelo financiero y seguimiento al cumplimiento de la estructuración  del proyecto </t>
  </si>
  <si>
    <t>1. Informe financiero aplicando la metodologìa del CONPES 2680 del 93 y las resoluciones 596 y 873 de la Superintendencia de Puertos para obtener el càlculo de la contraprestaciòn. 
2. Obtener concepto de la Vicepresidencia de Estructuración de la ANI para validar los parámetros financieros realizados por la ANI.
3. Tomar las acciones derivadas de acuerdo con el concepto anterior.
4.  Procedimiento de estructuración de proyectos de infraestructura portuaria EPIT-P-001
5. Directriz de la Gerencia Financiera con No. radicado. 2015-308-004439-3 con relaciòn a los soportes, conceptos y evaluaciones financieras para los trámites de los concesionarios.
6. Informe de cierre</t>
  </si>
  <si>
    <t>MEDIDAS CORRECTIVAS
1. Informe financiero  
2. Validación financiera Vicepresidencia de Estructuración.
3. Tomar las acciones derivadas de acuerdo con el concepto anterior.
MEDIDAS PREVENTIVAS
4. Procedimiento de estructuración existente.
5. Circular.
INFORME DE CIERRE
6. Informe de cierre.</t>
  </si>
  <si>
    <t>CP_Puerto Aguadulce</t>
  </si>
  <si>
    <t>Sociedad Puerto Industrial Aguadulce S.A.</t>
  </si>
  <si>
    <r>
      <rPr>
        <b/>
        <sz val="11"/>
        <rFont val="Calibri"/>
        <family val="2"/>
      </rPr>
      <t xml:space="preserve">Hallazgo No. 7. Administrativo. Reversión equipos auxiliares - Contrato 010 de 2007.
</t>
    </r>
    <r>
      <rPr>
        <sz val="11"/>
        <rFont val="Calibri"/>
        <family val="2"/>
        <scheme val="minor"/>
      </rPr>
      <t xml:space="preserve">
Se presenta incertidumbre en relación a que inversiones se revertirán por parte del concesionario en el ítem denominado Equipos Auxiliares (grúas pórtico de patio RTG, montacargas, elevadores, apiladores, plataformas, camionetas y demás). </t>
    </r>
  </si>
  <si>
    <t>La CGR describe la causa así: ''Los anteriores equipos, si bien no están ubicados 100% en zonas de uso público, si hacen parte de la operación del concesionario y se encuentran incluidos dentro del Plan de Inversiones actual.''</t>
  </si>
  <si>
    <t>La CGR describe el efecto así: ''Incertidumbre en relación con las inversiones y equipos que serán revertidos al final de la concesión.''</t>
  </si>
  <si>
    <t>Identificar los equipos que deben ser revertidos por el concesionario</t>
  </si>
  <si>
    <t>Determinar los equipos a revertir por parte del concesionario.</t>
  </si>
  <si>
    <t>1. Identificar con un concepto de interventoría,  cuáles equipos adquiridos en virtud del plan de inversión deben ser revertidos.
2. Aportar el procedimiento de reversiones No. GCSP-P-018 y el manual de reversiones No. GCSP-M-001
3. Informe de cierre.</t>
  </si>
  <si>
    <t>MEDIDA CORRECTIVA
1. Concepto de interventoría.
MEDIDA PREVENTIVA
2. Procedimiento de reversiones y manual existentes.
INFORME DE CIERRE
3. Informe de cierre</t>
  </si>
  <si>
    <r>
      <rPr>
        <b/>
        <sz val="11"/>
        <rFont val="Calibri"/>
        <family val="2"/>
      </rPr>
      <t xml:space="preserve">Hallazgo No.  8. Administrativo con presunta incidencia fiscal y disciplinaria. Contraprestación por inversión en escáneres CONTECAR.
</t>
    </r>
    <r>
      <rPr>
        <sz val="11"/>
        <rFont val="Calibri"/>
        <family val="2"/>
      </rPr>
      <t>De acuerdo con el Plan de Inversiones del Contrato de Concesión Portuaria No. 003/2008, firmado con CONTECAR, se programó realizar inversiones en escáneres en el año 2009 por un valor presente de USD$3,746,400 más USD$2,401,834 de costos de mantenimiento por un término de 10 años.  La inversión en escáneres se realizó entre los meses de abril y agosto de 2016, por un valor de USD$2,983,801,73 quedando pendiente de ejecutar un valor de $783,124, ya que el valor total de la inversión se estima en USD$3,766,925,73</t>
    </r>
    <r>
      <rPr>
        <sz val="11"/>
        <rFont val="Calibri"/>
        <family val="2"/>
        <scheme val="minor"/>
      </rPr>
      <t xml:space="preserve">
Se presenta una afectación negativa en la contraprestación debido a incertidumbre en el cálculo de la cuota de inversión de los escáneres, con un presunto daño patrimonial al Estado por un valor cuantificado en $5.128,3 millones de 2016.</t>
    </r>
  </si>
  <si>
    <t>La CGR describe la causa así: ''El concesionario no contaba en el momento de la ejecución programada, con la coordinación y orientación por parte del Estado, para el cumplimiento de las funciones de adquisición, implementación y operación del sistema  los escáneres. Esta situación no se tuvo en cuenta al momento de fijar el valor a disminuir de la contraprestación al Estado por la inversión de los escáneres ni el efecto económico''</t>
  </si>
  <si>
    <t>La CGR describe el efecto así: ''Presunto detrimento al patrimonio púbico por la incertidumbre del cálculo de la cuota anual de inversión y menor valor percibido en le contraprestación. Desconocimiento a lo establecido en el artículo 26 de la Ley 80 de 1993 y del artículo 34 de la Ley 734 de 2002''</t>
  </si>
  <si>
    <t>Analizar integralmente el impacto en la contraprestación producto de la inversión en scanners</t>
  </si>
  <si>
    <t>Verificar la inversión realizada en scanners, su cumplimiento y el impacto en la contraprestaciòn.</t>
  </si>
  <si>
    <t>1. Obtener concepto integral  (jurídico, técnico y financiero) a la interventoría que verifique la ejecución del ítem scanners y su impacto en la contraprestación.
2. Realizar las acciones derivadas del concepto de la interventoría.
3. Procedimiento estructuración de proyectos de infraestructura portuaria EPIT-P-001
4. Informe de cierre</t>
  </si>
  <si>
    <t>MEDIDAS CORRECTIVAS
1. Concepto integral.
2. Realizar las acciones derivadas del concepto de la interventoría.
MEDIDA PREVENTIVA
3. Procedimiento estructuración existente.
INFORME DE CIERRE
4. Informe de cierre</t>
  </si>
  <si>
    <t>CP_Contecar</t>
  </si>
  <si>
    <t>Sociedad Terminal de Contenedores de Cartagena S.A. - CONTECAR</t>
  </si>
  <si>
    <r>
      <rPr>
        <b/>
        <sz val="11"/>
        <rFont val="Calibri"/>
        <family val="2"/>
      </rPr>
      <t xml:space="preserve">Hallazgo No. 9. Administrativo con presunta incidencia fiscal y disciplinaria. Pago de intereses moratorios ECOPETROL - REFICAR.
</t>
    </r>
    <r>
      <rPr>
        <sz val="11"/>
        <rFont val="Calibri"/>
        <family val="2"/>
      </rPr>
      <t xml:space="preserve">En el Otrosí No. 1 de fecha 31 de diciembre de 2015, suscrito entre la ANI y la Sociedad Ecopetrol S.A. se estableció en su cláusula 12 el valor anual de la contraprestación por USD$1,945,518, según lo estipulado en el parágrafo cuarto de la citada cláusula en lo referente al procedimiento de indexación, liquidación y recaudo que se realizará de manera anticipada año a año a la tasa representativa. De lo anterior se evidencia que en los pagos realizados no se incluyeron </t>
    </r>
    <r>
      <rPr>
        <sz val="11"/>
        <rFont val="Calibri"/>
        <family val="2"/>
        <scheme val="minor"/>
      </rPr>
      <t xml:space="preserve"> intereses moratorios por valor de $26,1 millones de la vigencia 2016, estipulados en el otrosí No. 1 de 2015, del parágrafo octavo de la cláusula 12. </t>
    </r>
  </si>
  <si>
    <t>La CGR describe la causa así: ''Se demuestra la debilidad de Control Interno que genera riesgo de no cobrar los intereses moratorios en las fechas establecidas.  Se puede configurar una presunta incidencia fiscal y disciplinaria por valor de $26.1 millones''</t>
  </si>
  <si>
    <t>La CGR describe el efecto así: ''Incumplimiento con lo establecido en el numeral 8 del artículo 4 de la Ley 80 de 1993, en concordancia con el artículo 2232 del Código Civil Colombiano''</t>
  </si>
  <si>
    <t>Realizar los respectivos trámites a que haya a lugar para el traslado a la entidad competente.</t>
  </si>
  <si>
    <t>Dar traslado a la entidad Competente de realizar el reporte de pago recibido</t>
  </si>
  <si>
    <t>1. Traslado por competencia al Distrito de Cartagena.
2. Oficio a la oficina OCI argumentando la no competencia en el hallazgo y solicitar el cierre del mismo
3. Establecer un procedimiento por parte de la Gcia. Financiera para la verificación de pago de la contraprestación.
4. Incorporar el procedimiento de imposición de multas y sanciones a concesionarios e interventorías No. GEJU-P-003
5. Informe de cierre</t>
  </si>
  <si>
    <t>MEDIDAS CORRECTIVAS
1. Traslado por competencia.
2. Oficio.
MEDIDAS PREVENTIVAS
3. Procedimiento.
4. Procedimiento existente.
INFORME DE CIERRE
5. Informe de cierre</t>
  </si>
  <si>
    <t>CP_Reficar</t>
  </si>
  <si>
    <t>Sociedad Refinería de Cartagena S.A. - REFICAR</t>
  </si>
  <si>
    <r>
      <rPr>
        <b/>
        <sz val="11"/>
        <rFont val="Calibri"/>
        <family val="2"/>
      </rPr>
      <t>Hallazgo No. 10. Administrativo con presunta incidencia fiscal y disciplinaria. Reliquidación de contraprestación, según alcance y actas de entendimiento del contrato 009 de 2010 Puerto Brisa.</t>
    </r>
    <r>
      <rPr>
        <sz val="11"/>
        <rFont val="Calibri"/>
        <family val="2"/>
        <scheme val="minor"/>
      </rPr>
      <t xml:space="preserve">
En la cláusula Octava del contrato de concesión portuaria No.009 del 6 de agosto de 2010, se estableció el pago de una contraprestación anual anticipada de US$421,776,37 por el término de 20 años. En el año 2014 la ANI estableció la existencia de un error en el cálculo de la contraprestación pactada, causado por el valor presente de las inversiones y el ajuste de los coeficientes. Esta situación fue analizada por las Gerencias Jurídica y Gestión Contractual de la entidad, en donde se establece que el valor de la anual anticipada de la contraprestación es de USD$1,735,408.389 y no de USD$421,776,37. Con base en lo anterior, el 03 de febrero de 2014, la ANI y el Concesionario suscribieron acta de entendimiento y el 21 de febrero del mismo año dieron alcance a la anterior.</t>
    </r>
  </si>
  <si>
    <t>La CGR describe la causa así: ''No se cumplió con lo acordado en las Actas de Alcance y de Entendimiento al respecto de los pagos pactados. Por lo que el estado a la fecha no ha percibido la totalidad de la contraprestación por las áreas concesionadas, presentándose presunta afectación presupuestal en cuantía de US$5.022,86, por concepto de capital e intereses''</t>
  </si>
  <si>
    <t>La CGR describe el efecto así: ''Situación que presuntamente contraviene lo establecido en el artículo 209 de la CPC, artículos  3 y 27 de la Ley 80 de 1993, artículos 1 y 7 de la Ley 1 de 1991 y artículo 27 de la Ley 734 de 2002 y demás normas relacionadas con la causa del hallazgo.''</t>
  </si>
  <si>
    <t>La entidad realizará la evaluacion de manera integral a la solicitud presentada por el concesionario, con el fin de determinar el valor residual de la posible deuda a la nacion por pago de contraprestacion.</t>
  </si>
  <si>
    <t xml:space="preserve">Evaluar de manera integral los documentos contractuales que den soporte a los respectivos análisis realizados por la entidad para determinar la existencia o no  de la deuda. </t>
  </si>
  <si>
    <t>1. Aportar los antecedentes que dieron origen a la respuesta emitida al concesionario con radicado No. 2016-303-035996-1, radicado No. 2016-102-36005-1 dirigido a la CGR los cuales corresponden a los conceptos técnicos con radicados No. 2016-303-013255-3 y 2016-303-014309-3, jurídico No. 2016-705-014328-3 y financiero No. 2016-308-014329-3.
2. Acta del Comité de Asuntos Contractuales.
3.  Informar al concesionario mediante oficio la decisión del comité de Asuntos contractuales de no aprobar la suscripción del otrosí No. 2 aclaratorio, indicando que a la fecha se encuentra vigentes y en curso de entendimiento y su alcance.
4.. Solicitar concepto a un asesor jurídico externo.
5. Resultado de las gestiones posteriores para la solución de la controversia referida a la reliquidación por cálculo de contraprestación.
6. Aportar el manual de supervisión e interventoría.
7. Aportar el procedimiento de estruturación existente.
8. Informe de cierre</t>
  </si>
  <si>
    <t>MEDIDAS CORRECTIVAS
1.Antecedentes  a la respuesta emitida al concesionario.
2. Acta del Comité de Asuntos Contractuales
3. Comunicación al concesionario No aprobación suscripción del Otrosí
4. Solicitar concepto a un asesor jurídico externo
5. Resultado gestiónes posteriores para la solución de la controversia.
MEDIDAS PREVENTIVAS
6. Manual de supervision e interventoría existentes.
7. Procedimiento de estructuracion existente.
INFORME DE CIERRE
8. Informe de cierre</t>
  </si>
  <si>
    <t>CP_Puerto Brisa</t>
  </si>
  <si>
    <t>Sociedad Puerto Brisa S.A.</t>
  </si>
  <si>
    <t>COMUNICACIÓN CON RAD. ANI 20174090971482 DEL 12/09/2017 SE INFORMA QUE MEDIANTE AUTO N°. 1354 DEL 11 DE AGOSTO DE 2017 SE DISPUSO APERTURA DE INDAGACIÓN PRELIMINAR DENTRO DEL CONTRATO DE CONCESIÓN PORTUARIA 009 DE 2010 CON EL FIN DE ESTABLECER SI HAY DAÑO PATRIMONIAL AL ESTADO GENERADO POR LA FALTA DE RECUPERACIÓN DE LOS RECURSOS DEJADOS DE PERCIBIR POR EL YERRO EN EL CÁLCULO DE LA CONTRAPRESTACIÓN DE LA CONCESIÓN PORTUARIA (EL AUTO NO SE CONOCE)</t>
  </si>
  <si>
    <r>
      <rPr>
        <b/>
        <sz val="11"/>
        <rFont val="Calibri"/>
        <family val="2"/>
      </rPr>
      <t>Hallazgo No. 11. Administrativo con presunta incidencia disciplinaria. Modelo Financiero contrato de concesión No. 003 de marzo 08 de 2010 Sociedad Zona Franca Argos S.A.S.</t>
    </r>
    <r>
      <rPr>
        <sz val="11"/>
        <rFont val="Calibri"/>
        <family val="2"/>
      </rPr>
      <t xml:space="preserve">
Se observa que no se  ha dado cumplimiento en la ejecución del contrato No. 003 de 2010 por US $15,7 millones por parte del concesionario Argos, dado que el plan de inversiones programado en los años 2010 a 2014 no se ejecutó. Se suscribió el otrosí No. 1 del 27 de febrero de 2015, en el cual se aprobó ajustar el cronograma de ejecución del plan de inversiones, el cual la entidad ha solicitado la ejecución y cumplimiento que a la fecha no se han realizado. Por lo anterior y ante el reiterado desplazamiento de las inversiones entre 2014 y 2015, así como la no ejecución de las mismas, se evidencia la no aplicación de las multas y sanciones y/o caducidad del contrato, de acuerdo con  lo indicado en el contrato.,</t>
    </r>
  </si>
  <si>
    <t>La CGR describe la causa así: ''Incumplimiento en la ejecución del contrato No. 003 de 2010 por US $15,7 millones por parte del concesionario Argos, en cuanto a la ejecución del plan de inversión acordado.''</t>
  </si>
  <si>
    <t>La CGR describe el efecto así: ''Desplazamiento del cronograma de ejecución del plan de inversión y afectación del efectivo uso público concesionado.''</t>
  </si>
  <si>
    <t>Tramitar ante la entidad competente la autorización para la suscripción del contrato de transacción con el concesionario o continuar con el proceso sancionatorio y decidir la modificaciòn del contrato de concesiòn</t>
  </si>
  <si>
    <t>Suscribir el contrato de transacción o continuar con el  proceso sancionatorio y decidir la modificaciòn del contrato de concesiòn.</t>
  </si>
  <si>
    <t>1. Aportar el modelo financiero suministrado a la contraloría.
2. Continuar con el proceso sancionatorio.
3. Emitir concepto integral jurídico, predial, financiero y técnico sobre la propuesta de conciliación extrajudicial presentada por Zona Franca Argos S.A.S.
4. Someter a aprobación ante el comité de conciliación de la entidad la conciliación extrajudicial, en caso que sea precedente.
5. Aportar el procedimiento Proceso Administrativo Sancionatorio.
6. Informe de cierre</t>
  </si>
  <si>
    <t>MEDIDAS CORRECTIVAS
1. Modelo financiero existente.
2. Consejo directivo del 7 de marzo de 2017 y comité de conciliación del 25 de abril de 2017 y proceso administrativo sancionatorio actual.
3. Concepto integral de la entidad frente a la conciliación.
4. Trámite de conciliación extrajudicial.
MEDIDAS PREVENTIVAS
5. Procedimiento Administrativo Sancionatorio.
INFORME DE CIERRE
6. Informe de cierre</t>
  </si>
  <si>
    <t>CP_Zona Franca Argos</t>
  </si>
  <si>
    <t>Sociedad Zona Franca S.A. Argos S.A.S.</t>
  </si>
  <si>
    <r>
      <rPr>
        <b/>
        <sz val="11"/>
        <rFont val="Calibri"/>
        <family val="2"/>
      </rPr>
      <t>Hallazgo No. 12. Administrativo con presunta incidencia disciplinaria. Interventoría del Contrato 001 de 2011 Puerto Nuevo.</t>
    </r>
    <r>
      <rPr>
        <sz val="11"/>
        <rFont val="Calibri"/>
        <family val="2"/>
        <scheme val="minor"/>
      </rPr>
      <t xml:space="preserve">
La Cláusula octava del Contrato No.001 de 2011 establece que el plan de inversiones estará </t>
    </r>
    <r>
      <rPr>
        <sz val="11"/>
        <rFont val="Calibri"/>
        <family val="2"/>
      </rPr>
      <t>sujeto al control de una interventoría externa la cual será contratada por el INCO (hoy ANI);</t>
    </r>
    <r>
      <rPr>
        <b/>
        <sz val="11"/>
        <rFont val="Calibri"/>
        <family val="2"/>
      </rPr>
      <t xml:space="preserve"> la entidad mediante oficio radicado bajo el No. 2016500025388-1 del 22 de agosto de 2016 manifiesta no contar con interventoría externa afirmando que las Concesiones Portuarias reguladas en virtud de la Ley 1ª de 1991 no contempla las interventorías externas durante su  ejecución.</t>
    </r>
  </si>
  <si>
    <t>La CGR describe la causa así: ''Las actividades de verificación y seguimiento administrativo, jurídico, técnico y financiero descritas en los numeras 8,1 cláusula octava del Contrato No.01 de 2011 supone conocimientos especializados en la materia, situación que determina la viabilidad para la debida aplicación de la cláusula octava del contrato, hecho que se ha omitido por la ANI''</t>
  </si>
  <si>
    <t>La CGR describe el efecto así: ''Se genera el riesgo de que las obras e inversiones así como el manejo de los ingresos se realicen sin el adecuado control y seguimiento, específicamente para detectar oportunamente inconsistencias y debilidades técnicas en las obras e inversiones. ''</t>
  </si>
  <si>
    <t>Analizar con los antecedentes existentes la contratación de interventorías externas.</t>
  </si>
  <si>
    <t>Determinar si es procedente contratar interventoría externa para las inversiones a ejecutar.</t>
  </si>
  <si>
    <t>1. Expedir resolución que decida frente a la propuesta de reemplazo de inversiones presentados por el concesionario. Debe incorporar los lineamientos para proceder a contratar la interventoría de seguimiento a las inversiones a ejecutar
2. Aportar los antecedentes relacionados con los conceptos referentes a la procedencia de contratación de interventorías de puertos: Dos de la super y el de jurídica de la ANI.
3. Aportar el manual de contratación
4. Aportar el manual de supervisión
5. Informe de cierre</t>
  </si>
  <si>
    <t>MEDIDAS CORRECTIVAS
1. Resolución.
2. Antecedentes relacionados.
MEDIDAS PREVENTIVAS
3. Manual de contratación existente.
4. Manual de supervisión existente.
INFORME DE CIERRE
5. Informe de cierre</t>
  </si>
  <si>
    <t>Hallazgo No. 13. Administrativo. Cobertura de las pólizas Contrato 001 de 2011 Puerto Nuevo.
La cláusula décima del Contrato No.001 de 2011 establece las garantías necesarias requeridas para el cumplimiento de las obligaciónes contractuales, una vez verificado el cumplimiento, alcance y vigencias de dichas garantías, no existe certeza en las debidas coberturas de las pólizas suscritas dentro del contrato por cuanto se encontraron inconsistencias en la expedición, coberturas y demás aspectos relacionados.</t>
  </si>
  <si>
    <t>La CGR describe la causa así: ''La falta de las debidas coberturas en las pólizas suscritas''</t>
  </si>
  <si>
    <t>La CGR describe el efecto así: ''Se puede poner en riesgo el efectivo cubrirmiento de los amparos contenidos en las pólizas que respaldan la ejecución de la concesión.''</t>
  </si>
  <si>
    <t>Aplicar el procedimiento existente para la aprobaciòn de pòlizas establecido por la entidad</t>
  </si>
  <si>
    <t>Contar con las coberturas adecuadas de las pólizas</t>
  </si>
  <si>
    <t>1. Continuar con la aplicación del  procedimiento de aprobacion de pólizas No. GCSP-P-012, dando aplicación a los requerimientos pertinentes durante el proceso de aprobación.
2. Oficiar al concesionario la aprobaciòn de pòlizas.
3. Informe de cierre</t>
  </si>
  <si>
    <t>MEDIDAS PREVENTIVAS
1. Continuar con la aplicación del  procedimiento de aprobacion de pólizas No. GCSP-P-012.
2. Oficio 
INFORME DE CIERRE
3. Informe de cierre</t>
  </si>
  <si>
    <r>
      <rPr>
        <b/>
        <sz val="11"/>
        <rFont val="Calibri"/>
        <family val="2"/>
      </rPr>
      <t>Hallazgo No. 14. Administrativo con presunta incidencia disciplinaria. Oportunidad del contrato de interventoría Contecar.</t>
    </r>
    <r>
      <rPr>
        <sz val="11"/>
        <rFont val="Calibri"/>
        <family val="2"/>
        <scheme val="minor"/>
      </rPr>
      <t xml:space="preserve">
No se realizó oportunamente la selección del interventor por parte del INCO, presentándose un desfase de las inversiones en interventoría de obras civiles para el período comprendido entre 2009 y 2011. Dejando de contratar el valor de US$538.843.00 en interventoría de obras civiles ejecutadas en los tres (3) primeros años  de la Concesión Portuaria No.003, al no realizarse oportunamente la selección del interventor por parte del INCO, desconociendo lo establecido en el artículo 8º de la resolución No. 606 de 2008 que otorga la concesión y la cláusula 8º del Contrato de Concesión portuaria No.003 de 2008.</t>
    </r>
  </si>
  <si>
    <t>La CGR describe la causa así: ''Falta de gestión y oportunidad en el control técnico, financiero, administrativo, ambiental y operativo del contrato de concesión, durante las vigencias de 2009 a 2011, al no contar con una interventoría de las obras construidas  en inversiones realizadas.''</t>
  </si>
  <si>
    <t>La CGR describe el efecto así: ''Se presenta una deficiencia administrativa con presunta incidencia disciplinaria, por el incumplimiento de lo establecido en el art. 8 de la Resolución 606 de 2008, así como la cláusula 8 del contrato de concesión portuaria 003 de 2008, el art. 3 numeral 3.19 del Decreto No. 1800 de 2003 y el art. 26 de la Ley 80 de 1993.''</t>
  </si>
  <si>
    <t>Explicar la contrataciòn de interventorìa externa de Contecar.</t>
  </si>
  <si>
    <t>Determinar la oportunidad en la contratación de la interventoría.</t>
  </si>
  <si>
    <t>1. Aportar los antecedentes que dieron origen a la contratación de la interventoría.
2. Aportar el contrato de interventorìa.
3. Aportar el manual de supervisión y de interventoría.
4. Aportar manual de contratación.
5. Aportar contrato estàndar de estructuraciòn que incluye la incorporaciòn de interventorìa.
6. Informe de cierre</t>
  </si>
  <si>
    <t>MEDIDAS CORRECTIVAS
1. Antecedentes
2. Contrato de interventorìa.
MEDIDAS PREVENTIVAS
3. Manual de supervisión y de interventoría existentes.
4. Manual de contratación existente.
5. Contrato estàndar de estructuraciòn
INFORME DE CIERRE
6. Informe de cierre</t>
  </si>
  <si>
    <r>
      <rPr>
        <b/>
        <sz val="11"/>
        <rFont val="Calibri"/>
        <family val="2"/>
      </rPr>
      <t xml:space="preserve">Hallazgo No. 15. Administrativo con presunta incidencia disciplinaria. Planeación contractual Contrato 10 de 2010 Reficar.
</t>
    </r>
    <r>
      <rPr>
        <sz val="11"/>
        <rFont val="Calibri"/>
        <family val="2"/>
      </rPr>
      <t xml:space="preserve">La suscripción de los otrosí Nos. 1 de fecha 31 de diciembre de 2015, y el otrosí No. 2 de fecha 31 de diciembre de 2015 del contrato de Concesión Portuaria No. 10 de 2010 generó </t>
    </r>
    <r>
      <rPr>
        <sz val="11"/>
        <rFont val="Calibri"/>
        <family val="2"/>
        <scheme val="minor"/>
      </rPr>
      <t xml:space="preserve"> cambios en el destino de las inversiones y ajustes técnicos, haciendo evidente la deficiente planeación contractual desarrollada por el Concesionario y aceptados por la entidad en su momento, debido a que el Concesionario tenía que realizar la  construcción de un muelle para el trasbordo del coque por valor de  USD 32 millones. Estas obras tenían que ser realizadas entre los años 2010 y 2013, las cuales no se ejecutaron.</t>
    </r>
  </si>
  <si>
    <t>La CGR describe la causa así: ''Se generó un riesgo al invertir recursos en obras que pudieron haberse subutilizado, comprometiendo la efectividad de los recursos y configurando una presunta violación al principio de planeación en la gestión contractual.''</t>
  </si>
  <si>
    <t>La CGR describe el efecto así: ''Violación del principio de planeación a la gestión contractual, de acuerdo con lo contemplado en los numerales 3, 5, y 7 de artículo 25, numerales 1 y 3 del artículo 26 de la Ley 1474 de 2001 y artículo 34 de la Ley 734 de 2000''</t>
  </si>
  <si>
    <t xml:space="preserve">Analizar con base en los procedimientos de estructuración y de modificación contractual, la oportuna aplicación de los mismos. </t>
  </si>
  <si>
    <t>Evidenciar el cumplimiento del tràmite y procedimientos de modificaciòn de las concesiones portuarias.</t>
  </si>
  <si>
    <t>1. Informe integral (tècnico, jurìdico y financiero) que justifique y fundamente la modificacion al contrato de concesiòn No. 010 DE 2010.
2. Aportar otrosìes modificatorios.  
3. Aportar el procedimiento de estructuración
4. Aportar procedimiento de modificación contractual.
5. informe de cierre</t>
  </si>
  <si>
    <t>MEDIDAS CORRECTIVAS
1. Informe integral 
2. Otrosìes
MEDIDAS PREVENTIVAS
3. Procedimiento de estructuración existente.
4. Procedimiento de modificación contractual existente.
INFORME DE CIERRE
5. informe de cierre</t>
  </si>
  <si>
    <r>
      <t xml:space="preserve">Hallazgo No. 1. Administrativo - Plan Maestro del Aeropuerto Internacional El Dorado.
</t>
    </r>
    <r>
      <rPr>
        <sz val="11"/>
        <rFont val="Calibri"/>
        <family val="2"/>
        <scheme val="minor"/>
      </rPr>
      <t>Las obras contempladas en el Plan Maestro del Aeropuerto Internacional El Dorado para ser ejecutadas entre 2012 y 2016, presentan baja ejecución.</t>
    </r>
  </si>
  <si>
    <t>La CGR describe la causa así: ''Demoras presentadas en la entrega de predios y de igual forma a la disponibilidad de ventana operacional para la realización de trabajos en pista.''</t>
  </si>
  <si>
    <t>La CGR describe el efecto así: ''Incidencia en la adecuada prestación del servicio aeroportuario, en términos de continuidad y oportunidad.''</t>
  </si>
  <si>
    <t>Se adelantaran las gestiónes necesarias para  la contratación de la  construcción de la etapa 2,3 y 4 de terminal y plataforma como obra complementaria en concordancia con el plan maestro.  Para el avance  de las obras ya contratadas, se solicitará  al concesionario mejorar los tiempos con el ajuste de los cronogramas aprobados.</t>
  </si>
  <si>
    <t xml:space="preserve">Desarrollar la infraestructura Aeroportuaria del Dorado atendiendo los lineamientos del plan maestro  </t>
  </si>
  <si>
    <t>1. Priorizar y programar de acuerdo a la capacidad de adición en los contratos de concesión,  las obras necesarias atendiendo  los lineamientos del plan maestro. 2. Adelantar los gestiónes contractuales necesarias para la contratación de la obras. 3. Fortalecer  seguimiento y control al seguimiento del cronograma de  obras en desarrollo para su normal ejecución.</t>
  </si>
  <si>
    <t>UNIDADES CORRECTIVAS
1. Informe diagnostico de necesidad y conveniencia de priorización de obras 
2. Documentos contractuales necesarios para la contratación de obra (otrosíes). 
3. Actas mensuales de reuniones de control de avance de obras - comité técnico. 
4. Informar de este hallazgo a la vicepresidencia de estructuración para que en futuras concesiones las obras a contratar se soporten en el plan maestro. 
5. Poner en conocimiento de la Aerocivil la importancia que tiene la entrega del Hangar de Inter a Avianca 
UNIDADES PREVENTIVAS
6. Manual de supervisión e interventoría. 
INFORME DE CIERRE
7. Informe de cierre</t>
  </si>
  <si>
    <t>Plan maestro aeroportuario</t>
  </si>
  <si>
    <r>
      <t xml:space="preserve">Hallazgo No. 2.  Administrativo - Avance de las obras correspondientes a la etapa de modernización y expansión del Aeropuerto Internacional El Dorado.
</t>
    </r>
    <r>
      <rPr>
        <sz val="11"/>
        <rFont val="Calibri"/>
        <family val="2"/>
        <scheme val="minor"/>
      </rPr>
      <t>Luego de realizar la verificación del avance de obras correspondientes a la etapa de modernización y expansión del Aeropuerto Internacional El Dorado y de acuerdo a información registrada por la interventoría técnica en su informe del mes de junio de 2016, se observa que existen obras que no han iniciado y actividades en ejecución que presentan atraso de acuerdo al cronograma de ejecución de obra establecido.</t>
    </r>
  </si>
  <si>
    <t>La CGR describe la causa así: ''Aplazamiento en la demolición de la torre de control, la demora en la restitución de los hangares de Avianca y la ventana operacional disponible para trabajar en pista.''</t>
  </si>
  <si>
    <t>La CGR describe el efecto así: ''Afectación a los niveles de servicio ofrecidos a los diferentes usuarios y generación de  menores ingresos para el Estado por infraestructura no disponible.''</t>
  </si>
  <si>
    <t>Realizar la reprogramación de los subproyectos atrasados a través de otrosí.  Realizar el análisis técnico  para determinar el retraso de las obras en término de días  y  realizar el análisis financiero para  cuantificar el efecto financiero contractual, si lo hubiere.</t>
  </si>
  <si>
    <t xml:space="preserve">Cumplir con los fines establecidos en el contrato en los términos y plazos pactados </t>
  </si>
  <si>
    <t>1. Elaborar otrosí de reprogramación de obras   2. Hacer el análisis técnico a fin de determinar los días de retraso en el cronograma de obras 3) realizar el análisis financiero y jurídico  que justifique y  cuantifique si hubo un efecto económico por el desplazamiento del cronograma. 4) Fortalecer las gestiónes de seguimiento y control.</t>
  </si>
  <si>
    <t xml:space="preserve">UNIDADES CORRECTIVAS
1. Otrosí de reprogramación. 
2. Concepto técnico 
3. Concepto financiero. 
4. Activar el proceso de cobro y/o mecanismo de solución de controversias, de ser procedente 
UNIDADES PREVENTIVAS
5. Manual de supervisión e Interventoría. 
INFORME DE CIERRE
6. Informe de cierre </t>
  </si>
  <si>
    <r>
      <t xml:space="preserve">Hallazgo No. 3. Administrativo - Diseños eléctricos CAT III - Pista norte.
</t>
    </r>
    <r>
      <rPr>
        <sz val="11"/>
        <rFont val="Calibri"/>
        <family val="2"/>
        <scheme val="minor"/>
      </rPr>
      <t>El concesionario a la fecha presenta atrasos en la ejecución de las obras por cuanto no se ha iniciado dichas  intervenciones eléctricas en las cabeceras de la pista Norte.</t>
    </r>
  </si>
  <si>
    <t>La CGR describe la causa así: ''La Aerocivil solicitó el cambio de la categoría inicialmente requerida en CAT I a CAT III ''</t>
  </si>
  <si>
    <t>La CGR describe el efecto así: ''Atrasos en la ejecución de las obras.''</t>
  </si>
  <si>
    <t>Determinar las obligaciónes a cargo de cada uno de los intervinientes  para la ejecución  de esta obra (OPAIN - CODAD) y realizar la supervisión y control de la misma, con el animo que se haga dentro de los plazos contractualmente pactados.</t>
  </si>
  <si>
    <t>Cumplir con los fines de la contratación propuestos, a fin de que CAT III  quede operando dentro del término previsto contractualmente.</t>
  </si>
  <si>
    <t>1) Definir alcance de cada una de las partes 2) suscribir el documento necesario que contenga los compromisos adquiridos por las partes, determinando el valor y el plazo 3) supervisar la ejecución para que se realice en el plazo previsto</t>
  </si>
  <si>
    <t>UNIDADES CORRECTIVAS
1. Acta de reunión comité gerencial El Dorado
2. Oficio ANI a Aerocivil, solicitud confirmación ejecución CAT III por Aerocivil
3. Oficio Aerocivil confirmando su ejecución de CAT III
4. Soporte publicación de los borradores de licitación del CAT III por Aerocivil 
UNIDADES PREVENTIVAS
5. Manual de Supervisión e Interventoría 
INFORME DE CIERRE
6. Informe de cierre</t>
  </si>
  <si>
    <r>
      <rPr>
        <b/>
        <sz val="11"/>
        <rFont val="Calibri"/>
        <family val="2"/>
      </rPr>
      <t xml:space="preserve">Hallazgo No. 4. Administrativo con presunta incidencia Disciplinaria - Procesos sancionatorios por incumplimiento del concesionario (Contrato de Concesión No. 6000169 O.K. de 2006).
</t>
    </r>
    <r>
      <rPr>
        <sz val="11"/>
        <rFont val="Calibri"/>
        <family val="2"/>
        <scheme val="minor"/>
      </rPr>
      <t>Se han elevado solicitudes de parte de la Gerencia Aeroportuaria a la Gerencia de Defensa Judicial para que se inicien los procesos sancionatorios por incumplimientos en el desarrollo del contrato de concesión, producto del informe de incumplimiento generado por la interventoría operativa, ambiental y de mantenimiento al mencionado contrato.
Estas solicitudes no han sido atendidas por la Gerencia de Defensa Judicial por cuanto no se han iniciado dichos procesos sancionatorios, debido a la complejidad del contrato de concesión, y a los laudos proferidos por tribunales de arbitramento que se han suscitado en la ejecución del contrato han desestimado las pretensiones para la imposición de multas y por los costos que genera la convocatoria de un tribunal.</t>
    </r>
  </si>
  <si>
    <t>La CGR describe la causa así: ''No se está haciendo uso de las herramientas que nos da el ordenamiento jurídico para exigir el cumplimiento de las obligaciónes del contratista ''</t>
  </si>
  <si>
    <t>La CGR describe el efecto así: ''Presuntamente acreedores a las sanciones previstas en la Ley 734 de 2002 (Código Único Disciplinario)''</t>
  </si>
  <si>
    <t>Hacer uso de los mecanismos de conminación al contratista que prevé el contrato de concesión para el cumplimiento de sus obligaciónes.</t>
  </si>
  <si>
    <t>No llegar a la instancia de los tribunales de arbitramento,  como único mecanismo para dirimir las controversias contractuales, dándole prevalencia de esta manera al procedimiento de multas establecido en el contrato.</t>
  </si>
  <si>
    <t>1) Remitir a Defensa Judicial el informe final para dar inicio al proceso sancionatorio. 2) iniciar el procedimiento sancionatorio. 3) Elaborar  un formato para que las áreas hagan la solicitud de inicio del inicio de proceso sancionatorio.</t>
  </si>
  <si>
    <t xml:space="preserve">UNIDADES CORRECTIVAS
1. Informe final de interventoría para el inicio de proceso sancionatorio.
2. Inicio proceso sancionatorio.
UNIDADES PREVENTIVAS
3.  Formato de Solicitud de inicio del Proceso Sancionatorio .
4. Ajustar el Procedimiento GCSP-P-011 Declaración de incumplimientos, disminuciónes en la remuneración, retenciones al recaudo de peaje y descuentos. 
5. Ajustar el Procedimiento GEJU-P-003 Imposición de multas y sanciones a concesionarios e interventorías.
6. Socialización del Formato de Solicitud de inicio del Proceso Sancionatorio.
INFORME DE CIERRE  
7. informe de cierre </t>
  </si>
  <si>
    <r>
      <t xml:space="preserve">Hallazgo No. 5. Administrativo con presunta incidencia disciplinaria - Contrato No. BO-AR-0011-04.
</t>
    </r>
    <r>
      <rPr>
        <sz val="11"/>
        <rFont val="Calibri"/>
        <family val="2"/>
        <scheme val="minor"/>
      </rPr>
      <t xml:space="preserve">Al concesionario, como cesionario del contrato de arrendamiento, le correspondía velar que Avianca devolviera los citados inmuebles para continuar con las obras en este lugar, ya que de acuerdo al objeto del contrato de concesión, en el área donde está ubicado este inmueble, estaban programadas algunas obras, las cuales no han podido ser ejecutadas debido a que no ha sido devuelto. </t>
    </r>
  </si>
  <si>
    <t>La CGR describe la causa así: ''En la etapa previa al proceso contractual, que finalizó con las suscripción del contrato de concesión no se previó la solución efectiva para dar vía a las obras allí programadas en el tiempo establecido. ''</t>
  </si>
  <si>
    <t>La CGR describe el efecto así: ''Desplazamiento del cronograma de la etapa de modernización y expansión, con la correspondiente afectación financiera dado el costo económico que representa el valor del dinero en el tiempo.''</t>
  </si>
  <si>
    <t>Prever dentro del proceso de  estructuración de los contratos de concesión los mecanismos idóneos que permitan que la entrega de predios sea posible hacerla dentro de los términos que haga posible al  futuro contratista cumplir oportunamente las obligaciónes del contrato.</t>
  </si>
  <si>
    <t>Cumplir con los fines de la contratación Estatal para que se desarrollen en los plazos previstos.</t>
  </si>
  <si>
    <t>Informe de antecedentes y estado actual de la entrega del bien objeto del hallazgo.
Informe de la debida diligencia. 
Prever y documentar las soluciones 
Procedimiento de estructuración aeroportuario.  manual de contratación de la Entidad  
Informe de cierre</t>
  </si>
  <si>
    <t xml:space="preserve">UNIDADES CORRECTIVAS
1. Informe de antecedentes y estado actual
UNIDADES DE MEDIDA PREVENTIVA
2. Informe debida diligencia
3. Manual de contratación 
4. Procedimiento estructuración aeroportuario
INFORME DE CIERRE
5. Informe de cierre </t>
  </si>
  <si>
    <r>
      <t xml:space="preserve">Hallazgo No. 6. Administrativo e Indagación Preliminar - Explotación económica contrato de arrendamiento del puente aéreo. Contrato No. BO-AR-0011-04.
</t>
    </r>
    <r>
      <rPr>
        <sz val="11"/>
        <rFont val="Calibri"/>
        <family val="2"/>
        <scheme val="minor"/>
      </rPr>
      <t xml:space="preserve">El Concesionario, la AERONAUTICA CIVIL y la ANI como subrrogataria del contrato de Concesión, éstas últimas representantes del Estado, a la fecha no han actuado de manera efectiva con el fin de mejorar las condiciones contractuales del Estado en el Contrato No. BO-AR-0011-04, a pesar que el Contrato de Arrendamiento del terminal Puente Aéreo fue cedido al Concesionario en el 2007
</t>
    </r>
  </si>
  <si>
    <t>La CGR describe la causa así: ''A 30 de junio de 2016 la ejecución del contrato se encuentra en las mismas condiciones económicas en las que fue pactado antes de la entrega. Por otra parte se hace evidente una gestión antieconómica por parte de los actores encargados de la protección de los recursos públicos, los cuales son responsables tanto por acción como por omisión.''</t>
  </si>
  <si>
    <t>La CGR describe el efecto así: ''Situación que no es favorable ni para el Estado ni para el Concesionario, es así como la ganancia de la explotación comercial del inmueble, los cuales deberían ser parte de los ingresos no regulados, quedan en poder del particular arrendatario de inmueble ''</t>
  </si>
  <si>
    <t xml:space="preserve">Crear un mecanismo de verificación y análisis de futuros ingresos producto de negocios conexos a los contratos de concesión que se desarrollen a futuro, de tal manera que el Estado no deje de percibir ingresos por actividades que no visualizó y el privado se esta lucrando de ellas. </t>
  </si>
  <si>
    <t>Buscar una adecuada asignación de recursos tanto para el privado como para el Estado.</t>
  </si>
  <si>
    <t>Informe de antecedentes y estado actual de la explotación económica.
Informe de la debida diligencia en futuros proyectos de concesión aeroportuaria.
Prever y documentar las soluciones 
Procedimiento de estructuración aeroportuario.  manual de contratación de la Entidad  
Informe de cierre</t>
  </si>
  <si>
    <t xml:space="preserve">UNIDADES CORRECTIVAS
1. Informe de antecedentes y estado actual de explotación económica.
UNIDADES DE MEDIDA PREVENTIVA
2. Informe debida diligencia en futuros proyectos de concesión aeroportuaria.
3. Manual de contratación 
4. Procedimiento estructuración aeroportuario
INFORME DE CIERRE
5. Informe de cierre </t>
  </si>
  <si>
    <r>
      <t xml:space="preserve">Hallazgo No. 7.  Administrativo - Costas y gastos del proceso.
</t>
    </r>
    <r>
      <rPr>
        <sz val="11"/>
        <rFont val="Calibri"/>
        <family val="2"/>
        <scheme val="minor"/>
      </rPr>
      <t>En cumplimiento de las cláusulas contractuales se adelantaron tribunales de arbitramento, cuya definición en laudo arbitral en un alto porcentaje de los casos, se a decidido contrario a los intereses de las entidades estatales, como se ha evidenciado en diferentes procesos auditores especialmente en el sector transporte y en casos como en el</t>
    </r>
    <r>
      <rPr>
        <b/>
        <sz val="11"/>
        <rFont val="Calibri"/>
        <family val="2"/>
      </rPr>
      <t xml:space="preserve"> </t>
    </r>
    <r>
      <rPr>
        <sz val="11"/>
        <rFont val="Calibri"/>
        <family val="2"/>
        <scheme val="minor"/>
      </rPr>
      <t>tribunal con fallo del 4 de agosto de 2015 corregido el 7 de septiembre del mismo año, aunque parte de la decisión fue favorable a la ANI condenando al concesionario al pago de $112 millones; se condena al Estado a reconocer por concepto de costas y agencias en derecho una suma de $1.280 millones, sin que se vislumbre una congruencia lógica, entre el monto determinado para el resarcimiento de las pretensiones del laudo, frente a la exorbitante suma determinada para el reconocimiento de costas al concesionario.</t>
    </r>
  </si>
  <si>
    <t>La CGR describe la causa así: ''El sistema de decisión en equidad de carácter privado, en la mayoría de las veces ha sido desfavorable para el Estado, desbordando su utilización, llevando a su decisión hasta la más simple discrepancia, qué la mayor de las veces, es decidida a favor de los intereses privados.
''</t>
  </si>
  <si>
    <t>La CGR describe el efecto así: ''En muchas ocasiones los entes involucrados en este tipo de procedimientos, prefieren adelantar procesos conciliatorios a pesar de la claridad del incumplimiento en el desarrollo contractual  por parte del concesionario, convirtiendo esta figura en una herramienta más onerosa para el Estado que impacta de manera negativa las finanzas de las concesiones.
''</t>
  </si>
  <si>
    <t>Interponer los recursos de ley contra providencias que fijen costas.</t>
  </si>
  <si>
    <t>Propender por la defensa de los recursos del Estado.</t>
  </si>
  <si>
    <t>1. Informe defensa judicial respecto a condena en costas.</t>
  </si>
  <si>
    <t>1. Informe</t>
  </si>
  <si>
    <t>Costos y gastos del proceso</t>
  </si>
  <si>
    <t>Hallazgo No. 8. Administrativo - Suscripción del otrosí No. 7 de 2012
De las situaciones expuestas se concluye que la suscripción del Delta contradice la esencia del contrato, por cuanto el concesionario en la propuesta que lo hizo ganador planteó una contraprestación tal, que cubrirera la inversión y la que unida a la explotación comercial cubrirera costos y gastos y alcanzara para que las dos partes recibieran una utilidad denominada Contraprestación. En ningún momento se contempló que la Nación hiciera aportes en efectivo como así se estimó posteriormente en el Delta.</t>
  </si>
  <si>
    <t>La CGR describe la causa así: ''El concesionario se comprometía a ejecutar el contrato de concesión con la certeza que estaba cubierta la inversión necesaria para el cumplimiento contractual.''</t>
  </si>
  <si>
    <t>La CGR describe el efecto así: ''La suscripción del delta contradice la esencia del contrato pues la propuesta que lo hizo ganador, planteó una contraprestación que cubrirera la inversión y que no permitiera que la nación hiciera aportes en efectivo. ''</t>
  </si>
  <si>
    <t>la Agencia requerirá al concesionario OPAIN que  cuando presente futuras obras complementarias, identifique y liste, a la luz del contrato de concesión y los apéndices, que dichas nueva obras  no hacen parte de sus obligaciónes contractuales.</t>
  </si>
  <si>
    <t>Identificar la necesidad de realizar obras complementarias que no estén dentro del contrato de concesión.</t>
  </si>
  <si>
    <t>1. Informe que indique la necesidad de obras complementarias por fuera de la etapa de modernización, teniendo en cuenta el crecimiento desbordado.</t>
  </si>
  <si>
    <t xml:space="preserve">UNIDADES CORRECTIVAS
1. Informe de antecedentes y estado actual de explotación económica.
UNIDADES DE MEDIDA PREVENTIVA
2. Informe necesidad obras complementarias 
INFORME DE CIERRE
3. Informe de cierre </t>
  </si>
  <si>
    <r>
      <t xml:space="preserve">Hallazgo No. 9. Administrativo con presunta incidencia Disciplinaria y Fiscal - Base de liquidación de la Contraprestación incluido el pago del 4% Extensión de etapa de modernización y expansión.
</t>
    </r>
    <r>
      <rPr>
        <sz val="11"/>
        <rFont val="Calibri"/>
        <family val="2"/>
        <scheme val="minor"/>
      </rPr>
      <t>Desde el año 2012 fecha en la cual se activó la etapa de modernización y expansión, el concesionario viene liquidando la contraprestación a favor del estado establecida en el cláusula 60, sobre una base del 96% del total de los ingresos brutos, como resultado del descuento previo del 4% correspondiente a la cláusula 24. Esta situación está afectando los recursos de la nación, ya que a 30 de junio de 2016, el estado ha dejado de percibir por concepto de contraprestación, un valor de $40.548.3 millones</t>
    </r>
  </si>
  <si>
    <t>La CGR describe la causa así: ''Incumplimiento de la cláusula 60 del contrato, al verse disminuida la base de liquidación del 100% al 96% de los ingresos regulados y no regulados. ''</t>
  </si>
  <si>
    <t>La CGR describe el efecto así: ''Violación del Estatuto General de Contratación y de los artículos 4, 5, y 6 de la Ley 610 de 2001 y presunto detrimento del patrimonio público por un valor de $40.548.3 millones.''</t>
  </si>
  <si>
    <t>Dado que es cosa juzgada y fallada, aplicar el contenido del fallo.</t>
  </si>
  <si>
    <t>Aplicar contenido del fallo</t>
  </si>
  <si>
    <t>Aclaración de las situaciones que dieron origen al hallazgo.</t>
  </si>
  <si>
    <t>MEDIDAS CORRECTIVAS
1. Laudo arbitral 
2. Concepto abogado externo. 
INFORME DE CIERRE
3. Informe de cierre</t>
  </si>
  <si>
    <t>Liquidación contraprestación</t>
  </si>
  <si>
    <r>
      <t xml:space="preserve">Hallazgo No. 10. Administrativo con presunta incidencia Disciplinaria y Fiscal - Recursos contrato arrendamiento OP-COM-AE-09
</t>
    </r>
    <r>
      <rPr>
        <sz val="11"/>
        <rFont val="Calibri"/>
        <family val="2"/>
        <scheme val="minor"/>
      </rPr>
      <t>La Nación ha dejado de percibir recursos a 31 de diciembre de 2015, por valor de $ 1.877 millones de pesos, correspondientes al cálculo del 4% por la explotación comercial del nuevo terminal de carga como consecuencia de la ejecución del contrato P-COM-AE-09, suscrito entre el concesionario y el operador del Terminal de Carga del aeropuerto El Dorado.</t>
    </r>
  </si>
  <si>
    <t>La CGR describe la causa así: ''Incumplimiento de la cláusula 60 del contrato, por no depositar el valor completo correspondiente al 4% de los ingresos regulados y no regulados durante el período de extensión de la etapa de modernización y expansión.''</t>
  </si>
  <si>
    <t>La CGR describe el efecto así: ''Presunta violación del Estatuto General de Contratación y de los artículos 4, 5, y 6 de la Ley 610 de 2001 y presunto detrimento del patrimonio público por un valor de $1.877.4 millones.''</t>
  </si>
  <si>
    <t>MEDIDAS CORRECTIVAS
1. Laudo arbitral 
2. Concepto abogado externo. 
INFORME DE CIERRE
3.  informe de cierre</t>
  </si>
  <si>
    <t xml:space="preserve">Hallazgo No. 11 Administrativo con presunta incidencia Disciplinaria - obligaciónes Contractuales - INVENTARIO
A septiembre de 2016, se sigue incumpliendo con las obligaciónes plasmadas en el Contrato de Concesión No. 6000169O.K. del 12 de 2006, por cuanto aún la Concesión no cuenta con un "Inventario de Bienes de la Concesión", a pesar de haber transcurrido más de diez años desde su firma.
</t>
  </si>
  <si>
    <t>La CGR describe la causa así: ''Los listados de bienes entregados por el concesionario no cumplen con las características de un Inventario.''</t>
  </si>
  <si>
    <t>La CGR describe el efecto así: ''Contravención del párrafo 2 del Parágrafo 3 del Artículo 84, y artículo 86 de la Ley 1474 del 2011.''</t>
  </si>
  <si>
    <t>1. Obtener el inventario de bienes, construcciones, muebles y equipos actualizados en los términos establecidos en la cláusula 54.3.
2. Exigir a la interventoría un informe donde denote el cumplimiento o no por parte del concesionario de esta obligación, toda vez que es responsabilidad de la interventoría verificar el cumplimiento de esta obligación.</t>
  </si>
  <si>
    <t xml:space="preserve">Obtener el inventario bienal de la concesión actualizado de conformidad con la cláusula 54.3 del contrato de concesión. </t>
  </si>
  <si>
    <t>1. Solicitar a la interventoría verifique e informe si el inventario bienal entregado por el concesionario cumple o no con lo estipulado  en el contrato de concesión.
2. Activación de proceso de presunto incumplimiento del interventor y/o el concesionario, según sea el caso.</t>
  </si>
  <si>
    <t>UNIDADES CORRECTIVAS
1. Inventario bienal actualizado.
2. Informe de interventoría.
3. Constancia de inicio de proceso de presunto incumplimiento.
UNIDADES PREVENTIVAS
4. Manual de Interventoría y Supervisión
INFORME DE CIERRE
5. Informe de cierre</t>
  </si>
  <si>
    <t>Falta inventario aeropuerto</t>
  </si>
  <si>
    <r>
      <t xml:space="preserve">Hallazgo No. 12 Administrativo con presunta incidencia disciplinaria - Actas Mensuales de los Ingresos Generados por Derecho de Pista del Otrosí No. 4 de julio de 2015
</t>
    </r>
    <r>
      <rPr>
        <sz val="11"/>
        <rFont val="Calibri"/>
        <family val="2"/>
        <scheme val="minor"/>
      </rPr>
      <t xml:space="preserve">Se observa que no existen Actas Mensuales de los Ingresos Generados por Derecho de Pista, donde se deje constancia de las operaciones mensuales por cada uno de los diferentes conceptos aeroportuarios, entre otros: Operaciones No identificadas, Ocasionales Impagadas y las recaudadas de meses anteriores, tal como lo venía haciendo la interventoría que terminó en agosto de 2015, con el fin de verificar el ingreso mensual y el beneficiario del mismo.
</t>
    </r>
  </si>
  <si>
    <t>La CGR describe la causa así: ''Lo anterior se evidencia en los informes de interventoría y en el oficio de respuesta de la ANI Rad Salida No. 2016-309-028729-1 del 16 de septiembre de 2016, generando un riesgo en las operaciones facturadas del respectivo mes, e incertidumbre en la información dada a conocer por el Concesionario.''</t>
  </si>
  <si>
    <t>La CGR describe el efecto así: ''Contraviniendo presuntamente la cláusula Décima Octava - Remuneración (18.1)  del Otrosí No. 4 y la cláusula 2.1 de las obligaciónes del interventor del contrato 761 de 2015, concordante con el Artículo 84 de la Ley 1474 de 2011 "Facultades y deberes de los supervisores y los interventores"''</t>
  </si>
  <si>
    <t>Realizar  mesas de trabajo entre la Interventoría, Codad y la ANI,  con la participación de la Aerocivil para conciliar las actas de verificación mensuales por ingreso de Pista hasta septiembre de 2016; para los meses siguientes se realizarán entre los primeros 15 días del mes en comité de conciliación de información.</t>
  </si>
  <si>
    <t>Obtener una información oportuna y veraz mensualmente para la liquidación de la contraprestación.</t>
  </si>
  <si>
    <t>1. Convocar y realizar las mesas de trabajo para la conciliación de las actas mensuales.
2. Suscribir el acta respectiva.
3.Actas mensuales de verificación de ingreso esperado debidamente suscritas.
4. Manual de Interventoría y supervisión
5. Informe de cierre</t>
  </si>
  <si>
    <t>MEDIDAS CORRECTIVAS
1. Convocatoria a las mesas.
2. Acta  respectiva.
3. Actas mensuales de verificación de ingreso esperado debidamente suscritas.
MEDIDA PREVENTIVA
4. Manual de Interventoría y Supervisión
INFORME DE CIERRE
5. Informe de Cierre</t>
  </si>
  <si>
    <r>
      <t xml:space="preserve">Hallazgo No. 13. Administrativo con presunta incidencia Disciplinaria y Fiscal - Avance de obras del otrosí No. 4 del 6 de julio de 2015 del Contrato 0110 O.P.  de 1995
</t>
    </r>
    <r>
      <rPr>
        <sz val="11"/>
        <rFont val="Calibri"/>
        <family val="2"/>
        <scheme val="minor"/>
      </rPr>
      <t>Al verificar el avance de las obras se observa que no se han ejecutado conforme a lo programado en el Anexo 3 y en el modelo financiero del otrosí No. 4, ya que a septiembre de 2016 y según los informes de interventoría y de supervisión, las obras presentan un avance de 63,05% y según lo programado en el modelo financiero, el porcentaje de avance de la inversión a la misma fecha debería ser del 94,49%.</t>
    </r>
  </si>
  <si>
    <t>La CGR describe la causa así: ''No sensibilización del modelo financiero con el impacto económico generado por los atrasos en la ejecución de las obras del otrosí No. 4''</t>
  </si>
  <si>
    <t>La CGR describe el efecto así: ''Posible desequilibrio de la ecuación contractual en contra de los intereses del Estado, al reconocerle al Concesionario un mayor valor de la inversión medido en valor presente de $3.357.78 millones de enero de 2015. Contraviniendo presuntamente lo establecido en los artículos 4,25 y 26 de la Ley 80 de 1993.''</t>
  </si>
  <si>
    <t>Realizar la reprogramación de los subproyectos atrasados del otrosí No.04  e iniciar la estructuración  de un otrosí con la nueva programación de obras y la ingeniería financiera para determinar si hubo desequilibrio de la ecuación contractual.</t>
  </si>
  <si>
    <t>Actualizar el modelo financiero de acuerdo al avance real de las obras estipuladas en el otrosí 4.</t>
  </si>
  <si>
    <t>1. Informe de interventoría de avance de obras que incluya el  concepto técnico de la interventoría que confirme y cuantifique el retraso en el cronograma. 
2. Concepto financiero que cuantifique el efecto financiero causado por el retraso en el cronograma de obras. 
3. Activación del proceso de cobro o mecanismo de solución de controversias.
4. Manual de Interventoría y Supervisión
5. Informe de cierre</t>
  </si>
  <si>
    <t>UNIDADES CORRECTIVAS
1. Informe de interventoría. 
2. Concepto financiero.
3. Activación del proceso de cobro.
UNIDADES PREVENTIVAS
4. Manual de Interventoría y Supervisión
INFORME DE CIERRE
5. Informe de cierre</t>
  </si>
  <si>
    <r>
      <t xml:space="preserve">Hallazgo No. 14. Administrativo con presunta incidencia disciplinaria - Estado de la pista norte.
</t>
    </r>
    <r>
      <rPr>
        <sz val="11"/>
        <rFont val="Calibri"/>
        <family val="2"/>
        <scheme val="minor"/>
      </rPr>
      <t>En visita de inspección a la pista se observó que presenta daños en el pavimento; igualmente la Interventoría ha informado que la pista no cumple con la resistencia a la fricción ni con el índice de perfil; se observaron zonas de seguridad con escombros; y se observó que las balizas identificadas BO3-2 y BO3-3 se encontraba con baja luminosidad y la baliza BO3-12 se encontraba dañada, igualmente, el eje de pista no tiene luces,  las cuales han sido informadas con cortes periódicos por parte de la interventoría, sin que la entidad haya efectuado los correctivos que agilizaran los mecanismos para la conminación del contratista en su cumplimiento.</t>
    </r>
  </si>
  <si>
    <t>La CGR describe la causa así: ''Deficiencias en el cumplimiento de las obligaciónes de mantenimiento por parte del concesionario.''</t>
  </si>
  <si>
    <t>La CGR describe el efecto así: ''Contraviniendo presuntamente lo establecido en el párrafo 2 del parágrafo 3 del artículo 84 de la ley 1474 y el artículo 5 de la ley 80 de 1993.''</t>
  </si>
  <si>
    <t xml:space="preserve">Supervisar y requerir el cumplimiento contractual de mantenimiento por parte del concesionario de los mantenimientos pactados contractualmente.  </t>
  </si>
  <si>
    <t>Verificar que con la repavimentación de la pista de vuelo y sus carreteos se subsana todo lo observado por la CGR. 2. Lograr que el concesionario realice oportunamente los mantenimientos a que esta obligado contractualmente</t>
  </si>
  <si>
    <t xml:space="preserve">1.Informe mensual de interventoría y supervisión en el cumplimiento de los mantenimientos de las pistas a cargo del concesionario. 
2 Informe de la interventoría que evidencie el cumplimiento las especificaciones técnica  de la pista de acuerdo a la normatividad establecida.
3. Concepto técnico que confirme y cuantifique el retraso en el cronograma 
4. Concepto financiero que cuantifique el efecto financiero causado por el retraso en el cronograma.
5. Activación proceso de cobro, si a ello hubiere lugar
6. Manual de Interventoría y Supervisión
7. Informe de Cierre
</t>
  </si>
  <si>
    <t>UNIDADES DE MEDIDA CORRECTIVAS
1. Informe mensual de interventoría. 
2. Informe de interventoría estado de pista. 
3. Concepto técnico. 
4. Concepto financiero. 
5. Activación proceso de cobro, si a ello hubiere lugar
UNIDADES PREVENTIVAS
6. Manual de Interventoría y Supervisión
INFORME DE CIERRE
7. Informe de Cierre</t>
  </si>
  <si>
    <r>
      <t xml:space="preserve">Hallazgo No. 15. Administrativo con presunta incidencia Disciplinaria y Fiscal - Mantenimiento rutinario y periódico de la Concesión Contrato 0110 O-P 1995 y otrosí No. 4 de 2015. 
</t>
    </r>
    <r>
      <rPr>
        <sz val="11"/>
        <rFont val="Calibri"/>
        <family val="2"/>
        <scheme val="minor"/>
      </rPr>
      <t>Se observaron las vías perimetrales y los cerramientos con daños, secciones de malla averiados, no presenta alineamiento vertical, no se ha dado mantenimiento a la pintura, las vías presentan baches, no se han conformado las cunetas, los jarillones presentan sectores sin empradización y otros con falta de rocería; la vía de acceso a CATAM presenta falta de mantenimiento de conformidad al pliego de condiciones, situación que conlleva, ante la ausencia de correctivos y medidas conminatorias, a un detrimento por la suma de US 300.000 de 1994,correspondiente a $1.266.384.570 (pesos de septiembre de 2016), valor de la inversión en mantenimiento de la oferta financiera del Concesionario.</t>
    </r>
  </si>
  <si>
    <t>La CGR describe la causa así: ''Incumplimiento de las obligaciónes contractuales por parte del concesionario, sin que la entidad haya efectuado los correctivos y aplicara los mecanismos para la conminación del contratista en el cumplimiento de las obras de mantenimiento. ''</t>
  </si>
  <si>
    <t>La CGR describe el efecto así: ''Contraviniendo presuntamente lo establecido en los artículos 4 y 5 de la Ley 80 de 1993, en el párrafo 2 del parágrafo 3 del artículo 84 de la Ley 1474 de 2011, concordante con el artículo 86 de la Ley 1474 de 2011 y cláusula 26 numeral 26.2 del contrato de concesión.
''</t>
  </si>
  <si>
    <t xml:space="preserve">Firmar actas de compromisos determinando los alcances correctivos por parte de Alfonso Marmolejo, Opain, CODAD, Alpha Mike y demás actores  que utilizan las vías perimetrales, ejecutan actividades en franjas de seguridad, intervienen las zonas de pistas y ejecutan actividades en las áreas de zonas verdes aledañas a la zonas aeroportuarias. Requerir el  cumplimiento contractual de todas las actividades de mantenimiento aplazadas y por diferentes causas pactadas a cargo de CODAD. </t>
  </si>
  <si>
    <t xml:space="preserve">Dar claridad de las obligaciónes que le asisten a los diferentes actores que intervienen y van a intervenir en las zonas concesionadas. </t>
  </si>
  <si>
    <t xml:space="preserve">1. Desarrollar las mesas de trabajo mensual y suscribir las actas de vecindad estableciendo los alcances de cada interviniente en las áreas concesionada.
2. Realizar las mesas de seguimiento a los compromiso entre las partes .
3. Informe integral que aclare el valor dejado de ejecutar por concepto de mantenimiento a fines de tomar las medidas de compensación o cobro a que haya lugar.
</t>
  </si>
  <si>
    <t>MEDIDAS CORRECTIVAS
1. Actas suscritas de vecindad.
2. Actas  de seguimiento. 
3. informe integral 
4. Activación de proceso de cobro, si a ello hubiere lugar
MEDIDAS PREVENTIVAS
5. Manual de Interventoría y Supervisión
INFORME DE CIERRE
6. informe de cierre
7. Alcance del informe de cierre</t>
  </si>
  <si>
    <r>
      <t>Hallazgo No. 16. Administrativo con presunta incidencia Disciplinaria y Fiscal - Repavimentaciones pista norte.</t>
    </r>
    <r>
      <rPr>
        <sz val="11"/>
        <rFont val="Calibri"/>
        <family val="2"/>
      </rPr>
      <t xml:space="preserve">
El laudo arbitral del 21 de noviembre de 2006, determinó que el concesionario CODAD está obligado y por lo tanto debe ejecutar tres (3) repavimentaciones a la pista  (cada 6 años), es decir la primera en 2002, la segunda en 2008 y la tercera en el 2014, pero se realizaron, la primera en 2003, la segunda en 2009 y la tercera se está realizando en 2016. Presentándose desplazamiento del cronograma de mantenimiento y configurándose un posible detrimento patrimonial por valor de US$114.192,07 (dólares de diciembre de 1994) por el menor valor de la inversión.</t>
    </r>
  </si>
  <si>
    <t>La CGR describe la causa así: ''Desplazamiento en el cronograma de obras de mantenimiento, y por la diferencia en el valor presente de la inversión descontada con la TIR pactada del 25,17%, sin que se hubieran tomado acciones correctivas al respecto. No hay coherencia  entre lo planeado y lo ejecutado lo que genera desplazamiento en el cronograma de obras ''</t>
  </si>
  <si>
    <t>La CGR describe el efecto así: ''Contraviniendo presuntamente lo establecido en los artículos 4 y 5 de la Ley 80 de 1993, en el párrafo 2 del parágrafo 3 del artículo 84 de la Ley 1474 de 2011, concordante con el artículo 86 de la Ley 1474 de 2011 y cláusula 26 numeral 26.2 del contrato de concesión.
Presunto detrimento del patrimonio del Estado en valor estimado $114,192,07 US de 1994 por el menor valor de la inversión producto del desplazamiento del cronograma  de obras ''</t>
  </si>
  <si>
    <t>Determinar el cumplimiento de la obligación contractual de la obra de repavimentación de la pista norte  y hacer un informe de análisis financiero para establecer el desequilibrio económico si existiere.</t>
  </si>
  <si>
    <t>Cumplir los objetivos de la contratación y defender los intereses del Estado.</t>
  </si>
  <si>
    <t>1. Suscribir el acta de recibo de la obra de repavimentación por parte de la interventoría en las condiciones técnicas previstas en el contrato y las normas existentes 
2. Realizar el análisis financiero al cronograma por desplazamiento  y en caso de resultar algún valor a favor del Estado conciliar con el concesionario.</t>
  </si>
  <si>
    <t>UNIDADES DE MEDIDA CORRECTIVA
1. Acta de recibo de obra de repavimentación. 
2. Concepto técnico que confirme y cuantifique el retraso en el cronograma.
3. Concepto financiero que cuantifique el efecto financiero causado por el retraso en el cronograma. 
4. Activación de proceso de cobro y/o mecanismo de controversias. 
UNIDADES PREVENTIVAS
5. Manual de Interventoría y Supervisión
INFORME DE CIERRE
6. Informe de cierre
7. Alcance del informe de cierre</t>
  </si>
  <si>
    <t xml:space="preserve"> Antecedente Fiscal N°. ANT_IP-2017-01228</t>
  </si>
  <si>
    <t>Auto  No. 1078 del 24/11/2007 por el cual se archiva el Antecedente Fiscal N°. ANT_IP-2017-01228</t>
  </si>
  <si>
    <t>Comunicación de Auto No. 1078 del 24/11/2007 con radicación ANI No. 20174091355382 del 20 de diciembre de 2017, por el cual se archiva el Antecedente Fiscal N°. ANT_IP-2017-01228 respecto de las repavimentaciones de la pista norte del Aeropuerto El Dorado, a cargo de la compañía de desarrollo del Aeropuerto El Dorado S.A. - CODAC
Auto recibido mediante radicación ANI No. 2018-409-000903-2 del 05-01-2018
“… con los documentos que reposan en el Antecedente, está demostrado el que (sic) contratista, CODAC S.A., efectuó las tres pavimentaciones (la primera en 2006, a pesar de que el Concesionario manifestaba no tener la obligación de efectuarlas, pero el Tribunal de Arbitramento convocado por la AEROCIVIL declaró que sí las debía, desplazando el cronograma de un año) la segunda se cumplió como se había pactado en las condiciones de calidad y cantidad pactadas en el contrato de concesión (a pesar del desacuerdo de la AEROCIVIL, que esperaba que el Tribunal declarara que debía efectuarse con nuevas condiciones), iniciada en el año 2009 y la Tercera, incluyendo las nuevas especificaciones y normativa aérea, iniciada en el 2015 y cumplida en el año 2016.”</t>
  </si>
  <si>
    <r>
      <t xml:space="preserve">Hallazgo No. 17. Administrativo con presunta incidencia Disciplinaria y Fiscal - Equipos etapa preoperativa.
</t>
    </r>
    <r>
      <rPr>
        <sz val="11"/>
        <rFont val="Calibri"/>
        <family val="2"/>
        <scheme val="minor"/>
      </rPr>
      <t xml:space="preserve">En el modelo financiero del Otrosí No. 4 de 2015, se observa la inclusión de gastos en la etapa preoperativa que corresponden a equipos que son necesarios con anterioridad a la operación. Equipos por valor de 3.111 millones de pesos constantes de enero de 2015 los cuales se establecieron para poder ejecutar las actividades de operación y mantenimiento de la siguiente manera: actividades obras civiles y actividades ayudas visuales.
Sin embargo, en la visita de la CGR, se requirió la información de la ubicación y los documentos que certificaran la compra de los equipos, tales como facturas, hoja de vida, entre otros, y a la fecha no se ha demostrado el cumplimiento del compromiso contractual de adquirir estos equipos, situación que se podría configurar en un presunto detrimento patrimonial del Estado por valor de $3.474,4 millones de septiembre de 2016. </t>
    </r>
  </si>
  <si>
    <t>La CGR describe la causa así: ''A la fecha no se ha demostrado el cumplimiento del compromiso contractual de adquirir los equipos de la etapa properativa, así mismo, no se evidencia la gestión por parte de la Entidad, ni las acciones correctivas para que se dé cumplimiento al contrato.''</t>
  </si>
  <si>
    <t>La CGR describe el efecto así: ''Contraviniendo presuntamente lo establecido en el párrafo 2 del parágrafo 3 del artículo 84 de la Ley 1474 de 2011, concordante con el artículo 86 de la Ley 1474 de 2011 y cláusula 26 numeral 26.2 del contrato de concesión.
''</t>
  </si>
  <si>
    <t>Informe de la interventoría de verificación de los documentos soportes que acrediten la adquisición de los equipos de la etapa pre operativa así, como su concepto de si hubo o no incumplimiento contractual e iniciar los procesos sancionatorios. Fortalecer los procedimientos de interventoría y supervisión con los manuales de la ANI.</t>
  </si>
  <si>
    <t>Lograr que el concesionario cumpla sus obligaciónes contractuales.</t>
  </si>
  <si>
    <t xml:space="preserve">1. Informe de interventoría que contenga concepto técnico de la adquisición de los equipos. 
2. Concepto jurídico de la interventoría que determine la obligación contractual de la adquisición de los equipos. 
3. Inicio de los procesos sancionatorios a que haya lugar.
4. Manual de supervisión e interventoría.
5. Informe de cierre. </t>
  </si>
  <si>
    <t xml:space="preserve">UNIDADES DE MEDIDAS CORRECTIVAS
1. Informe de interventoría. 
2. Concepto jurídico de abogado externo- interventoría. 
3. Solicitud de inicio proceso sancionatorio. 
UNIDADES DE MEDIDA PREVENTIVA
4. Manual de Interventoría y Supervisión.
INFORME DE CIERRE
5. Informe de cierre </t>
  </si>
  <si>
    <r>
      <t xml:space="preserve">Hallazgo No. 18. Administrativo con presunta incidencia disciplinaria - Aspecto ambiental de canales.
</t>
    </r>
    <r>
      <rPr>
        <sz val="11"/>
        <rFont val="Calibri"/>
        <family val="2"/>
        <scheme val="minor"/>
      </rPr>
      <t>El contrato Tomo 2 Sección II del pliego de condiciones en el numeral 3.2.2 labores de mantenimiento de zonas de seguridad, drenajes y canales de la pista existente del aeropuerto El Dorado. Estas labores deben ejecutarse como mínimo cada seis meses. Sin embargo, en la visita de inspección de la CGR se observaron deficiencias en el mantenimiento de los canales, tales como, no retiro de la maleza; presencia de aguas servidas en los canales de agua lluvia, situaciones que afectan la operatividad de los canales y son fuente de contaminación.</t>
    </r>
  </si>
  <si>
    <t>La CGR describe la causa así: ''Incumplimiento contractual de mantenimiento de los canales, afectando la operatividad de los mismos y convirtiéndolos en fuente de contaminación.''</t>
  </si>
  <si>
    <t>La CGR describe el efecto así: ''Incumplimiento a lo establecido en la Ley 99 de 1993, en la licencia ambiental de la resolución 1330 de 1995 y en el contrato 0110 OP de 1995. situación que afectan la operatividad de los canales y son fuente de contaminación.''</t>
  </si>
  <si>
    <t xml:space="preserve">Intensificar las inspecciones especiales para identificar los vertimientos de aguas servidas que generan estas contaminaciones. Iniciar proceso sancionatorio a que haya lugar. </t>
  </si>
  <si>
    <t xml:space="preserve">Cumplir la normatividad ambiental manteniendo los canales de forma adecuada </t>
  </si>
  <si>
    <t>1. Informe de la interventoría que registre el cumplimiento del concesionario al mantenimiento de los canales  
2. Informe de la Interventoría de las inspecciones Especiales que identifique los vertimientos que generan la contaminación de los canales 
3. Inicio de proceso sancionatorio, si a ello hubiere lugar. 4. Aplicar procedimientos del manual de supervisión e interventoría.</t>
  </si>
  <si>
    <t>UNIDADES CORRECTIVAS
1. Informe de interventoría. 
2. Informe especial de identificación. 
3. Solicitud de proceso sancionatorio. 
UNIDADES PREVENTIVAS
4. Manual de Interventoría y Supervisión.
INFORME DE CIERRE 
5. Informe de cierre</t>
  </si>
  <si>
    <r>
      <t xml:space="preserve">Hallazgo No. 19.  Administrativo con presunta incidencia Disciplinaria - Señalización de obra MIKE 2.
</t>
    </r>
    <r>
      <rPr>
        <sz val="11"/>
        <rFont val="Calibri"/>
        <family val="2"/>
        <scheme val="minor"/>
      </rPr>
      <t>El Plan de Seguridad Operacional Construcción de calle de rodaje MIKE 2, en el numeral 11. Especificaciones de cerramiento y señalización de obra, establece que, se utilizaran maletines debidamente arriostrados, complementados con luces de obstrucción color rojo, omnidireccionales debidamente fijadas localizadas según lo establece el RAC 14, sin embargo en la visita de inspección realizada por la CGR en septiembre de 2016, se observó que los maletines no se encuentran debidamente arriostrados y no se observaron las luces que establece el RAC14.</t>
    </r>
  </si>
  <si>
    <t>La CGR describe la causa así: ''Incumplimiento contractual por la no aplicación de la medidas de seguridad operacional establecidas en el Rac 14, ''</t>
  </si>
  <si>
    <t>La CGR describe el efecto así: ''Afectación a la seguridad aeroportuaria y que presuntamente contraviene lo establecido por la Aerocivil en el RAC 14''</t>
  </si>
  <si>
    <t xml:space="preserve">Revisar el cumplimiento a la normatividad establecidas en RAC 14,  garantizando la seguridad operacional. </t>
  </si>
  <si>
    <t>Cumplir los procedimientos exigidos en la normativa vigente sobre seguridad y protocolos aeroportuarios RAC 14.</t>
  </si>
  <si>
    <t>1. Conminar al concesionario al cumplimiento del RAC 14 en desarrollo de todas sus obras,  lo cual constará en el acta del comité técnico respectivo. 
2. Informe mensual de la interventoría de la verificación del cumplimiento por parte del Concesionario del RAC 14. 
3. Iniciar procesos de incumplimiento si a ello hubiera lugar.</t>
  </si>
  <si>
    <t>UNIDADES DE MEDIDA CORRECTIVAS
1. Acta de comité técnico. 
2. Informe mensual de Interventoría. 
3. Inicio de proceso sancionatorio.  
UNIDADES PREVENTIVAS
4. Manual de  Interventoría y supervisión.
INFORME DE CIERRE
5. Informe de cierre.</t>
  </si>
  <si>
    <r>
      <t>Hallazgo No. 20. Administrativo con presunta incidencia Disciplinaria y Fiscal - Estado de la pista sur.</t>
    </r>
    <r>
      <rPr>
        <sz val="11"/>
        <rFont val="Calibri"/>
        <family val="2"/>
        <scheme val="minor"/>
      </rPr>
      <t xml:space="preserve">
El numeral 4 de la sección 2 Tomo II de los pliegos de condiciones del contrato. Labores de mantenimiento establece que: "...El concesionario será responsable por que las condiciones de la segunda pista, carreteos y calles de intercomunicación construidos bajo este mismo contrato permanezcan en las mejores condiciones de operación durante todo el periodo de la concesión...".Sin embargo en visita de inspección realizada a la pista sur en septiembre de 2016, se observaron deficiencias en el pavimento, tales como, desprendimiento de agregados en sectores donde se ha realizado microfresado, fisuras longitudinales y transversales, ahuellamiento, ondulaciones, rodadura abierta y en algunos sectores lama por depósito de agua, lo que demuestra que el concesionario no realizó la repavimentación establecida en el contrato, incumpliendo las especificaciones técnicas de mantenimiento. Así mismo, no se evidencia que la entidad haya efectuado los correctivos y aplicara los mecanismos para la conminación del contratista en su cumplimiento, razón por la cual se podrá configurar en un presunto detrimento en el patrimonio del Estado, por un valor de US $3,8 millones correspondiente a $16.142.433.457 pesos de septiembre de 2016</t>
    </r>
  </si>
  <si>
    <t>La CGR describe la causa así: ''Incumpliendo las especificaciones técnicas de mantenimiento y falta de seguimiento de la entidad para tomar los correctivos y aplicara los mecanismos para la conminación del contratista en su cumplimiento.''</t>
  </si>
  <si>
    <t>La CGR describe el efecto así: ''Riesgo en la seguridad aeroportuaria, contraviniendo presuntamente lo establecido en los artículos 4 y 5 de la Ley 80 de 1993.
Razón por la cual se podrá configurar en un presunto detrimento en el patrimonio del Estado, por un valor de US $3,8 millones correspondiente a $16.142.433.457 pesos de septiembre de 2016''</t>
  </si>
  <si>
    <t>Continuar con el proceso sancionatorio contra  CODAD. Verificar a través de la Interventoría el cumplimiento por parte del concesionario relativas a las obligaciónes contractuales de mantenimiento de la Pista Sur.</t>
  </si>
  <si>
    <t>Cumplir con el objeto de la contratación en los términos pactados.</t>
  </si>
  <si>
    <t xml:space="preserve">1. Obtener el cumplimiento de la obligación contractual del  concesionario a través del proceso sancionatorio 
2. Informe de seguimiento de la Interventoría.
3. Aplicar manual de supervisión e interventoría. </t>
  </si>
  <si>
    <t>UNIDADES DE MEDIDA CORRECTIVAS
1. Fallo del proceso sancionatorio. 
2. Informe de Interventoría. 
UNIDADES PREVENTIVA
3. Manual de Interventoría y Supervisión.
INFORME DE CIERRE 
4. Informe de cierre.</t>
  </si>
  <si>
    <r>
      <t xml:space="preserve">Hallazgo No. 21. Administrativo con presunta incidencia Disciplinaria - Acta de entrega de archivo de contrato de concesión 0110 OP de 1995.
</t>
    </r>
    <r>
      <rPr>
        <sz val="11"/>
        <rFont val="Calibri"/>
        <family val="2"/>
        <scheme val="minor"/>
      </rPr>
      <t>La ANI adolece de los soportes documentales técnicos, operativos, financieros y administrativos, completos, respecto del desarrollo de la concesión antes de la subrogación, y solicitados los mismos por parte de la auditoría, a fin de efectuar la proyección del modelo financiero, e identificar el impacto de los desplazamientos del cronograma de obra, se encontró, que aun a la fecha, la entidad no tiene todo el componente respecto de los documentos mínimos generales de la concesión.
A pesar de la solicitud de la ANI a la Unidad Administrativa Especial de Aeronáutica Civil, después de aproximadamente 3 años no ha sido posible que se allegue dicho archivo.</t>
    </r>
  </si>
  <si>
    <t>La CGR describe la causa así: ''Deficiencia en la gestión tendiente a la ubicación, organización e integralidad de la información técnica, operativa, financiera y administrativa completa, respecto del desarrollo de la concesión.''</t>
  </si>
  <si>
    <t>La CGR describe el efecto así: ''Posible vulneración de los aspectos normativos esbozados en el numeral b del artículo 4 y artículo 26 de la Ley 594 de 2000 y dar cumplimiento a la Ley general de archivo.''</t>
  </si>
  <si>
    <t>Demostrar a la Contraloría General de la Republica que la ANI ha desplegado todas las gestiónes necesarias para que la Aerocivil entregue los documentos que soportan el contrato de  concesión cumpliendo la Ley General de Archivos, por lo cual de se elaborarán 2 oficios, uno dirigido a la CGR y otro a la Oficina de Control Interno solicitando el traslado del hallazgo.</t>
  </si>
  <si>
    <t>Obtener de la Aerocivil la entrega de  los  archivos del contrato de concesión CODAD a la Agencia Nacional de Infraestructura cumpliendo la Ley General de Archivo.</t>
  </si>
  <si>
    <t xml:space="preserve">
1- Argumentar en debida forma,  el porque este hallazgo debe ser trasladado a la Aeronáutica Civil evidenciando todas las gestiónes realizadas a la fecha por la ANI.</t>
  </si>
  <si>
    <t>UNIDADES DE MEDIDA CORRECTIVA
1.- Informe de gestión adelantada.
2.- Comunicación de traslado del hallazgo a la AEROCIVIL.
3. Oficio de traslado por competencia dirigida a la Oficina de Control Interno. 
4. Oficio de solicitud de traslado por competencia a la CGR. 
UNIDADES PREVENTIVAS
5.- Decreto 029 de 2015 del Gobierno
INFORME DE CIERRE
6. Informe de cierre</t>
  </si>
  <si>
    <r>
      <t xml:space="preserve">Hallazgo No. 1. Administrativo con presunta incidencia Fiscal y Disciplinaria - Costo de intersecciones Terreros y San Mateo, Soacha. Contrato de Concesión No. GG-040 de 2004.
</t>
    </r>
    <r>
      <rPr>
        <sz val="11"/>
        <rFont val="Calibri"/>
        <family val="2"/>
        <scheme val="minor"/>
      </rPr>
      <t>En desarrollo de la evaluación a la denuncia 2016-101741-82111-D, relacionada con la construcción de las intersecciones de Terreros y San Mateo en Soacha, se encontró que el 21 de enero de 2010 mediante la suscripción del adicional No. 1, se realizó el cambio de las obras de las intersecciones a nivel pactadas en el otrosí No. 8 de fecha octubre 26 de 2008 por intersecciones a desnivel. 
Al elaborar el cálculo por parte de la CGR se observó que existe una diferencia de 60.171.342,03, ya que el saldo que debía reconocerse al concesionario por las mayores obras ascendía a 41.027.013.887,97, en tanto que el valor estipulado en el adicional No. 1 de 2010 fue de $41.087.185.230</t>
    </r>
  </si>
  <si>
    <t>La CGR describe la causa así: ''En la cláusula primera, numeral 3 del adicional, se realizó el cálculo del saldo a pagar al concesionario por el mayor valor de las obras a desnivel, descontando la inversión correspondiente a las obras inicialmente pactadas; al hacer el cálculo la CGR observó que se pagó un mayor valor al concesionario. ''</t>
  </si>
  <si>
    <t>La CGR describe el efecto así: ''Presunto detrimento al presupuesto de la Nación, por valor de $60.171.342,03 a diciembre de 2002, cifra pagada que incluyendo el costo de financiación reconocido al Concesionario en el modelo financiero pactado para la retribución de las inversiones y actualizada a diciembre de 2016 sería de $112.428.441,37''</t>
  </si>
  <si>
    <t>Con el objetivo de recuperar los dineros pagados de más al concesionario producto de la actualización de los dineros que correspondían a la intersección terreros y San Mateo en Soacha, la Vicepresidencia Ejecutiva de la ANI, promoverá la devolución de los recursos por parte del contratista y subsidiariamente, adelantará las acciones correspondientes al cobro por vía ejecutiva y legal al concesionario en reestructuración.</t>
  </si>
  <si>
    <t>Realizar las gestiónes necesarias para recuperar los dineros pagados de más al concesionario.</t>
  </si>
  <si>
    <t>1. Solicitar al concesionario la devolución de los dineros adeudados a la ANI: como primera medida se hará el cobro mediante oficio dirigido a la concesionaria Autopista Bogotá Girardot S.A. en reestructuración, dando un plazo perentorio de diez (10) días hábiles.
2. Solicitar incluir como pretensión dentro del tercer tribunal de arbitramento: de no encontrarse respuesta positiva de parte del concesionario, se incluirá dentro de las pretensiones en la demanda en el tercer tribunal de arbitramento que está en curso.
3. Manual de supervisión e interventoría.
4. Informe de cierre: uan vez falle el tribunal se llevará a cabo el informe describiendo todas las actuaciones administrativas y legales efectuadas para el logro del objetivo.</t>
  </si>
  <si>
    <t>UNIDADES DE MEDIDA CORRECTIVA
1. Oficio al concesionario solicitando la devolución
2. Pretensión dentro del tribunal de arbitramento tres
UNIDADES PREVENTIVAS
3. Manual de supervisión e interventoría
INFORME DE CIERRE
4. Informe de cierre</t>
  </si>
  <si>
    <t>2017D</t>
  </si>
  <si>
    <r>
      <t xml:space="preserve">Hallazgo No. 1. Administrativo. Seguimiento al plan de acción a 31 de diciembre de 2016. </t>
    </r>
    <r>
      <rPr>
        <sz val="11"/>
        <rFont val="Calibri"/>
        <family val="2"/>
        <scheme val="minor"/>
      </rPr>
      <t>Efectuado el seguimiento al plan de acción a 31 de diciembre de 2016, con base en el seguimiento trimestral realizado por la oficina de planeación de la ANI, se pudo evidenciar que: algunas de las metas descritas en el plan de acción de la ANI vigencia 2016 se ejecutaron parcialmente, de 641 metas programadas existen 47 metas cumplidas parcialmente y 26 metas incumplidas. Ruta del Sol sector 2, Área Metropolitana de Cúcuta, Fontibón-Facatativá-Los Alpes, Férrea del Atlántico, Concesión Siberia-La Punta El Vino., Transversal de las Américas, Cartagena-Barranquilla-Circunvalar de la Prosperidad, Cesar-Guajira, Malla Vial del Valle del Cauca y Cauca, Córdoba-Sucre, Ruta Caribe, Armenia-Pereira-Manizales y Puerta de Hierro-Palmar de Varela-Carreto Cruz del Viso.
Otras metas incumplidas son: i)"Desarrollar una aplicación de información de transporte vinculada con el aplicativo WAZE" por parte de comunicaciones, reprogramada para vigencia 2017; ii) Contratar la consultoría para la estructuración en etapa de factibilidad para el Aeropuerto el Dorado II y su interventoría. iii) "Realizar los procesos de archivo como bodegaje, organización, digitalización certificada, suministros de insumos y personal" de la Of. de Archivo y Correspondencia, que no se realizó; y iv) cumplimiento parcial de Defensa Judicial en: 50% del seguimiento de las actuaciones surtidas en el marco de los tribunales de arbitramento, 50% del seguimiento de las actuaciones judiciales, y la no formulación de 2 políticas de prevención del daño antijurídico que no se realizó en 2016.</t>
    </r>
  </si>
  <si>
    <t>La CGR describe la causa así: ''Existen debilidades en la formulación y estructuración de las metas, retrasos y demora en la ejecución de los proyectos de concesión, demora en la gestión social, ambiental y predial. En el Plan de Acción de la ANI para la vigencia 2016 se ejecutaron parcialmente, de 641 metas programadas existen 47 metas cumplidas parcialmente y 26 metas incumplidas.''</t>
  </si>
  <si>
    <t>La CGR describe el efecto así: ''Lo que conlleva a que se retrasen las metas anuales misionales de la entidad, así como el impacto en el cumplimiento del Plan Estratégico, Plan Nacional de Desarrollo y en su defecto en la gestión de la entidad.
Puede darse generación de desplazamiento de cronogramas.''</t>
  </si>
  <si>
    <t>Incrementar el nivel de cumplimiento de las actividades del plan de acción con el fin de cumplir lo establecido en los diferentes planes de la Entidad.</t>
  </si>
  <si>
    <r>
      <rPr>
        <b/>
        <sz val="11"/>
        <rFont val="Calibri"/>
        <family val="2"/>
        <scheme val="minor"/>
      </rPr>
      <t>UNIDADES DE MEDIDA CORRECTIVAS</t>
    </r>
    <r>
      <rPr>
        <sz val="11"/>
        <rFont val="Calibri"/>
        <family val="2"/>
        <scheme val="minor"/>
      </rPr>
      <t xml:space="preserve">
1- Revisión y Ajuste al Instructivo  del Plan de Acción
2- Acompañamiento y apoyo en la implementación del procedimiento de metas y su articulación con la planeación estratégica y la elaboración del plan de acción.
3- Seguimiento oportuno y periódico al Plan de Acción.
4- Informe de gestión de la vigencia.
</t>
    </r>
  </si>
  <si>
    <r>
      <rPr>
        <b/>
        <sz val="11"/>
        <rFont val="Calibri"/>
        <family val="2"/>
        <scheme val="minor"/>
      </rPr>
      <t>UNIDADES DE MEDIDA CORRECTIVAS:</t>
    </r>
    <r>
      <rPr>
        <sz val="11"/>
        <rFont val="Calibri"/>
        <family val="2"/>
        <scheme val="minor"/>
      </rPr>
      <t xml:space="preserve">
1- Evidencia ajuste metas Plan de acción. (año 2017)
2- Informe Seguimiento Trimestral Plan de Acción (2)
3- Informe de gestión de la vigencia 2016 y 2017 (2).
</t>
    </r>
    <r>
      <rPr>
        <b/>
        <sz val="11"/>
        <rFont val="Calibri"/>
        <family val="2"/>
        <scheme val="minor"/>
      </rPr>
      <t>UNIDADES DE MEDIDA PREVENTIVAS:</t>
    </r>
    <r>
      <rPr>
        <sz val="11"/>
        <rFont val="Calibri"/>
        <family val="2"/>
        <scheme val="minor"/>
      </rPr>
      <t xml:space="preserve">
4- Instructivo SEPG-I-006 Metodología Plan de Acción (ajustado) (1)
5- Procedimiento GCSP-P-026 Definición de Metas Anuales por Concesión (1)
6- Mesas de trabajo para la definición del plan de acción 2018 (8)
7- Acta del consejo directivo donde se aprueba el Plan de Acción  2018 (1)
8- Reporte avances indicadores líderes en Informe ANI CÓMO VAMOS (10)
</t>
    </r>
    <r>
      <rPr>
        <b/>
        <sz val="11"/>
        <rFont val="Calibri"/>
        <family val="2"/>
        <scheme val="minor"/>
      </rPr>
      <t>INFORME DE CIERRE</t>
    </r>
    <r>
      <rPr>
        <sz val="11"/>
        <rFont val="Calibri"/>
        <family val="2"/>
        <scheme val="minor"/>
      </rPr>
      <t xml:space="preserve">
9- Informe de cierre</t>
    </r>
  </si>
  <si>
    <t>Vicepresidencia de Planeación, Riesgos y Entorno - Vicepresidencia de Gestión Contractual -  Vicepresidencia Ejecutiva- Vicepresidencia de Estructuración</t>
  </si>
  <si>
    <t>2016R</t>
  </si>
  <si>
    <r>
      <t xml:space="preserve">Hallazgo No. 2. Administrativo. Modificación metas - Sinergia. </t>
    </r>
    <r>
      <rPr>
        <sz val="11"/>
        <rFont val="Calibri"/>
        <family val="2"/>
        <scheme val="minor"/>
      </rPr>
      <t>Se observa que existen rezagos en el cumplimiento de las metas del sector en la vigencia 2015 y 2016, situación que conllevó a que el Ministerio de Transporte solicitara al DNP, la modificación de las metas SINERGIA del sector transporte. La reducción de las metas se puede ver en los siguientes aspectos: kilómetros de construcción de vías al disminuir de 330 a 296 Km, kilómetros de pavimentación 36,7 metros menos de lo programado, kilómetros de vías con pavimento nuevo, 36,7 kilómetros de lo programado, kilómetros de placa huella construida, indicador de número de proyectos adjudicados del programa 4G, kilómetros de corredor fluvial mantenidos, indicador de aeropuertos intervenidos con obras de construcción y el indicador de aeropuertos para la prosperidad intervenidos.</t>
    </r>
  </si>
  <si>
    <t>La CGR describe la causa así: ''Existen rezagos en el cumplimiento de las metas de algunas concesiones del sector en la vigencia de 2016, por lo cual se requería ajustar las metas del cuatrienio, así como, de las metas definidas en cada uno de los años.''</t>
  </si>
  <si>
    <t>La CGR describe el efecto así: ''Aplazamiento de cronogramas, retrasos en la ejecución de obras, nuevos procesos licitatorios y además conllevó a la modificación de 13 indicadores en su mayoría afectando las metas del cuatrienio; algunas de dichas metas se han identificado como disminución de las metas, dado su bajo cumplimiento y en otros su incremento.''</t>
  </si>
  <si>
    <t>Continuar el proceso de solicitud de modificación de metas  ante el DNP de acuerdo a lo establecido en ewl decreto 1085 de 2012</t>
  </si>
  <si>
    <t>Incrementar el nivel de cumplimiento de las  metas del  Plan Nacional de Desarrollo-PND.</t>
  </si>
  <si>
    <t>1. Presentar reportes al Ministerio de Transporte sobre el avance y estado de los indicadores.
2. Reportar a la alta dirección el estado y avance de los proyectos que afectan los indicadores SINERGIA.</t>
  </si>
  <si>
    <r>
      <rPr>
        <b/>
        <sz val="11"/>
        <rFont val="Calibri"/>
        <family val="2"/>
        <scheme val="minor"/>
      </rPr>
      <t>UNIDADES DE MEDIDAS CORRECTIVAS:</t>
    </r>
    <r>
      <rPr>
        <sz val="11"/>
        <rFont val="Calibri"/>
        <family val="2"/>
        <scheme val="minor"/>
      </rPr>
      <t xml:space="preserve">
1. Presentación del seguimiento del Tablero de control de reporte a presidencia al MT (10)
2. Presentación del  estado de los proyectos en excel al MT (10)
3. Informe de gestión para el ajuste de las metas.
</t>
    </r>
    <r>
      <rPr>
        <b/>
        <sz val="11"/>
        <rFont val="Calibri"/>
        <family val="2"/>
        <scheme val="minor"/>
      </rPr>
      <t>UNIDADES DE MEDIDA PREVENTIVAS:</t>
    </r>
    <r>
      <rPr>
        <sz val="11"/>
        <rFont val="Calibri"/>
        <family val="2"/>
        <scheme val="minor"/>
      </rPr>
      <t xml:space="preserve">
4.  Reporte avances indicadores líderes en Informe ANI CÓMO VAMOS (10)
</t>
    </r>
    <r>
      <rPr>
        <b/>
        <sz val="11"/>
        <rFont val="Calibri"/>
        <family val="2"/>
        <scheme val="minor"/>
      </rPr>
      <t>INFORME DE CIERRE</t>
    </r>
    <r>
      <rPr>
        <sz val="11"/>
        <rFont val="Calibri"/>
        <family val="2"/>
        <scheme val="minor"/>
      </rPr>
      <t xml:space="preserve">
5. Informe de cierre</t>
    </r>
  </si>
  <si>
    <t>Vicepresidencia de Planeación, Riesgos y Entorno - Vicepresidencia de Gestión Contractual -  Vicepresidencia Ejecutiva</t>
  </si>
  <si>
    <t>H62-102 - Mantenimiento corredor férreo. El tramo en toda su extensión presenta deficiencias en el mantenimiento de la vía férrea, específicamente en lo correspondiente a: rocería, limpieza de cunetas, suministro de balasto y nivelación en algunos sectores, cambios de las traviesas en mal estado de los puentes y pontones que conforman la red, retiro de derrumbes y limpieza de alcantarillas entre otros.  Sector Zarzal – Tebaida. En el tramo comprendido entre el k332 y k333, debido a la colmatación de la cuneta y taponamiento de la alcantarilla del lugar se presenta desbordamiento de la quebrada sobre la banca férrea que amenaza la estabilidad de la misma. 
H63-103 Traviesas de madera. Las traviesas de madera que conforman los sectores de inicio y terminación de cada una de las curvas comprendidas entre Zarzal y la Tebaida, presentan un alto grado de deterioro; por lo tanto, los rieles se encuentran desprendidos.  Situación que pone en alto riesgo la seguridad en el tránsito de trenes y demás vehículos férreos. 
H65-105  - Sin rehabilitar.  El sector comprendido entre Yumbo – Cali y la población de Cerrito en una extensión aproximada de 50 kilómetros, presenta condiciones de alto riesgo para la operación férrea, debido entre otros aspectos a la presencia de rieles desalineados sobre una banca férrea desnivelada con traviesas deterioradas en toda su extensión y puentes sin rehabilitación ni mantenimiento alguno.
H287-80 En visita de inspección al Corredor Férreo se evidenciaron deficiencias en el mantenimiento, en los tramos Buenaventura – Dagua y Yumbo – Palmira.
Hallazgo 1006-75. Renovación y Ampliación de la Garantía de Cumplimiento Aseguradora, garantes del contrato de concesión  y transacción (A y D).
Se observó que en el contrato de Concesión de la Red Férrea del Pacífico, a 31/12/2014, los diferentes sociedades concesionarias que ha tenido el contrato, han incumplido con la obligación de renovar la garantía única por los diferentes conceptos asegurables, establecidos en la Cláusula 71, numerales 71.2, 71.5 y 71.7, .... De otra parte, no se encuentra documento que justifique los fundamentos técnicos, jurídicos y financieros que llevaron a la Entidad a disminuir los montos de la Garantía para los amparos relacionados con: la rehabilitación, derivadas del contrato de concesión y el de responsabilidad civil extracontractual, por cuanto en la cláusula cuarta, parágrafo 4 del Otrosí 15 del 10/07/2008, se estableció que "Tren de Occidente deberá prorrogar la totalidad de las pólizas otorgadas para garantizar el cumplimiento de las obligaciónes Inherentes al plan de obras de rehabilitación-reconstrucción de la red férrea del Pacífico, entre las cuales se encuentran las sumas pendientes de amortización y los saldos de los anticipos  que no han sido legalizados conforme al Acta de Acuerdo y Entendimiento del 28/09/2006", encontrándose que en el Acta Aclaratoria al Otrosí 15 del 29/09/2008, se precisó que Tren de Occidente ampara los siguientes riesgos...
Hallazgo 1007-76. Operación de la Red Férrea del Pacífico. (A)
EI concesionario responsable de la operación y mantenimiento, ha limitado la operación comercial a un 54% de la red habilitada que corresponde al tramo Buenaventura y el Ingenio Manuelita Km 203 y adicionalmente hasta julio de 2015 se logró la operatividad del tramo Yumbo-La Tebaida; de acuerdo con el informe de la interventoría del período julio de 2015
Hallazgo No. 1132-3. Administrativo con presunta incidencia Disciplinaria. Suspensión de operaciones Red Férrea del Pacífico - Contrato 09 de 1998. La meta de realizar la movilización de carga (toneladas métricas netas) no se realizó durante el año 2016, se logró un avance de 8%. Para la ANI no existen justificaciones válidas para el cese de operaciones comerciales de movilización de carga, razón por la cual, está adelantando gestión para dar inicio a los procesos de sanción por la baja operación de carga y posteriormente por la no prestación del servicio de carga.</t>
  </si>
  <si>
    <t>La CGR describe la causa así: ''Poca atención del Inco e Interventoría en cuanto al cumplimiento de los compromisos contractuales del Concesionario. ''
La CGR describe la causa así: ''Los anteriores deficiencias relacionadas con el vencimiento del periodo asegurado de la Garantía y la disminución del valor asegurado asociados a la obligaciónes del contratista de la rehabilitación y reconstrucción de la red férrea y con el contratista de la conservación traen como consecuencia que el contrato se encuentre desamparado en los conceptos citados en la tabla anterior, y por ende las inversiones realizadas con dineros públicos se encuentren en riesgo en el evento que ocurran los hechos o situaciones desamparadas (siniestros). 
Lo cual denota debilidades en el seguimiento y control por parte de la interventoría y la Entidad para asegurar el cumplimiento de las obligaciónes del concesionario, presuntamente contrario con lo dispuesto en el Artículo 7 de la Ley 1150 de 2007.''
La CGR describe la causa así: ''La falta de operación comercial en el 46% restante, de la red rehabilitada, propicia el deterioro de la misma por acciones de vandalismo e invasiones, adicionalmente la falta de mantenimiento lleva a que se pierdan los estándares técnicos adquiridos con las obras de rehabilitación que se realizaron con dineros públicos. Adicionalmente, la Entidad no ha definido las alternativas ante el presunto incumplimiento del concesionario de la rehabilitación , para continuar la rehabilitaclon-construccion del tramo Cartago-La Felisa y así evitar la pérdida de los recursos que se han invertido en este tramo''
La CGR describe la causa así: ''Presunto incumplimiento de las obligaciones del concesionario contempladas en la cláusula 13, numeral 13.2; 13.3 del Capítulo VIII- Administración y Operación de la infraestructura de transporte Férreo y cláusula 33, 34, 38, 41, 86 del contrato de concesión.''</t>
  </si>
  <si>
    <t>La CGR describe el efecto así: ''Las condiciones actuales para el transporte ferroviario no brindan la seguridad y confiabilidad requerida que al menos permita disminuir la cifra de 92 descarrilamientos presentados en el 2007.no obstante la baja frecuencia de movilización que presenta el equipo remolcado (aproximadamente entre 2 y 4 trenes por día). ''
La CGR describe el efecto así: ''Lo anterior podría generar una presunta falta disciplinaria por el incumplimiento de los deberes y derechos contemplados en la Ley 734 de 2002.''</t>
  </si>
  <si>
    <t>Ejecutar proceso sancionatorio al concesionario y fortalecer los lineamientos de monitoreo y control del proyecto
Normalizar el estado de las pólizas del proyecto, implementar un mecanismo de seguimiento a la vigencia de las pólizas y fortalecer el análisis y soporte documental de las modificaciones contractuales.
Ejecutar el mantenimiento requerido y ejecutar los procesos sancionatorios correspondientes
Finalizacion proceso para posible terminacion anticipada del contrato de concesion, por la suspensión en la operación de trenes.</t>
  </si>
  <si>
    <t>Asegurar el cumplimiento de las obligaciónes contractuales del concesionario
Asegurar que los proyectos están continuamente cubiertos por pólizas vigentes
Asegurar el cumplimiento de las obligaciónes contractuales del concesionario
Establecer si hay lugar a los incumplimientos del contrato del concesionario.</t>
  </si>
  <si>
    <r>
      <rPr>
        <b/>
        <sz val="11"/>
        <rFont val="Calibri"/>
        <family val="2"/>
        <scheme val="minor"/>
      </rPr>
      <t>UNIDADES DE MEDIDA CORRECTIVAS:</t>
    </r>
    <r>
      <rPr>
        <sz val="11"/>
        <rFont val="Calibri"/>
        <family val="2"/>
        <scheme val="minor"/>
      </rPr>
      <t xml:space="preserve">
1. Un informe integral de supervisión
2. Proceso de caducidad
3. Un informe de Defensa Judicial.
</t>
    </r>
    <r>
      <rPr>
        <b/>
        <sz val="11"/>
        <rFont val="Calibri"/>
        <family val="2"/>
        <scheme val="minor"/>
      </rPr>
      <t>UNIDADES DE MEDIDA PREVENTIVAS:</t>
    </r>
    <r>
      <rPr>
        <sz val="11"/>
        <rFont val="Calibri"/>
        <family val="2"/>
        <scheme val="minor"/>
      </rPr>
      <t xml:space="preserve">
4. Manual de Supervisión e Interventoría
5. Sistema Project Online - Reporte seguimiento a pólizas
6. Manual de contratación
7. Res. que crea y regula el comité de contratación
8. Res. 959 de 2013 - Bitácora de proyecto 
</t>
    </r>
    <r>
      <rPr>
        <b/>
        <sz val="11"/>
        <rFont val="Calibri"/>
        <family val="2"/>
        <scheme val="minor"/>
      </rPr>
      <t>INFORME DE CIERRE</t>
    </r>
    <r>
      <rPr>
        <sz val="11"/>
        <rFont val="Calibri"/>
        <family val="2"/>
        <scheme val="minor"/>
      </rPr>
      <t xml:space="preserve">
9.- Informe de Cierre
</t>
    </r>
  </si>
  <si>
    <t>Vicepresidencia de Gestión Contractual
Vicepresidencia Jurídica</t>
  </si>
  <si>
    <t>62-102
1006-75
1007-76</t>
  </si>
  <si>
    <t>Se unifican las causas
Se unifican los efectos
Se unifican las acciones de mejormainto
Se unifican los objetivos
Se adopta el plan propuesto por la gerencia en el memorando No. 2017-307-016107-3
Se adopta la incidencia mas alta, en este caso discuiplinaria</t>
  </si>
  <si>
    <r>
      <t xml:space="preserve">Hallazgo No. 4. Administrativo. Indicadores de gestión. </t>
    </r>
    <r>
      <rPr>
        <sz val="11"/>
        <rFont val="Calibri"/>
        <family val="2"/>
        <scheme val="minor"/>
      </rPr>
      <t>De acuerdo con la revisión de la cuenta fiscal rendida por la entidad, así como la batería de indicadores reportados en la matriz de planeación estratégica a 31 de diciembre de 2016, se observa que existen 38 indicadores cuyo nivel de cumplimiento está entre el 0% y el 80%, de los cuales 30 presentan un cumplimiento inferior al 60% y 18 no presentan ningún avance, es decir el 0%, los cuales en su mayoría corresponden principalmente a las vicepresidencias contractual y ejecutiva.</t>
    </r>
  </si>
  <si>
    <t>La CGR describe la causa así: ''Retraso en las obras de concesión; debilidades en la gestión predial; social y ambiental entre otros.''</t>
  </si>
  <si>
    <t>La CGR describe el efecto así: ''Por lo anterior se observa que el instrumento de gestión (indicadores de cumplimiento), no contiene unas estrategias permanentes y sistemáticas de seguimiento y control a proyectos de inversión en todos los niveles de la entidad que permita optimizar el cumplimiento de las metas estratégicas.
''</t>
  </si>
  <si>
    <r>
      <rPr>
        <b/>
        <sz val="11"/>
        <rFont val="Calibri"/>
        <family val="2"/>
      </rPr>
      <t>Hallazgo No. 5 Administrativo. Afectación presupuestal de la Cuenta Única Nacional No. 61016986 Banco de la República a través del SIIF Nación.</t>
    </r>
    <r>
      <rPr>
        <sz val="11"/>
        <rFont val="Calibri"/>
        <family val="2"/>
        <scheme val="minor"/>
      </rPr>
      <t xml:space="preserve"> Los pagos a través de la Cuenta Única Nacional , para el mejoramiento, apoyo estatal proyecto Ruta del Sol - Sector II, se afectó negativamente mediante cinco (5) órdenes de pago presupuestales relacionadas en el cuadro relación de órdenes de pago vigencia 2016 ruta del sol sector II.
La ANI realizó las gestiones necesarias para recuperar dichos recursos los cuales fueron reintegrados inicialmente en la cuenta de ahorro de la ANI, el 29 de diciembre de 2016 y posteriormente trasladado a la Cuenta Única Nacional, el 2 de enero de 2017.</t>
    </r>
  </si>
  <si>
    <t>La CGR describe la causa así: ''Se debió haberse afectado con recursos Nación y no con recursos propios como sucedió.''</t>
  </si>
  <si>
    <t>La CGR describe el efecto así: ''Se presentó deficiente parametrización en el manejo del SIIF Nación afectando temporalmente la utilización de disponibilidad de los recursos presupuestales propios de la ANI por el valor imputado en mención.''</t>
  </si>
  <si>
    <t>Solicitar a la Administración del SIIF Nación, contemplar dentro de la parametrización del sistema las transacciones financieras de acuerdo al tipo de recurso (Propio-Nación), con o sin situación de fondos.</t>
  </si>
  <si>
    <t xml:space="preserve">Contar con la adecuada parametrización de las operaciones realizadas por la agencia con y sin situacion de fondos para que afecte la cuenta que corresponde al tipo de operación. </t>
  </si>
  <si>
    <r>
      <rPr>
        <b/>
        <sz val="11"/>
        <rFont val="Calibri"/>
        <family val="2"/>
        <scheme val="minor"/>
      </rPr>
      <t>UNIDADES DE MEDIDA CORRECTIVAS:</t>
    </r>
    <r>
      <rPr>
        <sz val="11"/>
        <rFont val="Calibri"/>
        <family val="2"/>
        <scheme val="minor"/>
      </rPr>
      <t xml:space="preserve">
1. Traslado de los recursos de la cuenta de ahorros a la Cuenta Unica Nacional.
2. Oficio con destino al SIIF Nación solicitando hacer las gestiones pertinentes en el sistema para este tipo de operación y que no se vuelvan a presentar.
</t>
    </r>
    <r>
      <rPr>
        <b/>
        <sz val="11"/>
        <rFont val="Calibri"/>
        <family val="2"/>
        <scheme val="minor"/>
      </rPr>
      <t>INFORME DE CIERRE</t>
    </r>
    <r>
      <rPr>
        <sz val="11"/>
        <rFont val="Calibri"/>
        <family val="2"/>
        <scheme val="minor"/>
      </rPr>
      <t xml:space="preserve">
3. Informe de cierre que resuma el impacto de cada unidad de medida para conjurar la causalidad que dio origen al hallazgo.</t>
    </r>
  </si>
  <si>
    <r>
      <rPr>
        <b/>
        <sz val="11"/>
        <rFont val="Calibri"/>
        <family val="2"/>
        <scheme val="minor"/>
      </rPr>
      <t>UNIDADES DE MEDIDA CORRECTIVAS:</t>
    </r>
    <r>
      <rPr>
        <sz val="11"/>
        <rFont val="Calibri"/>
        <family val="2"/>
        <scheme val="minor"/>
      </rPr>
      <t xml:space="preserve">
1. Comprobante de traslado.
2. Oficio
</t>
    </r>
    <r>
      <rPr>
        <b/>
        <sz val="11"/>
        <rFont val="Calibri"/>
        <family val="2"/>
        <scheme val="minor"/>
      </rPr>
      <t>INFORME DE CIERRE</t>
    </r>
    <r>
      <rPr>
        <sz val="11"/>
        <rFont val="Calibri"/>
        <family val="2"/>
        <scheme val="minor"/>
      </rPr>
      <t xml:space="preserve">
3. Informe de Cierre</t>
    </r>
  </si>
  <si>
    <t>Problemas gestión financiera</t>
  </si>
  <si>
    <r>
      <rPr>
        <b/>
        <sz val="11"/>
        <rFont val="Calibri"/>
        <family val="2"/>
      </rPr>
      <t>Hallazgo No. 6  Administrativo. Vigencias futuras ejecución y apropiación 2016.</t>
    </r>
    <r>
      <rPr>
        <sz val="11"/>
        <rFont val="Calibri"/>
        <family val="2"/>
        <scheme val="minor"/>
      </rPr>
      <t xml:space="preserve"> Se presenta una diferencia por aclarar de $73.790 millones de pesos. resultado de la diferencia entre el cruce de las órdenes de pago presupuestales de la vigencia 2016, $280.184 millones de pesos, frente al cuadro de vigencias futuras apropiación y ejecución columna valor pagos 2016 del proyecto mejoramiento apoyo estatal proyecto de concesión Ruta del Sol - Sector 2 que presentó un movimiento, en la columna valor pagos 2016 de $353.975 millones de pesos.</t>
    </r>
  </si>
  <si>
    <t>La CGR describe la causa así: ''Diferencia entre el cruce de las órdenes de pago presupuestales de la vigencia 2016, frente al cuadro de vigencias futuras apropiación y ejecución columna valor pagos 2016 del proyecto mejoramiento apoyo estatal proyecto de concesión Ruta del Sol - Sector 2.''</t>
  </si>
  <si>
    <t>La CGR describe el efecto así: ''Afectación de la razonabilidad de los estados financieros de la entidad.''</t>
  </si>
  <si>
    <t>Realizar un documento explicativo en el cual se manifieste, con toda claridad, que el hecho causa del hallazgo responde a una situación exógena a la ANI, teniendo en cuenta que la Agencia realiza el anteproyecto del presupuesto de la concesión con los supuestos macroeconómicos remitidos por el Ministerio de Hacienda, los cuales son fluctuantes en el tiempo y pueden distar de la realidad al momento de hacer efectivos los desembolsos de recursos públicos. Igualmente, promover una reunón con la Contraloría General de la República, con el fin de explicar la situación estructural problemática.</t>
  </si>
  <si>
    <t>Con estas acciones de mejoramiento, se pretende explicar de manera clara y precisa que el hecho causa del hallazgo responde a una situación exógena a la ANI.</t>
  </si>
  <si>
    <r>
      <rPr>
        <b/>
        <sz val="11"/>
        <rFont val="Calibri"/>
        <family val="2"/>
        <scheme val="minor"/>
      </rPr>
      <t>UNIDADES DE MEDIDA CORRECTIVAS</t>
    </r>
    <r>
      <rPr>
        <sz val="11"/>
        <rFont val="Calibri"/>
        <family val="2"/>
        <scheme val="minor"/>
      </rPr>
      <t xml:space="preserve">
UMP1. Realizar un documento explicativo en el cual se manifieste, con toda claridad, que el hecho causa del hallazgo responde a una situación exógena a la ANI, teniendo en cuenta que la Agencia realiza el anteproyecto del presupuesto de la concesión con los supuestos macroeconómicos remitidos por el Ministerio de Hacienda, los cuales son fluctuantes en el tiempo y pueden distar de la realidad al momento de hacer efectivos los desembolsos de recursos públicos.
UMP2. Promover una reunión con la Contraloría General de la República, con el fin de explicar la situación estructural problemática, teniendo en cuenta que la Agencia realiza el anteproyecto del presupuesto de la concesión con los supuestos macroeconómicos remitidos por el Ministerio de Hacienda, los cuales son fluctuantes en el tiempo y pueden distar de la realidad al momento de hacer efectivos los desembolsos de recursos públicos.
</t>
    </r>
    <r>
      <rPr>
        <b/>
        <sz val="11"/>
        <rFont val="Calibri"/>
        <family val="2"/>
        <scheme val="minor"/>
      </rPr>
      <t>UNIDADES DE MEDIDA PREVENTIVAS</t>
    </r>
    <r>
      <rPr>
        <sz val="11"/>
        <rFont val="Calibri"/>
        <family val="2"/>
        <scheme val="minor"/>
      </rPr>
      <t xml:space="preserve">
UMP3.  Contrato Estándar 4G: Los contratos 4G tienen claramente discriminadas las vigencias y sus formas de cálculo, además que los proyectos cuentan con avales fiscales recientes. </t>
    </r>
  </si>
  <si>
    <r>
      <rPr>
        <b/>
        <sz val="11"/>
        <rFont val="Calibri"/>
        <family val="2"/>
        <scheme val="minor"/>
      </rPr>
      <t>UNIDADES DE MEDIDA CORRECTIVAS</t>
    </r>
    <r>
      <rPr>
        <sz val="11"/>
        <rFont val="Calibri"/>
        <family val="2"/>
        <scheme val="minor"/>
      </rPr>
      <t xml:space="preserve">
1. Realizar documento explicativo sobre la problemática estructural.
2. Promover una reunión con la Contraloría General de la República.
</t>
    </r>
    <r>
      <rPr>
        <b/>
        <sz val="11"/>
        <rFont val="Calibri"/>
        <family val="2"/>
        <scheme val="minor"/>
      </rPr>
      <t>UNIDADES DE MEDIDA PREVENTIVAS</t>
    </r>
    <r>
      <rPr>
        <sz val="11"/>
        <rFont val="Calibri"/>
        <family val="2"/>
        <scheme val="minor"/>
      </rPr>
      <t xml:space="preserve">
3. Contrato Estandar 4G.
</t>
    </r>
    <r>
      <rPr>
        <b/>
        <sz val="11"/>
        <rFont val="Calibri"/>
        <family val="2"/>
        <scheme val="minor"/>
      </rPr>
      <t>INFORME DE CIERRE</t>
    </r>
    <r>
      <rPr>
        <sz val="11"/>
        <rFont val="Calibri"/>
        <family val="2"/>
        <scheme val="minor"/>
      </rPr>
      <t xml:space="preserve">
4. Informe de Cierre</t>
    </r>
  </si>
  <si>
    <r>
      <t xml:space="preserve">Hallazgo No. 7 Administrativo. Diferencia anteproyecto y presupuesto servicio de la deuda vigencia 2016. </t>
    </r>
    <r>
      <rPr>
        <sz val="11"/>
        <rFont val="Calibri"/>
        <family val="2"/>
        <scheme val="minor"/>
      </rPr>
      <t>Se observan diferencias significativas entre el anteproyecto presentado y sustentado debidamente por la ANI y el presupuesto aprobado por el MHCP. 
Para el caso de Ruta del Sol se presenta una sobreestimación en la proyección de $59.001 millones, frente al valor inicial y de $87.725 millones frente al valor actual aprobado.</t>
    </r>
  </si>
  <si>
    <t>La CGR describe la causa así: ''Principalmente no se tuvo en cuenta en el presupuesto aprobado: el déficit de $340.827 millones de pesos correspondientes a aportes fondo de pasivos contingentes; los acuerdos MHCP 2006-2015 por valor de $27.989. millones; ni tampoco el déficit aportes 2013-2014-2015 por valor de $459.253 ; incumpliendo con los principios presupuestales de planeación.''</t>
  </si>
  <si>
    <t>La CGR describe el efecto así: ''Incumpliendo la programación del servicio de la deuda la cual debe corresponder a los vencimientos y condiciones pactados en los contratos de crédito, incluido los aportes al fondo de contingencias de que trata la Ley 448 de 1998.''</t>
  </si>
  <si>
    <t xml:space="preserve">* Evidenciar que los recursos solicitados en el anteproyecto de presupuesto se basan en los aportes aprobados para cada proyecto y que con estos se cubren todos los aportes tanto de esa como de vigencias anteriores y tiene en cuenta la necesidad de aportes adicionales pendientes por aprobar. 
*Priorizar en la ejecución presupuestal los planes de aportes aprobados por el MHCP necesarios para contar oportunamente con recursos que permitan atender obligaciones contingentes materializadas.
</t>
  </si>
  <si>
    <t>Cumplimiento de los planes de aportes al fondo de contingencias aprobados  por el MHCP.</t>
  </si>
  <si>
    <r>
      <rPr>
        <b/>
        <sz val="11"/>
        <rFont val="Calibri"/>
        <family val="2"/>
        <scheme val="minor"/>
      </rPr>
      <t>UNIDADES DE MEDIDA CORRECTIVAS</t>
    </r>
    <r>
      <rPr>
        <sz val="11"/>
        <rFont val="Calibri"/>
        <family val="2"/>
        <scheme val="minor"/>
      </rPr>
      <t xml:space="preserve">
1,Solicitud de presupuesto para cubrir aportes pendientes en la sección del Servicio de la Deuda Publica del Anteproyecto de presupuesto 2019.
2, Socialización de la problemática y propuesta de solución en mesas de trabajo con el MHCP y Fiduprevisora.
3,Realizar los giros de los planes, de acuerdo a los montos y fechas determinados en los planes de aportes que son aprobados por el MHCP para los primeros 5 meses de 2018.</t>
    </r>
  </si>
  <si>
    <r>
      <rPr>
        <b/>
        <sz val="11"/>
        <rFont val="Calibri"/>
        <family val="2"/>
        <scheme val="minor"/>
      </rPr>
      <t>UNIDADES DE MEDIDA CORRECTIVAS</t>
    </r>
    <r>
      <rPr>
        <sz val="11"/>
        <rFont val="Calibri"/>
        <family val="2"/>
        <scheme val="minor"/>
      </rPr>
      <t xml:space="preserve">
1,Documento de anteproyecto, sección Gastos de Servicio de la Deuda Pública Interna.
2, Actas de la mesas de trabajo.
3,Consolidado de soportes del sistema SIIF, con los giros realizados al FCC.
</t>
    </r>
    <r>
      <rPr>
        <b/>
        <sz val="11"/>
        <rFont val="Calibri"/>
        <family val="2"/>
        <scheme val="minor"/>
      </rPr>
      <t>INFORME DE CIERRE</t>
    </r>
    <r>
      <rPr>
        <sz val="11"/>
        <rFont val="Calibri"/>
        <family val="2"/>
        <scheme val="minor"/>
      </rPr>
      <t xml:space="preserve">
4, Informe de cierre
</t>
    </r>
  </si>
  <si>
    <t>Vicepresidencia de Planeación, Riesgos y Entorno - Vicepresidencia Ejecutiva - Vicepresidencia Administrativa y Financiera</t>
  </si>
  <si>
    <r>
      <rPr>
        <b/>
        <sz val="11"/>
        <rFont val="Calibri"/>
        <family val="2"/>
      </rPr>
      <t>Hallazgo No. 8 Administrativo con presunta incidencia Disciplinaria y Fiscal. Saldo a favor de la ANI recursos vigencias futuras "Concesión Ruta del Sol Sector 2".</t>
    </r>
    <r>
      <rPr>
        <sz val="11"/>
        <rFont val="Calibri"/>
        <family val="2"/>
        <scheme val="minor"/>
      </rPr>
      <t xml:space="preserve"> El giro de la vigencia futura faltante de 2015, consignado en abril de 2016 por $13.500.1 millones estuvo mal calculado, ya que teniendo en cuenta el IPC y la TRM de marzo de 2016 debió haber sido $13.301.6 millones, con lo cual, a la fecha la ANI tiene un saldo a favor de $198.4 millones. A mayo de 2017 la ANI no ha solicitado la devolución de dicho saldo a favor.  </t>
    </r>
  </si>
  <si>
    <t>La CGR describe la causa así: ''Dicha situación podría generar un presunto detrimento patrimonial por valor de $198,4 millones correspondiente a : El pago de la vigencia futura superior al que realmente debió pagarse debido a que se utilizó un IPC y una TRM de un mes anterior al que debía actualizarse de acuerdo con la sección 13.03 del contrato de concesión.''</t>
  </si>
  <si>
    <t>La CGR describe el efecto así: ''Se puede presentar una presunta falta disciplinaria por el incumplimiento  del artículo 8 de la Ley 42 de 1993, así como los artículos 3 y 6 de la Ley 610 de 2000, y en su defecto de la Ley 734 de 2002.''</t>
  </si>
  <si>
    <t xml:space="preserve">Solicitar a la Fiducia el traslado al Tesoro Nacional de los recursos a los que se refiere el hallazgo, considerando que estos se encuentran en la cuenta de aportes públicos y  no se han configurado en pago, razón por la cual le es posible a la ANI ordenar el referido traslado, con lo cual se evidencia que no existe daño patrimonial. </t>
  </si>
  <si>
    <t xml:space="preserve">Trasladar los recursos a los que se refiere el hallazgo al Tesoro Nacional y demostrar así que los mismos no fueron pagados al concesionario y se encuentran bajo la disposición de la ANI en la cuenta de aportes públicos, lo cual constituye evidencia de inexistencia de daño patrimonial </t>
  </si>
  <si>
    <r>
      <rPr>
        <b/>
        <sz val="11"/>
        <rFont val="Calibri"/>
        <family val="2"/>
        <scheme val="minor"/>
      </rPr>
      <t>UNIDADES DE MEDIDA CORRECTIVAS:</t>
    </r>
    <r>
      <rPr>
        <sz val="11"/>
        <rFont val="Calibri"/>
        <family val="2"/>
        <scheme val="minor"/>
      </rPr>
      <t xml:space="preserve">
Trasladar los recursos a los que se refiere el hallazgo al Tesoro Nacional y demostrar así que los mismos no fueron pagados al concesionario y se encuentran bajo la disposición de la ANI en la cuenta de aportes públicos, lo cual constituye evidencia de inexistencia de daño patrimonial </t>
    </r>
  </si>
  <si>
    <r>
      <rPr>
        <b/>
        <sz val="11"/>
        <rFont val="Calibri"/>
        <family val="2"/>
        <scheme val="minor"/>
      </rPr>
      <t>UNIDADES DE MEDIDA CORRECTIVAS</t>
    </r>
    <r>
      <rPr>
        <sz val="11"/>
        <rFont val="Calibri"/>
        <family val="2"/>
        <scheme val="minor"/>
      </rPr>
      <t xml:space="preserve">
1. Oficio dirigido a la Fiduciaria ordenando el traslado.
2. Evidencia de traslado al Tesoro Nacional 
</t>
    </r>
    <r>
      <rPr>
        <b/>
        <sz val="11"/>
        <rFont val="Calibri"/>
        <family val="2"/>
        <scheme val="minor"/>
      </rPr>
      <t>INFORME DE CIERRE</t>
    </r>
    <r>
      <rPr>
        <sz val="11"/>
        <rFont val="Calibri"/>
        <family val="2"/>
        <scheme val="minor"/>
      </rPr>
      <t xml:space="preserve">
3. Informe de Cierre.</t>
    </r>
  </si>
  <si>
    <t>Fondeo vigencias futuras</t>
  </si>
  <si>
    <r>
      <rPr>
        <b/>
        <sz val="11"/>
        <rFont val="Calibri"/>
        <family val="2"/>
        <scheme val="minor"/>
      </rPr>
      <t>Hallazgo No. 9. Administrativo con presunta incidencia Disciplinaria y Penal. Requisitos legales en la suscripción del otrosí No. 6 del contrato 001 de 2010 Ruta del Sol II.</t>
    </r>
    <r>
      <rPr>
        <sz val="11"/>
        <rFont val="Calibri"/>
        <family val="2"/>
        <scheme val="minor"/>
      </rPr>
      <t xml:space="preserve"> Con la suscripción del otrosí, la ANI modificó su objeto y valor, sin obtener previamente las autorizaciones legales correspondientes y sin contar con las respectivas partidas o disponibilidades presupuestales, omitiendo requisitos legales esenciales para el efectivo trámite del otrosí.</t>
    </r>
  </si>
  <si>
    <t>La CGR describe la causa así: ''Lo anterior evidencia un trámite contractual sin observancia de los requisitos legales esenciales. El parágrafo primero de la cláusula décima tercera del otrosí No. 6 suscrito el 14 de marzo de 2014, establece que para la ejecución del proyecto se debía proceder a la obtención de la correspondiente autorización por parte del CONFIS, desconociendo el efectivo alcance del artículo 35 de la Ley 1687 de 2013 por cuanto la aprobación del CONFIS que permite el traslado de vigencias futuras programadas para los años 2024 y 2025 fue obtenida en sesión del 5 de junio de 2014 y comunicada mediante oficio con radicado No. 2014-041360 del 5 de noviembre de 2014, es decir, 8 meses después de la firma.''</t>
  </si>
  <si>
    <t>La CGR describe el efecto así: ''Vulnerando presuntamente lo establecido en el principio de planeación presupuestal, y contrariando lo preceptuado en los numerales 7 y 8 del artículo 24, numerales 6, 7 y 13 del artículo 25, numeral 2 del artículo 26 e inciso 3ro del artículo 40 de la Ley 80 de 1993 y otras normas relacionadas, lo que puede generar una presunta falta con alcance disciplinario y penal.''</t>
  </si>
  <si>
    <t xml:space="preserve">Establecer la viabilidad de incluir condiciones dentro de los documentos contractuales de la ANI. 
</t>
  </si>
  <si>
    <t xml:space="preserve">1. Mediante concepto de abogado externo fijar la posicion de la entidad respecto a la viabilidad de incluir condiciones dentro de los documentos contractuales.
</t>
  </si>
  <si>
    <r>
      <rPr>
        <b/>
        <sz val="11"/>
        <rFont val="Calibri"/>
        <family val="2"/>
        <scheme val="minor"/>
      </rPr>
      <t>UNIDADES DE MEDIDA CORRECTIVAS:</t>
    </r>
    <r>
      <rPr>
        <sz val="11"/>
        <rFont val="Calibri"/>
        <family val="2"/>
        <scheme val="minor"/>
      </rPr>
      <t xml:space="preserve">
1. Concepto Jurídico de Asesor Externo que aborde la viabilidad de incluir condiciones dentro de los documentos contractuales de la ANI.
</t>
    </r>
    <r>
      <rPr>
        <b/>
        <sz val="11"/>
        <rFont val="Calibri"/>
        <family val="2"/>
        <scheme val="minor"/>
      </rPr>
      <t>UNIDADES DE MEDIDA PREVENTIVA</t>
    </r>
    <r>
      <rPr>
        <sz val="11"/>
        <rFont val="Calibri"/>
        <family val="2"/>
        <scheme val="minor"/>
      </rPr>
      <t xml:space="preserve">
2. Propuesta normativa que regule los eventuales vacios existentes en materia de APP`s los cuales podrìan incluir aspectos tales como los relacionados en este hallazgo.
</t>
    </r>
    <r>
      <rPr>
        <b/>
        <sz val="11"/>
        <rFont val="Calibri"/>
        <family val="2"/>
        <scheme val="minor"/>
      </rPr>
      <t>INFORME DE CIERRE</t>
    </r>
    <r>
      <rPr>
        <sz val="11"/>
        <rFont val="Calibri"/>
        <family val="2"/>
        <scheme val="minor"/>
      </rPr>
      <t xml:space="preserve">
3. Informe de cierre</t>
    </r>
  </si>
  <si>
    <r>
      <rPr>
        <b/>
        <sz val="11"/>
        <rFont val="Calibri"/>
        <family val="2"/>
        <scheme val="minor"/>
      </rPr>
      <t>UNIDADES DE MEDIDA CORRECTIVAS</t>
    </r>
    <r>
      <rPr>
        <sz val="11"/>
        <rFont val="Calibri"/>
        <family val="2"/>
        <scheme val="minor"/>
      </rPr>
      <t xml:space="preserve">
1. Concepto Jurídico externo.
</t>
    </r>
    <r>
      <rPr>
        <b/>
        <sz val="11"/>
        <rFont val="Calibri"/>
        <family val="2"/>
        <scheme val="minor"/>
      </rPr>
      <t>UNIDADES DE MEDIDA PREVENTIVA</t>
    </r>
    <r>
      <rPr>
        <sz val="11"/>
        <rFont val="Calibri"/>
        <family val="2"/>
        <scheme val="minor"/>
      </rPr>
      <t xml:space="preserve">
2. Propuesta normativa
</t>
    </r>
    <r>
      <rPr>
        <b/>
        <sz val="11"/>
        <rFont val="Calibri"/>
        <family val="2"/>
        <scheme val="minor"/>
      </rPr>
      <t>INFORME DE CIERRE</t>
    </r>
    <r>
      <rPr>
        <sz val="11"/>
        <rFont val="Calibri"/>
        <family val="2"/>
        <scheme val="minor"/>
      </rPr>
      <t xml:space="preserve">
3. Informe de cierre</t>
    </r>
  </si>
  <si>
    <r>
      <rPr>
        <b/>
        <sz val="11"/>
        <rFont val="Calibri"/>
        <family val="2"/>
        <scheme val="minor"/>
      </rPr>
      <t>Hallazgo No. 10. Administrativo con presunta incidencia Disciplinaria y Penal. Trámite en la suscripción de los otrosíes Nos. 3 y 6 del contrato 001 de 2010. Ruta del Sol II.</t>
    </r>
    <r>
      <rPr>
        <sz val="11"/>
        <rFont val="Calibri"/>
        <family val="2"/>
        <scheme val="minor"/>
      </rPr>
      <t xml:space="preserve"> La ANI el 15 de julio de 2013, suscribió el otrosí No. 3 al contrato de concesión 001 de 2010, con el objeto de adicionar el contrato para que el concesionario elaborara los estudios y diseños fase III del tramo Aguaclara-Gamarra-Puerto Capulco. Posteriormente el 14 de marzo de 2014, pactó el otrosí No. 6, mediante el cual modificó el objeto y valor inicial del señalado contrato 001, sin verificar el cumplimiento del trámite requerido para la celebración de tales acuerdos. 
</t>
    </r>
  </si>
  <si>
    <t>La CGR describe la causa así: ''Los estudios y las obras contenidas en los otrosíes 3 y 6 fueron adjudicadas de manera directa y no a través de un nuevo proceso de selección pública. Esta situación denota debilidades en el seguimiento y control del contrato, además evidencia un trámite contractual sin verificar el cumplimiento de los requisitos de Ley.''</t>
  </si>
  <si>
    <t>La CGR describe el efecto así: ''Vulnerando presuntamente los principios de igualdad, imparcialidad, eficacia, libre competencia y transparencia, así como lo preceptuado en los artículos 24, 25, 26, 28, 30 y 40 de la Ley 80 de 1993 y otras normas relacionadas.''</t>
  </si>
  <si>
    <t>Mediante concepto de abogado externo fijar la posicion de la entidad respecto al concepto de corredor vial y sus efectos en las modificaciones contractuales.</t>
  </si>
  <si>
    <r>
      <t xml:space="preserve">UNIDADES DE MEDIDA CORRECTIVAS
1. Concepto Jurídico externo.
</t>
    </r>
    <r>
      <rPr>
        <b/>
        <sz val="11"/>
        <rFont val="Calibri"/>
        <family val="2"/>
        <scheme val="minor"/>
      </rPr>
      <t>UNIDADES DE MEDIDA PREVENTIVA</t>
    </r>
    <r>
      <rPr>
        <sz val="11"/>
        <rFont val="Calibri"/>
        <family val="2"/>
        <scheme val="minor"/>
      </rPr>
      <t xml:space="preserve">
2. Propuesta normativa
</t>
    </r>
    <r>
      <rPr>
        <b/>
        <sz val="11"/>
        <rFont val="Calibri"/>
        <family val="2"/>
        <scheme val="minor"/>
      </rPr>
      <t>INFORME DE CIERRE</t>
    </r>
    <r>
      <rPr>
        <sz val="11"/>
        <rFont val="Calibri"/>
        <family val="2"/>
        <scheme val="minor"/>
      </rPr>
      <t xml:space="preserve">
3. Informe de cierre</t>
    </r>
  </si>
  <si>
    <r>
      <rPr>
        <b/>
        <sz val="11"/>
        <rFont val="Calibri"/>
        <family val="2"/>
        <scheme val="minor"/>
      </rPr>
      <t>Hallazgo No. 11. Administrativo con presunta incidencia Disciplinaria. Distribución del ingreso que supere el valor presente de los ingresos totales - VPIT del adicional.</t>
    </r>
    <r>
      <rPr>
        <sz val="11"/>
        <rFont val="Calibri"/>
        <family val="2"/>
        <scheme val="minor"/>
      </rPr>
      <t xml:space="preserve"> De acuerdo con el parágrafo primero de la cláusula novena del otrosí No.6 de 2014, correspondiente al cálculo del VPIT adicional, se establece que "en caso de obtener el VPIT adicional en una fecha previa a diciembre de 2035, el concesionario tendrá derecho al 50% de los ingresos de recaudo del modelo financiero marginal a partir de esa fecha hasta el cumplimiento del plazo total fijo del contrato".</t>
    </r>
  </si>
  <si>
    <t>La CGR describe la causa así: ''Desconocimiento de los estipulado en el artículo 33 de la Ley 105 de 1993 sobre garantías de ingreso: 
"(…) igualmente se podrá establecer que cuando los ingresos sobrepasen un máximo, los ingresos adicionales podrán ser transferidos a la entidad contratante a medida que se causen, ser llevados a reducir el plazo de la concesión, o utilizado para obras adicionales, dentro del mismo sistema vial."''</t>
  </si>
  <si>
    <t>La CGR describe el efecto así: ''Presunta gestión antieconómica para el Estado al permitir un posible favorecimiento del concesionario con un ingreso adicional, que no hace parte de la contraprestación que se comprometió a pagar el Estado por la inversión y los servicios  contratados, con el agravante de que estos ingresos adicionales se entregarían al Concesionario, no hacen parte del modelo financiero con el que se estableció el VPIT del otrosí No. 6, en contravía del artículo 33 de la Ley 105 de 1993 .''</t>
  </si>
  <si>
    <t xml:space="preserve">Elaborar un análisis técnico-financiero sobre ingresos adicionales despues de la obtención del ingreso mínimo garantizado, ingreso esperado, VPIT o VPIP (según el caso), de las concesiones modo carretero.
</t>
  </si>
  <si>
    <t>Fortalecer técnica y financieramente la determinación de los porcentajes de remuneración al concesionario de las actividades de operación y mantenimiento después de la obtención  del ingreso mínimo garantizado, ingreso esperado, VPIT o VPIP (según el caso)</t>
  </si>
  <si>
    <r>
      <t xml:space="preserve">UNIDADES DE MEDIDA CORRECTIVAS:
En el marco del contrato de concesión de Ruta del Sol 2, se presentará el acuerdo de terminación anticipada del Contrato por lo que la situación descrita por la contraloría no se presentaría.
Informe sobre el valor de  los porcentajes de remuneración al concesionario de las actividades de operación y mantenimiento después de la obtención  del ingreso mínimo garantizado, ingreso esperado, VPIT o VPIP (según el caso).
</t>
    </r>
    <r>
      <rPr>
        <b/>
        <sz val="11"/>
        <rFont val="Calibri"/>
        <family val="2"/>
        <scheme val="minor"/>
      </rPr>
      <t>UNIDADES DE MEDIDA PREVENTIVAS</t>
    </r>
    <r>
      <rPr>
        <sz val="11"/>
        <rFont val="Calibri"/>
        <family val="2"/>
        <scheme val="minor"/>
      </rPr>
      <t xml:space="preserve">
Fortalecer técnica y financieramente la determinción de los porcentajes de remuneración al concesionario de las actividades de operación y mantenimiento.  
Propuesta de ajuste normativo
</t>
    </r>
    <r>
      <rPr>
        <b/>
        <sz val="11"/>
        <rFont val="Calibri"/>
        <family val="2"/>
        <scheme val="minor"/>
      </rPr>
      <t>INFORME DE CIERRE:</t>
    </r>
    <r>
      <rPr>
        <sz val="11"/>
        <rFont val="Calibri"/>
        <family val="2"/>
        <scheme val="minor"/>
      </rPr>
      <t xml:space="preserve">
6. Informe de Cierre.
</t>
    </r>
  </si>
  <si>
    <r>
      <rPr>
        <b/>
        <sz val="11"/>
        <rFont val="Calibri"/>
        <family val="2"/>
        <scheme val="minor"/>
      </rPr>
      <t>UNIDADES DE MEDIDA CORRECTIVAS:</t>
    </r>
    <r>
      <rPr>
        <sz val="11"/>
        <rFont val="Calibri"/>
        <family val="2"/>
        <scheme val="minor"/>
      </rPr>
      <t xml:space="preserve">
1. Acuerdo de terminación.
2. Informe de estructuración
</t>
    </r>
    <r>
      <rPr>
        <b/>
        <sz val="11"/>
        <rFont val="Calibri"/>
        <family val="2"/>
        <scheme val="minor"/>
      </rPr>
      <t>UNIDADES DE MEDIDA PREVENTIVAS:</t>
    </r>
    <r>
      <rPr>
        <sz val="11"/>
        <rFont val="Calibri"/>
        <family val="2"/>
        <scheme val="minor"/>
      </rPr>
      <t xml:space="preserve">
3. Ajuste a la minuta de contrato 4 G
4. Ajuste Manual de contratación en lo que respecta a recursos adicionales 
5. Propuesta de ajuste normativo
</t>
    </r>
    <r>
      <rPr>
        <b/>
        <sz val="11"/>
        <rFont val="Calibri"/>
        <family val="2"/>
        <scheme val="minor"/>
      </rPr>
      <t>INFORME DE CIERRE:</t>
    </r>
    <r>
      <rPr>
        <sz val="11"/>
        <rFont val="Calibri"/>
        <family val="2"/>
        <scheme val="minor"/>
      </rPr>
      <t xml:space="preserve">
6. Informe de Cierre.</t>
    </r>
  </si>
  <si>
    <r>
      <t xml:space="preserve">Hallazgo No. 12. Administrativo con presunta incidencia Disciplinaria y Fiscal. Costos de operación peaje Gamarra. Proyecto Concesión Ruta del Sol, Sector 2.  </t>
    </r>
    <r>
      <rPr>
        <sz val="11"/>
        <rFont val="Calibri"/>
        <family val="2"/>
        <scheme val="minor"/>
      </rPr>
      <t>De acuerdo con el acta complementaria No. 2 al otrosí No. 6 se estableció que el peaje de Gamarra debía entrar en operación el 4 de septiembre de 2015, sin embargo, dicho peaje entró en operación provisional a partir del 15 de abril de 2016, motivo por el cual la ANI dentro de los procesos arbitrales que estaban en curso antes de la firma del acuerdo para la terminación y liquidación del 22/02/2017, solicitó en una de las pretensiones la devolución de los valores ahorrados por el concesionario por concepto de la operación del peaje Gamarra, por valor de $1.241 millones de diciembre de 2013, correspondiente a los meses de enero de 2015 a febrero de 2016.</t>
    </r>
  </si>
  <si>
    <t>La CGR describe la causa así: ''La anterior situación le generó al Estado un presunto daño patrimonial por valor de $3.040 millones (indexados a diciembre de 2016) por el reconocimiento a través del modelo financiero de los costos de operación del peaje Gamarra desde enero de 2015 a febrero de 2017, fecha en la cual se firma el acuerdo de terminación y liquidación del contrato.''</t>
  </si>
  <si>
    <t>La CGR describe el efecto así: ''
Se evidencia una presunta gestión antieconómica al remunerarle al concesionario unos costos que no se han ejecutado, como consecuencia de no realizar la actualización del modelo financiero contractual del otrosí No. 06, así como una presunta vulneración al  inciso 1 del artículo 4 y del artículo 26 numeral 1 de la Ley 80 de 1993 , por lo que se genera una presunta incidencia disciplinaria.''</t>
  </si>
  <si>
    <t>1. Informe explicativo técnico y financiero, con fundamento en los soportes aportado por la Interventoría, en el cual: Se analice el efecto de la entrada en operación del peaje Gamarra (15 de abril de 2016) con posterioridad a la fecha prevista (4 de septiembre de 2015), de los valores a reconocer en la fórmula de liquidación del contrato. 
2. Pretencion incluida en la Reforma de la demanda de reconvencion 
3. Liquidación del contrato de concesión en la que se evidencie el reconocimiento efectivo y real del opex única y exclisivamente por las inversiones realizadas.</t>
  </si>
  <si>
    <t>1. Elaborar un documento de trazabilidad y antecedentes, en el que además se establezca la justificación de la forma en la que se reconocerá en la liquidación la inversión real realizada por el concesionario en la instalación del peaje Gamarra. 
2. Este ahorro fue incluido en la reforma de la demanda de reconvencion.
3. Que la liquidación contemple el reconocimiento efectivo y real del opex única y exclisivamente por las inversiones realizadas.</t>
  </si>
  <si>
    <r>
      <rPr>
        <b/>
        <sz val="11"/>
        <rFont val="Calibri"/>
        <family val="2"/>
        <scheme val="minor"/>
      </rPr>
      <t>UNIDADES DE MEDIDA CORRECTIVAS:</t>
    </r>
    <r>
      <rPr>
        <sz val="11"/>
        <rFont val="Calibri"/>
        <family val="2"/>
        <scheme val="minor"/>
      </rPr>
      <t xml:space="preserve">
1. Informe de trazabilidad y antecendentes tecnico y financiero.
2. Reforma demanda reconvencion.
3. Liquidacion contrato de concesion.
UNIDADES DE MEDIDA PREVENTIVAS
4. Propuesta de ajuste al procedimiento de socialización de proyectos, incluyendo instrumentos vinculantes con los entes territoriales frente a la ejecución del proyecto y su financiación, en la etapa de estructuración.
</t>
    </r>
    <r>
      <rPr>
        <b/>
        <sz val="11"/>
        <rFont val="Calibri"/>
        <family val="2"/>
        <scheme val="minor"/>
      </rPr>
      <t>INFORME DE CIERRE</t>
    </r>
    <r>
      <rPr>
        <sz val="11"/>
        <rFont val="Calibri"/>
        <family val="2"/>
        <scheme val="minor"/>
      </rPr>
      <t xml:space="preserve">
5. Informe de cierre</t>
    </r>
  </si>
  <si>
    <r>
      <rPr>
        <b/>
        <sz val="11"/>
        <rFont val="Calibri"/>
        <family val="2"/>
        <scheme val="minor"/>
      </rPr>
      <t>UNIDADES DE MEDIDA CORRECTIVAS:</t>
    </r>
    <r>
      <rPr>
        <sz val="11"/>
        <rFont val="Calibri"/>
        <family val="2"/>
        <scheme val="minor"/>
      </rPr>
      <t xml:space="preserve">
1. Informe de trazabilidad y antecendentes tecnico y financiero.
2. Reforma demanda reconvencion
3. Liquidacion contrato de concesion
</t>
    </r>
    <r>
      <rPr>
        <b/>
        <sz val="11"/>
        <rFont val="Calibri"/>
        <family val="2"/>
        <scheme val="minor"/>
      </rPr>
      <t>UNIDADES DE MEDIDA PREVENTIVAS</t>
    </r>
    <r>
      <rPr>
        <sz val="11"/>
        <rFont val="Calibri"/>
        <family val="2"/>
        <scheme val="minor"/>
      </rPr>
      <t xml:space="preserve">
4. Propuesta de ajuste al procedimiento de socialización de los proyectos
</t>
    </r>
    <r>
      <rPr>
        <b/>
        <sz val="11"/>
        <rFont val="Calibri"/>
        <family val="2"/>
        <scheme val="minor"/>
      </rPr>
      <t>INFORME DE CIERRE</t>
    </r>
    <r>
      <rPr>
        <sz val="11"/>
        <rFont val="Calibri"/>
        <family val="2"/>
        <scheme val="minor"/>
      </rPr>
      <t xml:space="preserve">
5. informe de cierre</t>
    </r>
  </si>
  <si>
    <r>
      <t xml:space="preserve">Hallazgo No. 13. Administrativo con presunta incidencia Disciplinaria y Fiscal. Aportes ANI vigencia 2011. </t>
    </r>
    <r>
      <rPr>
        <sz val="11"/>
        <rFont val="Calibri"/>
        <family val="2"/>
        <scheme val="minor"/>
      </rPr>
      <t>En el seguimiento realizado por la CGR a los informes de interventoría la contrato de concesión Ruta del Sol 2, se observó que en el año 2011 se realizó un mayor pago al concesionario de los aportes de la ANI por valor de $114,92 millones de dic de 2008, que indexados a diciembre de 2016 equivalen a $153.30 millones,  correspondiente al mayor valor pagado de los aportes de la ANI.
No se observó gestión por parte de la ANI para recuperar los dineros pagados de más al concesionario, que se presentó en el año 2011.</t>
    </r>
  </si>
  <si>
    <t>La CGR describe la causa así: ''En el informe de interventoría del mes de marzo de 2016, donde se indica que la devolución de estos dineros debería ser actualizada con el WACC y la tasa de inflación mensual hasta en que efectivamente se reembolsen los recursos de la entidad, sin embargo, este procedimiento no se realizó. Tampoco se observó gestión por parte de la ANI para recuperar los dineros pagados de más al concesionario en el año 2011.''</t>
  </si>
  <si>
    <t>La CGR describe el efecto así: ''Presunta gestión antieconómica al pagarle al concesionario un mayor valor de los aportes a cargo de la ANI, así como, una presunta vulneración al inciso 1 del artículo 4 y del artículo 26 numeral 1 establecidos en la Ley 80 de 1993 y el principio de economía que rige la gestión administrativa.''</t>
  </si>
  <si>
    <r>
      <rPr>
        <b/>
        <sz val="11"/>
        <rFont val="Calibri"/>
        <family val="2"/>
        <scheme val="minor"/>
      </rPr>
      <t>UNIDADES DE MEDIDA CORRECTIVAS</t>
    </r>
    <r>
      <rPr>
        <sz val="11"/>
        <rFont val="Calibri"/>
        <family val="2"/>
        <scheme val="minor"/>
      </rPr>
      <t xml:space="preserve">
Trasladar los recursos a los que se refiere el hallazgo al Tesoro Nacional y demostrar así que los mismos no fueron pagados al concesionario y se encuentran bajo la disposición de la ANI en la cuenta de aportes públicos, lo cual constituye evidencia de inexistencia de daño patrimonial </t>
    </r>
  </si>
  <si>
    <r>
      <t xml:space="preserve">Hallazgo No. 14. Administrativo. Plazo total estimado del contrato de concesión Ruta del Sol 2. </t>
    </r>
    <r>
      <rPr>
        <sz val="11"/>
        <rFont val="Calibri"/>
        <family val="2"/>
        <scheme val="minor"/>
      </rPr>
      <t>De acuerdo al literal (c)  del contrato principal, el "plazo máximo del contrato" (es el mismo "plazo total estimado" - según el literal (a)), era de 20 años, es decir hasta 2030, de acuerdo al acta de inicio de 31/03/2010. No obstante, con el otrosí No. 6 de 2014 se modificó el plazo del contrato de concesión ampliándose hasta el año 2035, es decir 5 años más que el plazo máximo estimado.
Esta ampliación se podía realizar únicamente si cumplido el plazo máximo estimado (20 años) el concesionario no alcanzaba a obtener el VPIT, situación que a la firma del otrosí No. 6 no se presentaba, ni era probable su ocurrencia.</t>
    </r>
  </si>
  <si>
    <t>La CGR describe la causa así: ''La entidad con la firma del otrosí No. 6 cambió los términos y condiciones iniciales del contrato, realizó una modificación del plazo sin que se cumplieran los requisitos establecidos contractualmente para ello.''</t>
  </si>
  <si>
    <t>La CGR describe el efecto así: ''Presunta transgresión del principio de responsabilidad artículo 26 numeral 1 de la Ley 80 de 1993.''</t>
  </si>
  <si>
    <t>1. Analizar el hallazgo desde el punto de vista jurídico, frente a las normas y leyes aplicables, asi como generar recomendaciones pertinentes al respecto. 
2. Con la terminacion y liquidacion del Contrato de Concesión, no se materializa la causa ni el efecto del hallazgo.</t>
  </si>
  <si>
    <t>1. Fortalecer la posicion de la entidad mediante concepto juridico de la ANI, que analice y justifique lo acordado mediante Otrosi No. 6 frente al plazo.
2. La terminacion anticipada elimina la causa y efecto del hallazgo.</t>
  </si>
  <si>
    <r>
      <rPr>
        <b/>
        <sz val="11"/>
        <rFont val="Calibri"/>
        <family val="2"/>
        <scheme val="minor"/>
      </rPr>
      <t>UNIDADES DE MEDIDA CORRECTIVAS</t>
    </r>
    <r>
      <rPr>
        <sz val="11"/>
        <rFont val="Calibri"/>
        <family val="2"/>
        <scheme val="minor"/>
      </rPr>
      <t xml:space="preserve">
1. Concepto de la Oficina Jurídica de la ANI que analice el hallazgo y presente recomendaciones al respecto. 
2. Acuerdo de terminación y liquidacion del Contrato de Concesión.
</t>
    </r>
    <r>
      <rPr>
        <b/>
        <sz val="11"/>
        <rFont val="Calibri"/>
        <family val="2"/>
        <scheme val="minor"/>
      </rPr>
      <t>INFORME DE CIERRE</t>
    </r>
    <r>
      <rPr>
        <sz val="11"/>
        <rFont val="Calibri"/>
        <family val="2"/>
        <scheme val="minor"/>
      </rPr>
      <t xml:space="preserve">
3. Informe de cierre.</t>
    </r>
  </si>
  <si>
    <r>
      <rPr>
        <b/>
        <sz val="11"/>
        <rFont val="Calibri"/>
        <family val="2"/>
        <scheme val="minor"/>
      </rPr>
      <t>UNIDADES DE MEDIDA CORRECTIVAS</t>
    </r>
    <r>
      <rPr>
        <sz val="11"/>
        <rFont val="Calibri"/>
        <family val="2"/>
        <scheme val="minor"/>
      </rPr>
      <t xml:space="preserve">
1. Concepto de la Oficina Jurídica de la ANI.
2. Acuerdo de terminación y liquidacion del Contrato de Concesión.
</t>
    </r>
    <r>
      <rPr>
        <b/>
        <sz val="11"/>
        <rFont val="Calibri"/>
        <family val="2"/>
        <scheme val="minor"/>
      </rPr>
      <t>INFORME DE CIERRE</t>
    </r>
    <r>
      <rPr>
        <sz val="11"/>
        <rFont val="Calibri"/>
        <family val="2"/>
        <scheme val="minor"/>
      </rPr>
      <t xml:space="preserve">
3. Informe de cierre.</t>
    </r>
  </si>
  <si>
    <r>
      <t xml:space="preserve">Hallazgo No. 15. Administrativo. Tasa de costo de capital en la estructuración del proyecto Ruta del Sol 2. </t>
    </r>
    <r>
      <rPr>
        <sz val="11"/>
        <rFont val="Calibri"/>
        <family val="2"/>
        <scheme val="minor"/>
      </rPr>
      <t>En el modelo de estructuración del proyecto Ruta del Sol 2 elaborado por la entidad en marzo de 2009, se observa que la TIR del flujo de caja libre del proyecto se estimó en un 23% y la tasa del inversionista en el 21.2%, equivalente al 17.64% en términos reales, sin embargo, se observa que en dicha estructuración no se tuvo en cuenta como parámetro base la WACC del 11.33%, establecido para los contratos de concesión vial establecido por el MHCP en el año de 2008 mediante resolución No. 2080.</t>
    </r>
  </si>
  <si>
    <t>La CGR describe la causa así: ''Se puede considerar que los valores establecidos en el proceso de licitación se vieron afectados por una posible sobreestimación de la tasa de descuento (FCL y del inversionista), ya que a través del modelo financiero de estructuración se definen los parámetros esenciales como el VPIT o valor del contrato y de los aportes estatales requeridos para el desarrollo del contrato.''</t>
  </si>
  <si>
    <t>La CGR describe el efecto así: ''Posibles deficiencias en los procesos de estructuración realizados por la entidad, al no tener en cuenta las condiciones económicas y los lineamientos establecidos por el MHCP (resolución No. 2080 de 2008) para determinar el costo de capital en los proyectos de concesiones viales. ''</t>
  </si>
  <si>
    <t>1. Calculo del WACC para proyectos nuevos,  adiciones o modificaciónes a los  contratos existentes, con los parámetros actuales de mercado.</t>
  </si>
  <si>
    <t>Calcular una tasa WACC actualizada con los parámetros de mercado vigentes</t>
  </si>
  <si>
    <r>
      <rPr>
        <b/>
        <sz val="11"/>
        <rFont val="Calibri"/>
        <family val="2"/>
        <scheme val="minor"/>
      </rPr>
      <t>UNIDADES DE MEDIDA PREVENTIVAS:</t>
    </r>
    <r>
      <rPr>
        <sz val="11"/>
        <rFont val="Calibri"/>
        <family val="2"/>
        <scheme val="minor"/>
      </rPr>
      <t xml:space="preserve">
Para cada estructuración de un nuevo proyecto, adición o prórroga, calcular el WACC con los parámetros actualizados de mercado.
</t>
    </r>
    <r>
      <rPr>
        <b/>
        <sz val="11"/>
        <rFont val="Calibri"/>
        <family val="2"/>
        <scheme val="minor"/>
      </rPr>
      <t>INFORME DE CIERRE</t>
    </r>
    <r>
      <rPr>
        <sz val="11"/>
        <rFont val="Calibri"/>
        <family val="2"/>
        <scheme val="minor"/>
      </rPr>
      <t xml:space="preserve">
2. Informe de cierre con descripción del cálculo del WACC</t>
    </r>
  </si>
  <si>
    <r>
      <rPr>
        <b/>
        <sz val="11"/>
        <rFont val="Calibri"/>
        <family val="2"/>
        <scheme val="minor"/>
      </rPr>
      <t>UNIDADES DE MEDIDA PREVENTIVAS:</t>
    </r>
    <r>
      <rPr>
        <sz val="11"/>
        <rFont val="Calibri"/>
        <family val="2"/>
        <scheme val="minor"/>
      </rPr>
      <t xml:space="preserve">
1.  Archivo con el cálculo del WACC
</t>
    </r>
    <r>
      <rPr>
        <b/>
        <sz val="11"/>
        <rFont val="Calibri"/>
        <family val="2"/>
        <scheme val="minor"/>
      </rPr>
      <t>INFORME DE CIERRE</t>
    </r>
    <r>
      <rPr>
        <sz val="11"/>
        <rFont val="Calibri"/>
        <family val="2"/>
        <scheme val="minor"/>
      </rPr>
      <t xml:space="preserve">
2. Informe de cierre con descripción del cálculo del WACC
</t>
    </r>
  </si>
  <si>
    <t>Vicepresidencia Ejecutiva - Vicepresidencia de Estructuración</t>
  </si>
  <si>
    <t>Deficiencias estructuración del proyecto</t>
  </si>
  <si>
    <r>
      <t xml:space="preserve">Hallazgo No. 16. Administrativo con presunta incidencia Disciplinaria. Estado del proyecto concesión Ruta del Sol, Sector 2. Contrato No. 001 de 2010. </t>
    </r>
    <r>
      <rPr>
        <sz val="11"/>
        <rFont val="Calibri"/>
        <family val="2"/>
        <scheme val="minor"/>
      </rPr>
      <t>En la revisión realizada al cumplimiento de los compromisos y obligaciones del contrato y lo observado en la visita a la concesión por parte de la CGR, se evidenció que la etapa de construcción que debía culminar el pasado 13 de febrero de 2017, a la fecha del acuerdo de terminación y liquidación del contrato 001 de 2010, suscrito el 22 de febrero de 2017, no había sido terminada. De acuerdo a lo indicado en el informe ejecutivo del 27 de abril de 2017, se tiene que el avance físico total del proyecto es de 51,93%.</t>
    </r>
  </si>
  <si>
    <t>La CGR describe la causa así: ''Las obras no se efectuaron dentro de los tiempos establecidos en el plan de obras contractual, incumpliendo las obligaciones pactadas en el contrato en la sección 2.05, literal (e ) y complementarios.''</t>
  </si>
  <si>
    <t>La CGR describe el efecto así: ''Incumplimiento de las obligaciones pactadas en el contrato en la sección 2.05, literal e y complementarios. Con lo cual se está generando incumplimiento de los artículos 3, 4, 5, 25 y 26 de la Ley 80 de 1993.''</t>
  </si>
  <si>
    <t>Con el fin de garantizar la continuacion de las obras faltantes del Proyecto Ruta del Sol Sector 2, el INVIAS, se encuentra adelantando 5 procesos licitatorios, que garantizaran la terminacion de las obras iniciadas por el Concesionario.
Asimismo la Agencia adelanta la contratacion de una firma consultora que estructurara el nuevo proyecto de Concesion para la culminacion total de las obras.
Evidenciar ante el Ente de control, la gestion adelantada por la entidad para garantizar el cumplimiento de las obligaciones contractuales del Concesionario, que dieron origen a los procesos sancionatorios.</t>
  </si>
  <si>
    <t>Garantizar la continuacion de las obras que hacen parte del alcance del proyecto Ruta del Sol Sector 2, a traves de el INVIAS y con la contratacion de un nuevo proyecto de Concesion.
Demostrar al Ente de Control las gestiones adelantadas por la entidad para garantizar el cumplimiento de las obligaciones del Concesionario.</t>
  </si>
  <si>
    <r>
      <rPr>
        <b/>
        <sz val="11"/>
        <rFont val="Calibri"/>
        <family val="2"/>
        <scheme val="minor"/>
      </rPr>
      <t>UNIDADES DE MEDIDA CORRECTIVAS:</t>
    </r>
    <r>
      <rPr>
        <sz val="11"/>
        <rFont val="Calibri"/>
        <family val="2"/>
        <scheme val="minor"/>
      </rPr>
      <t xml:space="preserve">
1. Prepliegos de los 5 procesos licitatorios adelantados por el INVIAS.
2. Prepliegos del proceso de Consultoria para la estructuracion del nuevo proyecto Ruta del Sol Sector 2 adelantado por la ANI.
3. informe del trámite del procedimiento administartivo sancionatorio, suspendido por el Tribunal de Arbitramento. (Defensa Judicial)
4. informe de carácter técnico que soporta el estado de avance de las obras. (Interventoria)
</t>
    </r>
    <r>
      <rPr>
        <b/>
        <sz val="11"/>
        <rFont val="Calibri"/>
        <family val="2"/>
        <scheme val="minor"/>
      </rPr>
      <t>INFORME DE CIERRE</t>
    </r>
    <r>
      <rPr>
        <sz val="11"/>
        <rFont val="Calibri"/>
        <family val="2"/>
        <scheme val="minor"/>
      </rPr>
      <t xml:space="preserve">
5. Informe de cierre.</t>
    </r>
  </si>
  <si>
    <r>
      <t xml:space="preserve">
</t>
    </r>
    <r>
      <rPr>
        <b/>
        <sz val="11"/>
        <rFont val="Calibri"/>
        <family val="2"/>
        <scheme val="minor"/>
      </rPr>
      <t>UNIDADES DE MEDIDA CORRECTIVAS</t>
    </r>
    <r>
      <rPr>
        <sz val="11"/>
        <rFont val="Calibri"/>
        <family val="2"/>
        <scheme val="minor"/>
      </rPr>
      <t xml:space="preserve">
1. Prepliegos INVIAS.
2. Prepliegos consultoria ANI.
3. Informe Defensa Judicial.
4. Informe Tecnico de Interventoria.
</t>
    </r>
    <r>
      <rPr>
        <b/>
        <sz val="11"/>
        <rFont val="Calibri"/>
        <family val="2"/>
        <scheme val="minor"/>
      </rPr>
      <t>INFORME DE CIERRE</t>
    </r>
    <r>
      <rPr>
        <sz val="11"/>
        <rFont val="Calibri"/>
        <family val="2"/>
        <scheme val="minor"/>
      </rPr>
      <t xml:space="preserve">
5. Informe de cierre
</t>
    </r>
  </si>
  <si>
    <r>
      <t xml:space="preserve">Hallazgo No. 17. Administrativo con presunta incidencia Disciplinaria. Gestión predial proyecto concesión Ruta del Sol, Sector 2. Contrato No. 001 de 2010. </t>
    </r>
    <r>
      <rPr>
        <sz val="11"/>
        <rFont val="Calibri"/>
        <family val="2"/>
        <scheme val="minor"/>
      </rPr>
      <t>De la revisión realizada al cumplimiento de los compromisos y obligaciones del contrato y lo observado en la visita a la concesión por parte de la CGR, se evidenció que a la fecha de terminación de la etapa de construcción, que debía culminar el pasado 13 de febrero de 2017, no se disponía de la totalidad de los predios necesarios para ejecutar las obras. De acuerdo a lo indicado en el informe ejecutivo del 27 de abril de 2017, tenemos que de 2060 predios inventariados, 1381 (67%) tienen acta de entrega y 1138 (55,2%) tienen escritura y 1055 predios están comprados.</t>
    </r>
  </si>
  <si>
    <t>La CGR describe la causa así: ''Deficiencias e inoportunidad en la gestión predial del concesionario y fallas en la efectividad del control y seguimiento de la ejecución y del cumplimiento contractual ejercido tanto por la ANI como por la interventoría, las cuales se ven reflejadas en el notable atraso en el cumplimiento de las obras.''</t>
  </si>
  <si>
    <t>La CGR describe el efecto así: ''Incumplimiento de las obligaciones pactadas en el contrato en la sección 2.05, literal (r) y complementarios. Con lo cual se está generando incumplimiento de los artículos 3, 4, 5, 25 y 26 de la Ley 80 de 1993.''</t>
  </si>
  <si>
    <t xml:space="preserve">
Incorporar al futuro contrato de concesión y su respectivo Apendice Tecnico 7 - Gestión  Predial de manera clara y concisa, todas  aquellas actividades y obligaciones en materia predial  que desde el inicio de la ejecución del Contrato  permitan definir los criterios, causales de incumplimiento y mecanismos jurídicos/contractuales frente a posibles multas, sancionatorios  relacionados con la Gestión y adquisición predial, teniendo en cuenta la coherencia entre el plan de obras y el cronograma de predios
</t>
  </si>
  <si>
    <t xml:space="preserve">Lograr que el concesionario adquiera debida y oportunamente los predios requeridos para el proyecto, con el debido control y seguimiento de la interventoría y la ANI
</t>
  </si>
  <si>
    <r>
      <rPr>
        <b/>
        <sz val="11"/>
        <rFont val="Calibri"/>
        <family val="2"/>
        <scheme val="minor"/>
      </rPr>
      <t>UNIDADES DE MEDIDA PREVENTIVAS:</t>
    </r>
    <r>
      <rPr>
        <sz val="11"/>
        <rFont val="Calibri"/>
        <family val="2"/>
        <scheme val="minor"/>
      </rPr>
      <t xml:space="preserve">
1. Incorporar en  los nuevos contratos de Concesión y de interventoría, los criterios, procedimientos  y mecanismos sancionatorios para cada una de las etapas de la ejecución del proyecto y que se deriven del incumplimiento de obligaciones de gestión predial asi como las de control, vigilanacia y seguimiento de parte de la interventoría.
2. Ajustar los contenidos del Apéndice técnico 7 predial de los contratos de Concesión, de tal forma que se incluyan aspectos técnicos y jurídicos que establezcan la articulación y armonía  de las actividades de la  gestión predial con las demas actividades contempladas en el Contrato de Concesión.
</t>
    </r>
    <r>
      <rPr>
        <b/>
        <sz val="11"/>
        <rFont val="Calibri"/>
        <family val="2"/>
        <scheme val="minor"/>
      </rPr>
      <t>INFORME DE CIERRE</t>
    </r>
    <r>
      <rPr>
        <sz val="11"/>
        <rFont val="Calibri"/>
        <family val="2"/>
        <scheme val="minor"/>
      </rPr>
      <t xml:space="preserve">
3. Un informe de cierre</t>
    </r>
  </si>
  <si>
    <r>
      <rPr>
        <b/>
        <sz val="11"/>
        <rFont val="Calibri"/>
        <family val="2"/>
        <scheme val="minor"/>
      </rPr>
      <t>UNIDADES DE MEDIDA PREVENTIVAS:</t>
    </r>
    <r>
      <rPr>
        <sz val="11"/>
        <rFont val="Calibri"/>
        <family val="2"/>
        <scheme val="minor"/>
      </rPr>
      <t xml:space="preserve">
1. Un contrato de concesión ajustado
2. Un apéndice técnico 7 predial ajustado
</t>
    </r>
    <r>
      <rPr>
        <b/>
        <sz val="11"/>
        <rFont val="Calibri"/>
        <family val="2"/>
        <scheme val="minor"/>
      </rPr>
      <t>INFORME DE CIERRE</t>
    </r>
    <r>
      <rPr>
        <sz val="11"/>
        <rFont val="Calibri"/>
        <family val="2"/>
        <scheme val="minor"/>
      </rPr>
      <t xml:space="preserve">
3. Un informe de cierre</t>
    </r>
  </si>
  <si>
    <r>
      <t xml:space="preserve">Hallazgo No. 18. Administrativo. Montos estimados para predios. </t>
    </r>
    <r>
      <rPr>
        <sz val="11"/>
        <rFont val="Calibri"/>
        <family val="2"/>
        <scheme val="minor"/>
      </rPr>
      <t>Se evidenció que en el contrato de concesión 001 de 2010, Ruta del Sol 2, los estudios efectuados para determinar los montos de la subcuenta de predios , tendientes a compensar y adquirir los predios, presenta un déficit de 199% debido a que según lo indicado en la cláusula 7.04 del contrato, el valor estimado de predios y compensaciones corresponde a $94.683 millones de pesos constantes del 31 de diciembre de 2008 y de acuerdo con el informe de interventoría de enero de 2017, se indica que el valor estimado de la gestión predial según avalúo para completar el proceso de la troncal, es de $283.113 millones de pesos, pesos constantes del 31 de diciembre de 2008, valor que no corresponde al valor final del proceso, por cuanto no se tiene el avalúo del total de predios inventariados en los registros de la sabana predial.</t>
    </r>
  </si>
  <si>
    <t>La CGR describe la causa así: ''Lo anterior, debido a que los estudios efectuados presentan desfases en la proyección realizada que para el caso corresponde a $59.064 millones de pesos referenciados a marzo de 2009, generando que los recursos apropiados por el concesionario en las subcuentas de predios, a pesar de ser un cálculo aproximado, presenta una subvaloración y no son congruentes con la cifra real requerida, en porcentajes que superan en más del doble, los montos tendientes a adquirir predios.''</t>
  </si>
  <si>
    <t>La CGR describe el efecto así: ''El no pago de dichas cuentas de cobro conllevó a que la entidad iniciará un nuevo trámite ante el MHCP con el objetivo de contar con los recursos necesarios para atender las necesidad prediales del proyecto, debido a que la ANI no contaba con los recursos disponibles en el Fondo de Contingencias, por lo cual debió reconocer intereses remuneratorios contemplados en el numeral C citado en la sección 7.04 del contrato de concesión.''</t>
  </si>
  <si>
    <t>Estudio para definir lineamientos que deben seguir los estructuradores para estimar el valor de los predios de cada proyecto.</t>
  </si>
  <si>
    <t>Minimizar el riesgo de sobrecosto relacionado con la adquisición de predios con respecto al valor estimado durante la estructuración</t>
  </si>
  <si>
    <r>
      <rPr>
        <b/>
        <sz val="11"/>
        <rFont val="Calibri"/>
        <family val="2"/>
        <scheme val="minor"/>
      </rPr>
      <t>UNIDADES DE MEDIDA CORRECTIVAS</t>
    </r>
    <r>
      <rPr>
        <sz val="11"/>
        <rFont val="Calibri"/>
        <family val="2"/>
        <scheme val="minor"/>
      </rPr>
      <t xml:space="preserve">
1. Contratar un estudio que defina los lineamientos a utilizar por parte de los estructuradores para estimar el valor de los predios de un proyecto.
</t>
    </r>
    <r>
      <rPr>
        <b/>
        <sz val="11"/>
        <rFont val="Calibri"/>
        <family val="2"/>
        <scheme val="minor"/>
      </rPr>
      <t>INFORME DE CIERRE</t>
    </r>
    <r>
      <rPr>
        <sz val="11"/>
        <rFont val="Calibri"/>
        <family val="2"/>
        <scheme val="minor"/>
      </rPr>
      <t xml:space="preserve">
2. Elaborar un informe de cierre
</t>
    </r>
  </si>
  <si>
    <r>
      <rPr>
        <b/>
        <sz val="11"/>
        <rFont val="Calibri"/>
        <family val="2"/>
        <scheme val="minor"/>
      </rPr>
      <t>UNIDADES DE MEDIDA CORRECTIVAS:</t>
    </r>
    <r>
      <rPr>
        <sz val="11"/>
        <rFont val="Calibri"/>
        <family val="2"/>
        <scheme val="minor"/>
      </rPr>
      <t xml:space="preserve">
1. Informe con lineamientos para la estimación del valor de los predios.
</t>
    </r>
    <r>
      <rPr>
        <b/>
        <sz val="11"/>
        <rFont val="Calibri"/>
        <family val="2"/>
        <scheme val="minor"/>
      </rPr>
      <t>INFORME DE CIERRE</t>
    </r>
    <r>
      <rPr>
        <sz val="11"/>
        <rFont val="Calibri"/>
        <family val="2"/>
        <scheme val="minor"/>
      </rPr>
      <t xml:space="preserve">
2. Informe de cierre 
</t>
    </r>
  </si>
  <si>
    <r>
      <rPr>
        <b/>
        <sz val="11"/>
        <rFont val="Calibri"/>
        <family val="2"/>
        <scheme val="minor"/>
      </rPr>
      <t>Hallazgo No. 1. Administrativo con presunta incidencia Disciplinaria y Fiscal. Distribución del exceso del Ingreso Mínimo Garantizado.</t>
    </r>
    <r>
      <rPr>
        <sz val="11"/>
        <rFont val="Calibri"/>
        <family val="2"/>
        <scheme val="minor"/>
      </rPr>
      <t xml:space="preserve"> Con la suscripción de la cláusula Decima Quinta numeral 2 del anexo No. 1 del acta de acuerdo del 18 de abril de 2000, se estableció que "Las partes acuerdan distribuir entre el concesionario y el Invias, los recaudos de peajes que se generen - en exceso del IMG, según éste se determina en el numeral 1 de esta misma cláusula - durante la etapa de operación. Se generó una presunta gestión antieconómica al permitir el favorecimiento del concesionario con un ingreso adicional por $68.277 millones ($ de febrero de 2017).</t>
    </r>
  </si>
  <si>
    <t>La CGR describe la causa así: ''La entidad ha continuado distribuyendo los recursos de excedentes de Ingreso Mínimo Garantizado en un 50% para cada una de las partes (concesionario y ANI), como se evidencia en las actas de revisión de aforos de tránsito de los años 2012, 2013, 2014, 2015 y 2016.''</t>
  </si>
  <si>
    <t>La CGR describe el efecto así: ''Contrariando presuntamente lo establecido en el artículo 33 de la Ley 105 de 1993, relacionado con la garantía de Ingresos Mínimo Garantizado, así como, el inciso tercero del artículo 40 de la Ley 80 de 1993. Generándose un detrimento patrimonial en cuantía de $68.277 Millones.''</t>
  </si>
  <si>
    <t>Revisión de la estipulación contractual realizando informe que contenga el análisis del Contrato de Concesión  y los efectos derivados del Acuerdo</t>
  </si>
  <si>
    <t>Mantener el equilibrio económico del Contrato de Concesión a partir de la revisión del acuerdo y su ajuste a la normatividad aplicable.</t>
  </si>
  <si>
    <t>UNIDADES DE MEDIDA CORRECTIVAS
1. Concepto interventoría
2. Concepto técnico supervisión
3. Concepto financiero,  incluyendo  Informe comparativo del Contrato inicial vs post- acuerdo   
4. Concepto jurídico con acciones a seguir, incluyendo análisis de posibles escenarios de reclamación en caso que aplique.
5. Concepto abogado externo
UNIDADES DE MEDIDA PREVENTIVAS
6. Contrato estándar 4G
7. Manual de interventoría y Supervisión
INFORME DE CIERRE
8. Informe de cierre</t>
  </si>
  <si>
    <t>UNIDADES DE MEDIDA CORRECTIVAS
1. Concepto interventoría
2. Concepto técnico 
3. Concepto financiero 
4. Concepto jurídico 
5. Concepto abogado externo
UNIDADES DE MEDIDA PREVENTIVAS
6. Contrato estándar 4G
7. Manual de interventoría y Supervisión
INFORME DE CIERRE
8. Informe de cierre</t>
  </si>
  <si>
    <t>2017E</t>
  </si>
  <si>
    <r>
      <rPr>
        <b/>
        <sz val="11"/>
        <rFont val="Calibri"/>
        <family val="2"/>
        <scheme val="minor"/>
      </rPr>
      <t>Hallazgo No. 2. Administrativo con presunta incidencia Disciplinaria y Fiscal. Costos personal de administración CCO.</t>
    </r>
    <r>
      <rPr>
        <sz val="11"/>
        <rFont val="Calibri"/>
        <family val="2"/>
        <scheme val="minor"/>
      </rPr>
      <t xml:space="preserve"> Al analizar los costos del personal de administración del CCO, que hacen parte del modelo financiero de la reestructuración del otrosí de 2005, se observa que su valor anual aumentó injustificadamente, pasando de $961,65 millones a $1.932,00 millones de septiembre de 1996, para el período 2005 hasta el año 2026, situación que a diciembre de 2016 le estaría generando un presunto detrimento patrimonial al Estado de $28.131,39 millones de pesos de septiembre de 1996, que indexados a febrero de 2017 equivalen a $104.735,95.</t>
    </r>
  </si>
  <si>
    <t>La CGR describe la causa así: ''El Otrosí del 5 de junio de 2005, tuvo sustento en la conciliación aprobada por los tribunales de arbitramento de 2004, y en estos no fue motivo de controversia el rubro de costos de Personal de Administración CCO, por lo tanto no se encuentra justificado el aumento de dicho rubro establecido en el modelo financiero del otrosí de 2005, frente al valor estipulado en el contrato inicial y en la modificación del año 2000. Así mismo, en la información suministrada por la Entidad, no se observan soportes o modificaciones específicas que alteren el valor pactado inicialmente para este rubro, de tal forma se considera que el valor del rubro no debió haber sufrido modificación alguna.''</t>
  </si>
  <si>
    <t>La CGR describe el efecto así: ''La anterior situación evidencia una presunta gestión antieconómica al modificarse el rubro costos de personal de administración CCO, sin soporte contractual o presupuestal, así como una presunta vulneración del artículo 26 numeral 1 principio de responsabilidad establecido en la Ley 80 de 1993, de igual manera se observan deficiencias en las obligaciones del control financiero que debe realizar la entidad y la interventoría, incumpliéndose presuntamente el artículo 53 de la Ley 80 modificado el artículo 82 de la Ley 1474 de 2011.''</t>
  </si>
  <si>
    <r>
      <t xml:space="preserve">
*Analizar y evaluar, si existe dentro de los incrementos en el personal administrativo del CCO la presunta afectación económica y  determinar el valor a reintegrar si a ello hubiese lugar. </t>
    </r>
    <r>
      <rPr>
        <sz val="11"/>
        <color rgb="FFFF0000"/>
        <rFont val="Calibri"/>
        <family val="2"/>
        <scheme val="minor"/>
      </rPr>
      <t/>
    </r>
  </si>
  <si>
    <t>*Determinar si hay un aumento injustificado en los costos del personal del CCO, en caso afirmativo adelantar las acciones a que haya lugar.</t>
  </si>
  <si>
    <t>UNIDADES DE MEDIDA CORRECTIVAS
1. Concepto de Interventoría del análisis financiero, técnico y jurídico respecto a la evaluación de los presuntos costos del personal de administración  del CCO.
2. Análisis Técnico el presunto incremento injustificado en los costos del personal administrativo del CCO.
3. Análisis del Equipo financiero y  jurídico de la ANI del presunto incremento injustificado en los costos del personal administrativo del CCO indicando las acciones a seguir. 
UNIDADES DE MEDIDA PREVENTIVAS
4. En caso de que se determine necesario, se recomendará realizar un ajuste al manual de contratación en lo correspondiente.
INFORME DE CIERRE
5. Informe de cierre</t>
  </si>
  <si>
    <t>UNIDADES DE MEDIDA CORRECTVAS
1. Concepto de interventoría
2. Concepto técnico 
3. Concepto financiero y jurídico
UNIDADES DE MEDIDA PREVENTIVAS
4. Manual de Contratación
INFORME DE CIERRE
5. Informe de cierre</t>
  </si>
  <si>
    <r>
      <rPr>
        <b/>
        <sz val="11"/>
        <rFont val="Calibri"/>
        <family val="2"/>
        <scheme val="minor"/>
      </rPr>
      <t>Hallazgo No. 3. Administrativo con presunta incidencia Disciplinaria. Actas de revisión de aforos de transito.</t>
    </r>
    <r>
      <rPr>
        <sz val="11"/>
        <rFont val="Calibri"/>
        <family val="2"/>
        <scheme val="minor"/>
      </rPr>
      <t xml:space="preserve"> El contrato No. 113 de 1997 establece en la cláusula décima novena que "los aforos se revisaran cada año calendario a más tardar el día 30 de enero del año siguiente…". No obstante, lo anterior en los años 2012, 2013 y 2014 se ha evidenciado el incumplimiento de los plazos pactados contractualmente para dicha actividad, así como, deficiencias en el seguimiento y control que debe ejercer la entidad y la firma interventora.</t>
    </r>
  </si>
  <si>
    <t>La CGR describe la causa así: ''Inconsistencias en las actas de revisión de aforos de transito, tales como actas sin firma de la interventoría y detecciones tardías de las inconsistencias detectadas en las actas de modificación de aforo.''</t>
  </si>
  <si>
    <t>La CGR describe el efecto así: ''Lo anterior evidencia el incumplimiento de la cláusula décima novena del contrato, así como deficiencias en el seguimiento y control que debe ejercer la entidad y la firma interventora, transgrediendo presuntamente el numeral 1 artículo 26 de la Ley 80 de 1993 y los artículos 82, 83 y 84 de la Ley 1474 de 2011.''</t>
  </si>
  <si>
    <t>*Realizar informe contentivo con las actas de aforos firmadas. 
*Enviar comunicado a la Interventoría recordando la fecha de revisión de las actas de aforos. 
* Revisar por parte del Supervisor la primera semana de febrero de cada año el cumplimiento de los establecido en el Contrato respecto a las actas de aforo.</t>
  </si>
  <si>
    <t>*Dar cumplimiento a las revisiones de los aforos definidas contractualmente</t>
  </si>
  <si>
    <t>UNIDADES DE MEDIDA CORRECTIVAS
1. Informe con sus respectivos anexos de las actas de aforo observadas por la Contraloría.
UNIDADES DE MEDIDA PREVENTIVAS
2. Oficio a la Interventoría requiriendo el cumplimiento oportuno de la revisión y suscripción de las actas de aforo. 
INFORME DE CIERRE
3. Informe de cierre</t>
  </si>
  <si>
    <t>UNIDADES DE MEDIDA CORRECTIVAS
1. Informe 
UNIDADES DE MEDIDA PREVENTIVAS
2. Oficio a Interventoría
INFORME DE CIERRE
3. Informe de cierre</t>
  </si>
  <si>
    <r>
      <rPr>
        <b/>
        <sz val="11"/>
        <rFont val="Calibri"/>
        <family val="2"/>
        <scheme val="minor"/>
      </rPr>
      <t>Hallazgo No. 4. Administrativo con presunta incidencia Disciplinaria. Paradero Otrosí No. 12.</t>
    </r>
    <r>
      <rPr>
        <sz val="11"/>
        <rFont val="Calibri"/>
        <family val="2"/>
        <scheme val="minor"/>
      </rPr>
      <t xml:space="preserve"> El Otrosí tiene dentro de su objeto la construcción de los accesos y salidas de la avenida Rincón Santo en el sitio denominado Circasia 1, la cantidad de obra se determinó en los estudios y diseños definitivos Fase III, que fueron elaborados por el concesionario y revisados por la interventoría y la ANI. No obstante lo anterior, en el acta de terminación de construcción del 04/03/2016; se señala "Que en los estudios y diseños se proyectó la construcción de un paradero, mientras que en el presupuesto se contemplaron dos". Al respecto es pertinente señalar que si en los diseños fase III se incluye un solo paradero, no se encuentra razón para que la entidad al momento de aprobar el presupuesto y suscribir el otrosí incluyera el costo de otro paradero.</t>
    </r>
  </si>
  <si>
    <t>La CGR describe la causa así: ''Se construyeron obras en este caso un paradero, sin que existiera en el contrato, es decir en los diseños fase III, sin autorización para su ubicación y construcción, ni documento soporte la inclusión del segundo paradero. Si bien no ha sido pagada la obra por la ANI puede generarse un hecho cumplido al no existir documento que soporte la ejecución de dicha obra.
''</t>
  </si>
  <si>
    <t>La CGR describe el efecto así: ''
Deficiencias en la planeación, en los estudios y diseños, en la aprobación de los presupuestos y en el control por parte de la interventoría y la entidad, sobre la ejecución y supervisión del contrato. Vulneración del principio de planeación como manifestación de lo consagrado en el artículo 25 de la Ley 80 de 1993 y los artículos 82 y 84 de la Ley 1474 de 2011''</t>
  </si>
  <si>
    <t>* Elaborar informe aclaratorio del no pago del paradero en virtud a la gestión contractual de la Agencia e Interventoría.</t>
  </si>
  <si>
    <t>*Dar claridad frente a la construcción y no pago del paradero para que no haya lugar a futura reclamación por parte del concesionario.</t>
  </si>
  <si>
    <t>UNIDADES DE MEDIDA CORRECTIVAS
1. Informe aclaratorio por parte de la Agencia e Interventoría
UNIDADES DE MEDIDA PREVENTIVAS
2.  En el caso de que se determine necesario recomendar ajustes al Manual de interventoría y supervisión
INFORME DE CIERRE
3. Informe de cierre</t>
  </si>
  <si>
    <t>UNIDADES DE MEDIDA CORRECTIVAS
1. Informe 
UNIDADES DE MEDIDA PREVENTIVAS
2.Manual de Interventoría y Supervisión
INFORME DE CIERRE
3. Informe de cierre</t>
  </si>
  <si>
    <r>
      <rPr>
        <b/>
        <sz val="11"/>
        <rFont val="Calibri"/>
        <family val="2"/>
        <scheme val="minor"/>
      </rPr>
      <t>Hallazgo No. 5. Administrativo con presunta incidencia Disciplinaria. Obligaciones página web interventoría.</t>
    </r>
    <r>
      <rPr>
        <sz val="11"/>
        <rFont val="Calibri"/>
        <family val="2"/>
        <scheme val="minor"/>
      </rPr>
      <t xml:space="preserve"> Se encuentra que hay algunas obligaciones contractuales de la interventoría que no se han cumplido. Primero, en lo que respecta al contenido de la información que debe contener la página web de la interventoría sobre el proyecto. Segundo, el literal (F) correspondiente a las funciones en el área de aforo y recaudo se encontró que la interventoría no cumple con la función de (...) Instalar equipos de video nuevos e independientes de los del concesionario de última generación (...).</t>
    </r>
  </si>
  <si>
    <t>La CGR describe la causa así: ''Lo anterior debido a incumplimientos por parte de la interventoría y a deficiencias de supervisión y control por parte de la ANI.''</t>
  </si>
  <si>
    <t>La CGR describe el efecto así: ''Perdida de herramientas de control y seguimiento tanto del contrato de interventoría como del contrato de concesión, transgrediéndose también el artículo 4 numeral 1, artículo 5 numeral 2, articulo 26 numerales 1 y 8 de la Ley 80 de 1993 y los artículos 82, 83 y 84 de la Ley 1474 de 2011.''</t>
  </si>
  <si>
    <t xml:space="preserve">
*Capacitar por parte de las interventorías a los supervisores sobre el manejo y seguimiento de la página web.
*Incluir dentro del informe de seguimiento mensual de supervisión la revisión y estado de la página web de la interventoría.
*Requerir a la interventoría para el cumplimiento oportuno de las obligaciones referidas a la página web.
</t>
  </si>
  <si>
    <t>* Impulsar la gestión encaminada al cumplimiento de obligación establecida en el contrato de Interventoría (Anexo 4 "Requerimientos Técnicos", Numeral 4 "Metodología y plan de cargas de trabajo", Subnumeral 4.1.2.2 "Funciones Generales", Literal (a) "Área administrativa" ) .</t>
  </si>
  <si>
    <t>UNIDADES DE MEDIDA CORRECTIVAS
1. Requerimiento a la Interventoría solicitando el cumplimiento de las obligaciones relacionadas con la página web que incluye las observaciones descritas en el hallazgo.
2. Validación del cumplimiento. Iniciar proceso sancionatorio  en caso que aplique.
UNIDADES DE MEDIDA PREVENTIVAS
3. Capacitación por parte de la interventoría del contenido y manejo página web
4. Inclusión en el informe mensual de la supervisión "seguimiento página web"
INFORME DE CIERRE
5. Informe de cierre</t>
  </si>
  <si>
    <t>UNIDADES DE MEDIDA CORRECTIVAS
1.Oficio Interventoría
2. Proceso sancionatorio ( si aplica)
UNIDADES DE MEDIDA PREVENTIVAS
3. Listado asistencia Capacitación
4. Informe de supervisión
INFORME DE CIERRE
5. Informe de cierre</t>
  </si>
  <si>
    <r>
      <rPr>
        <b/>
        <sz val="11"/>
        <rFont val="Calibri"/>
        <family val="2"/>
        <scheme val="minor"/>
      </rPr>
      <t>Hallazgo No. 6. Administrativo con presunta incidencia Disciplinaria y Fiscal. Inversión estación de pesaje La María.</t>
    </r>
    <r>
      <rPr>
        <sz val="11"/>
        <rFont val="Calibri"/>
        <family val="2"/>
        <scheme val="minor"/>
      </rPr>
      <t xml:space="preserve"> La inversión correspondiente a la construcción, operación, mantenimiento y reposición de una estación de pesaje denominada "La María" en el trayecto Pereira-Manizales, no se retiró del modelo financiero del contrato, habiéndose acordado por parte de la ANI y el concesionario junto con el aval de la interventoría, la no realización de dicha inversión, lo que trae como consecuencia que se le esté remunerando al concesionario una inversión que no se ha ejecutado, y a pesar de haberse realizado una devolución de $3.601,19 millones de sept. de 1996 equivalentes a $13.060,19 millones, por parte del concesionario en julio de 2016, estos recursos no corresponden a la totalidad del valor equivalente al reconocido en el modelo financiero para la estación de pesaje y su puesta en operación.</t>
    </r>
  </si>
  <si>
    <t>La CGR describe la causa así: ''1. Lo anterior se debe a deficiencias de gestión y control por parte de la ANI y de la interventoría del proyecto al remunerarle al concesionario una inversión que no se ha ejecutado.
2. La entidad no esta solicitando la totalidad de los valores relacionados de la inversión por reposición y demás costos de operación y mantenimiento asociados a la no construcción de la estación de pesaje la María y que continúan en el modelo financiero desde el año 2016 al 2027.''</t>
  </si>
  <si>
    <t>La CGR describe el efecto así: ''Presunto daño al patrimonio estatal en cuantía de $8.411,22 millones de septiembre de 1996, que indexados a febrero de 2017 equivalen a $31.315,80 millones. Así como, una presunta vulneración del inciso 1 del artículo 4, al artículo 26 numeral 1 principio de responsabilidad, establecidos en la ley 80 de 1993 y el principio de economía que rige la gestión administrativa. De igual manera presunto incumplimiento del artículo 53 de la Ley 80 modificado por el artículo 82 de la Ley 1474 de 2011.''</t>
  </si>
  <si>
    <t>* informe  incluyendo peritaje financiero por la no construcción de la estación de pesaje de la María.
* Acoger pronunciamiento del Tribunal de Arbitramento contra Autopistas del Café por este concepto.</t>
  </si>
  <si>
    <t>*Impulsar la gestión de reintegro de los recursos por la no construcción de la estación de pesaje La María conforme lo estipule el tribunal de arbitramento.</t>
  </si>
  <si>
    <t xml:space="preserve">UNIDADES DE MEDIDA CORRECTIVAS
1.  Informe integral (incluye peritaje financiero)
2. Decisión Tribunal de Arbitramento
INFORME DE CIERRE
3. Informe de cierre
</t>
  </si>
  <si>
    <t>UNIDADES DE MEDIDAS CORRECTIVAS
1. Informe 
2. Fallo Tribunal Arbitramento
INFORME DE CIERRE
3. Informe de cierre</t>
  </si>
  <si>
    <r>
      <rPr>
        <b/>
        <sz val="11"/>
        <rFont val="Calibri"/>
        <family val="2"/>
        <scheme val="minor"/>
      </rPr>
      <t>Hallazgo No. 7. Administrativo con presunta incidencia Disciplinaria y Fiscal. Teléfonos S.O.S. - Suministro e instalación.</t>
    </r>
    <r>
      <rPr>
        <sz val="11"/>
        <rFont val="Calibri"/>
        <family val="2"/>
        <scheme val="minor"/>
      </rPr>
      <t xml:space="preserve"> El contrato 113 de 1997, establece como obligación contractual dentro de la inversión que debía realizar el concesionario correspondiente a la infraestructura de operación, la instalación y puesta en servicio de 124 teléfonos S.O.S. Sin embargo, de acuerdo con la información suministrada por la entidad, se observa que a mayo de 2017, únicamente se han instalado 90 postes con teléfonos S.O.S., a pesar de haberse iniciado la etapa de operación desde el 1 de febrero de 2009 y de no evidenciarse la existencia de algún documento contractual en el que se haya modificado la obligación inicial de instalar 124 teléfonos S.O.S.</t>
    </r>
  </si>
  <si>
    <t>La CGR describe la causa así: ''Lo anterior se debe a deficiencias de gestión y control por parte de la ANI y de la interventoría del proyecto al remunerarle al concesionario la inversión correspondiente a 124 teléfonos S.O.S. y puede conllevar a un presunto daño patrimonial por la no instalación en el año 2009 de 54 postes S.O.S., cabe señalar que a la fecha hay una diferencia de 34 postes por instalar. ''</t>
  </si>
  <si>
    <t>La CGR describe el efecto así: ''Presunto daño al patrimonio estatal en cuantía de $842,39 millones de septiembre de 1996, que indexados a febrero de 2017 equivalen a $3.099,41 millones. Así como, una presunta vulneración del inciso 1 del artículo 4 y del artículo 26 numeral 1 principio de responsabilidad, establecidos en la ley 80 de 1993 y el principio de economía que rige la gestión administrativa. De igual manera presunto incumplimiento del artículo 53 de la Ley 80 modificado por el artículo 82 de la Ley 1474 de 2011.''</t>
  </si>
  <si>
    <t>*Aplicar procedimientos de seguimiento y control incorporados en el SIG. (supervisión).
*Evaluar y  determinar el valor a reintegrar.
* Evaluar jurídicamente la procedencia o no de la modificación contractual como efecto del reemplazo de la tecnología,
* Realizar acción de cobro por la no instalación de los 34 postes SOS y su desplazamiento financiero a que haya lugar si procede.</t>
  </si>
  <si>
    <t>*Gestionar el reintegro de los recursos a que haya lugar asociados al suministro e instalación de los postes S.O.S si aplica</t>
  </si>
  <si>
    <t xml:space="preserve">UNIDADES DE MEDIDA CORRECTIVAS
1. Concepto de Interventoría del análisis financiero, técnico y jurídico respecto a la no instalación de 34 postes S.O.S
2. Análisis Equipo de Apoyo de la Supervisión para la cuantificación del valor por la no instalación de la completitud de los postes.
3. Gestionar el reintegro de los recursos ante concesionario.
UNIDADES DE MEDIDA PREVENTIVAS
4. Manual de supervisión e interventoría
INFORME DE CIERRE
5. Informe de cierre
</t>
  </si>
  <si>
    <t>UNIDADES DE MEDIDA CORRECTIVAS
1. Concepto de interventoría
2. Concepto equipo de supervisión
3. Oficio de reclamación
UNIDADES DE MEDIDA PREVENTIVAS  
4. Manual de Supervisión e Interventoría
INFORME DE CIERRE
5. Informe de cierre</t>
  </si>
  <si>
    <r>
      <rPr>
        <b/>
        <sz val="11"/>
        <rFont val="Calibri"/>
        <family val="2"/>
        <scheme val="minor"/>
      </rPr>
      <t>Hallazgo No. 8. Administrativo con presunta incidencia Disciplinaria y Fiscal. Desplazamiento de cronograma Centros de Atención al Usuario - CAU.</t>
    </r>
    <r>
      <rPr>
        <sz val="11"/>
        <rFont val="Calibri"/>
        <family val="2"/>
        <scheme val="minor"/>
      </rPr>
      <t xml:space="preserve"> El contrato de concesión No. 113 de 1997, establecía dentro de las obligaciones contractuales la construcción y operación de 4 Centros de Atención al Usuario - CAU y que hacían parte de la inversión en infraestructura de la operación que debía realizar el concesionario durante los años 2004 y 2005, acorde con la ingeniería financiera del Otrosí de 2005 que reestructuró el contrato de concesión. Sin embargo, de acuerdo con la documentación aportada por la entidad se logró establecer que la terminación de la construcción de 3 CAU - Finlandia, Boquerón y Maravelez - se realizó por fuera de los términos establecidos en la ingeniería financiera.</t>
    </r>
  </si>
  <si>
    <t>La CGR describe la causa así: ''Se evidencia un desplazamiento en los plazos de las obligaciones contractuales relacionadas con los CAU Finlandia, el Privilegio y Maravelez, generando un presunto efecto financiero negativo para el Estado, por la no actualización o sensibilización del modelo financiero de la concesión. Toda vez que el Estado le remunera al concesionario a través del componente financiero, el cumplimiento de sus obligaciones de inversión desde la fecha inicialmente establecida.''</t>
  </si>
  <si>
    <t>La CGR describe el efecto así: ''
El desplazamiento del cronograma de inversión de los CAU ha producido un efecto financiero negativo para el Estado en cuantía de $1.855,91 millones de pesos indexados a febrero de 2017 equivalente a $504.42 millones de pesos de septiembre de 1996.
Así como una presunta vulneración del artículo 4° inciso 1 y el numeral 1 del artículo 26 de la Ley 80 de 1993 y el principio de economía que rige la gestión administrativa. De igual manera se observan deficiencias en las obligaciones de seguimiento y control que debe realizar la entidad y la interventoría incumpliéndose presuntamente el  artículo 53 de la Ley 80 de 1993 modificado por el artículo 82 y los artículos 83 y 84 de la Ley 1474 de 2011. ''</t>
  </si>
  <si>
    <t xml:space="preserve"> * Requerir Concepto de Interventoría por el desplazamiento de cronograma de  construcción y operación de los CAU
*Emitir Concepto financiero y jurídico 
*Evaluar y  determinar el valor a reintegrar si aplica</t>
  </si>
  <si>
    <t>*Gestionar el reintegro de los recursos a que haya lugar asociados al desplazamiento de cronograma de  construcción y operación de los CAU si aplica</t>
  </si>
  <si>
    <t>UNIDADES DE MEDIDA CORRECTIVAS
1. Concepto de Interventoría del análisis financiero, técnico y jurídico.
2. Concepto análisis financiero y jurídico ANI
3. Gestionar el reintegro de los recursos ante concesionario. De no ser exitosa la gestión de cobro, promover el estudio de una eventual acción judicial.
UNIDADES DE MEDIDA PREVENTIVAS
4. Manual de supervisión e interventoría
INFORME DE CIERRE
5. Informe de cierre</t>
  </si>
  <si>
    <r>
      <rPr>
        <b/>
        <sz val="11"/>
        <rFont val="Calibri"/>
        <family val="2"/>
        <scheme val="minor"/>
      </rPr>
      <t>Hallazgo No. 9. Administrativo con presunta incidencia Disciplinaria y Fiscal. Ejecución de la inversión del adicional No. 07 de 2010.</t>
    </r>
    <r>
      <rPr>
        <sz val="11"/>
        <rFont val="Calibri"/>
        <family val="2"/>
        <scheme val="minor"/>
      </rPr>
      <t xml:space="preserve"> Mediante el contrato adicional No. 07 del 2 de junio de 2010, se adicionó al alcance del objeto del contrato de concesión No. 113 de 1997, la inversión por parte del concesionario de unas obras y actividades por un valor global fijo de $223.103,25 millones de junio de 2008, dicha inversión se remuneraría al concesionario a través de aportes estatales bajo el mecanismo de vigencias futuras, de conformidad con el modelo financiero adicional que se elaboró, para la suscripción del adicional. 
Al verificar la ejecución de la inversión, se observó que algunas de las obras no se ejecutaron conforme a lo establecido en el modelo financiero, ni el cronograma de obras definitivo presentado por el concesionario el 27 de diciembre de 2010. Así mismo, se observó que la inversión en dos de las obras (Terminación avenida ferrocarril - Mandarino y acceso Alcalá rampa B) a diciembre de 2016 no se ejecutó en su totalidad.</t>
    </r>
  </si>
  <si>
    <t>La CGR describe la causa así: ''1. Se evidencia un desplazamiento en la ejecución de las obras y faltantes de inversión, generando una presunta gestión antieconómica al remunerársele al concesionario por una inversión no realizada en el tiempo establecido contractualmente.
2.- Deficiencias en las obligaciones de seguimiento y control que debe realizar la entidad y la interventoría.''</t>
  </si>
  <si>
    <t>La CGR describe el efecto así: ''Desplazamiento de la inversión que conlleva a un presunto daño al erario público, al reconocerle al concesionario un mayor valor de la inversión, que afecta a su vez la ecuación financiera contractual y la TIR pactada del 7.61%, generándose un posible efecto fiscal en cuantía de $6.759,25 millones de diciembre de 2008, que indexados a febrero de 2017 equivalen a $9.200,74 millones. 
Así como una presunta vulneración del artículo 4° inciso 1 y el numeral 1 del artículo 26 de la Ley 80 de 1993 y el principio de economía que rige la gestión administrativa, al artículo 53 de la Ley 80 de 1993 y artículos 82, 83 y 84 de la Ley 1474 de 2011.''</t>
  </si>
  <si>
    <t>* Aclaración del ejercicio de desplazamiento presentado por la CGR
 * Requerir Concepto de Interventoría por la ejecución de la inversión del contrato adicional 7.
*Emitir Concepto financiero y jurídico 
*Evaluar y  determinar el valor a reintegrar si aplica de las obras no incluidas en el Tribunal.
*Acoger pronunciamiento del Tribunal de Arbitramento contra Autopistas del Café por las obras Quiebra del Billar y avenida del Ferrocarril</t>
  </si>
  <si>
    <t>*Gestionar el reintegro de los recursos a que haya lugar asociados al desplazamiento de inversión del contrato adicional 7.</t>
  </si>
  <si>
    <t>UNIDADES DE MEDIDA CORRECTIVAS
1.Gestión aclaratoria ante la Contraloría, para definir las obras que presentan el presunto desplazamiento indicado en el hallazgo. 
2. Concepto de Interventoría del análisis financiero, técnico y jurídico.
3. Concepto análisis financiero y jurídico Agencia de las obras que presentan un presunto desplazamiento.
4. Decisión Tribunal de Arbitramento, respecto de las obras que no son susceptibles de aclaración ante la CGR.
5.Gestionar el reintegro de los recursos ante concesionario a que haya lugar de las obras no incluidas en el Tribunal de Arbitramento
UNIDADES DE MEDIDA PREVENTIVAS
6. Manual de supervisión e interventoría
INFORME DE CIERRE
7. Informe de cierre</t>
  </si>
  <si>
    <t>UNIDADES DE MEDIDA CORRECTIVAS
1. Gestión aclaratoria ante la CGR
2. Concepto de interventoría
3. Concepto equipo de supervisión
4. Fallo Tribunal Arbitramento
5. Oficio reclamación obras no incluidas en el Tribunal (si aplica)
UNIDADES DE MEDIDA PREVENTIVAS  
6. Manual de Supervisión e Interventoría
INFORME DE CIERRE
7. Informe de cierre</t>
  </si>
  <si>
    <r>
      <rPr>
        <b/>
        <sz val="11"/>
        <rFont val="Calibri"/>
        <family val="2"/>
        <scheme val="minor"/>
      </rPr>
      <t>Hallazgo No. 10. Administrativo con presunta incidencia Disciplinaria. Fechas actas de terminación adicional No. 7 del 2010.</t>
    </r>
    <r>
      <rPr>
        <sz val="11"/>
        <rFont val="Calibri"/>
        <family val="2"/>
        <scheme val="minor"/>
      </rPr>
      <t xml:space="preserve"> Las actas de terminación de los diseños y obras contratadas a través del adicional No. 07 del 2 de julio de 2010, suscritas el 16 de septiembre de 2013, no cumplen con la finalidad de las mismas, que es dar fe de la fecha real de terminación de lo contratado. Esta situación genera incertidumbre sobre la fecha de finalización de los diseños y obras contratadas, lo que podría impactar la ingeniería financiera.</t>
    </r>
  </si>
  <si>
    <t>La CGR describe la causa así: ''No es aceptable que la interventoría suscriba las actas de terminación en fechas posteriores, de acuerdo a lo que expone la entidad algunas obras finalizaron en el año 2010, 2011 y 2012, observándose que transcurrieron varios años para la suscripción de las actas,  por otra parte y de acuerdo a la información suministrada, algunas fechas de las actas de inicio no corresponderían tampoco a lo real.
''</t>
  </si>
  <si>
    <t>La CGR describe el efecto así: ''1.- Confusión e incertidumbre sobre las fechas reales de inicio y terminación de lo contratado. Presunta transgresión de los artículos 82 y 83 de la Ley 1474 de 2011. 
2.- Deficiencias en las obligaciones de seguimiento y control que debe realizar la entidad y la interventoría.''</t>
  </si>
  <si>
    <t>*Presentar informe técnico de la elaboración de las actas de terminación de las obras.
*Elaborar procedimiento para actas de terminación de obras.</t>
  </si>
  <si>
    <t>*Regular el manejo de las actas de terminación.</t>
  </si>
  <si>
    <t>UNIDADES DE MEDIDA CORRECTIVAS
1. Elaboración informe técnico, donde se incorpora la trazabilidad de las actas.
UNIDADES DE MEDIDA PREVENTIVAS
2. Elaboración procedimiento actas de terminación obras
INFORME DE CIERRE
3. Informe de cierre</t>
  </si>
  <si>
    <t>UNIDADES DE MEDIDA CORRECTIVAS
1. Informe
UNIDADES DE MEDIDA PREVENTIVAS  
2. Procedimiento
INFORME DE CIERRE
3. Informe de cierre</t>
  </si>
  <si>
    <r>
      <rPr>
        <b/>
        <sz val="11"/>
        <rFont val="Calibri"/>
        <family val="2"/>
        <scheme val="minor"/>
      </rPr>
      <t>Hallazgo No. 11. Administrativo con presunta incidencia Disciplinaria. Predio glorieta calle 52.</t>
    </r>
    <r>
      <rPr>
        <sz val="11"/>
        <rFont val="Calibri"/>
        <family val="2"/>
        <scheme val="minor"/>
      </rPr>
      <t xml:space="preserve"> A través del Otrosí No. 12 del 19 de septiembre de 2014, realizado al contrato de concesión No. 113 de 1997 se contrató la construcción de la glorieta de la calle 52 en el municipio de Dosquebradas. Obra que finalizó en marzo de 2016, no obstante a abril de 2017 no se han titularizado a favor de la ANI la totalidad de los predios requeridos para esta obra.</t>
    </r>
  </si>
  <si>
    <t>La CGR describe la causa así: ''Se evidencia el incumplimiento del plazo de la gestión predial establecida en la cláusula segunda del Otrosí 12; así como deficiencias por parte de la agencia y el concesionario en el trámite de la gestión predial que les correspondía y en el seguimiento y control que debe realizar la interventoría.''</t>
  </si>
  <si>
    <t>La CGR describe el efecto así: ''Riesgo de pérdida de recursos públicos representado en obras ejecutadas en predios que no pertenecen a la entidad. 
Presunta vulneración del artículo 26 numeral 1 de la Ley 80 de 1993 y los artículos 83 y 84 de la Ley 1474 de 2011.''</t>
  </si>
  <si>
    <t>Establecer en los documentos contractuales plazos reales para el desarrollo de la gestión predial y efectuar con la suficiente anticipación y utilizando mecanismos institucionales efectivos, la gestión ante las entidades territoriales responsables de la cesión a la ANI, a título gratuito,  de los predios requeridos para las obras.</t>
  </si>
  <si>
    <t>Gestionar con la oportunidad requerida para el desarrollo de las obras y dentro del plazo contractual establecido, la disponibilidad y la titularidad de los predios requeridos</t>
  </si>
  <si>
    <t>UNIDADES DE MEDIDA CORRECTIVAS
1. Promover ante la oficina de registro de instrumentos públicos de Dosquebradas, la eventual generación de un procedimiento para adelantar la cesión parcial a título gratuito.
2. Promover la creación de un nuevo código registral que permita la cesión de los predios, en caso de ser necesario y dependiendo de la respuesta de la oficina de registro.
3. Contar con las fichas prediales actualizadas, documentos soporte del Acuerdo que expedirá el concejo municipal.
4. Hacer seguimiento a la aprobación del acuerdo del concejo municipal, que autoriza la cesión a título gratuito a nombre de la ANI.
5. Hacer seguimiento a la resolución expedida por el municipio, que transfiere  los predios a la ANI a título gratuito.
6. Adelantar comités de seguimiento por parte de la ANI y la interventoría, con la participación del concesionario y representantes del municipio.
7. Traslado por competencia al Municipio de Dosquebradas. 
INFORME DE CIERRE
8. Informe de Cierre</t>
  </si>
  <si>
    <t>UNIDADES DE MEDIDA CORRECTIVAS
1. un oficio del concesionario
2. un oficio de la ANI
3. Fichas prediales del concesionario
4. un acuerdo del concejo municipal
5. Resolución
6. Actas de seguimiento y control
7. Traslado por competencia
INFORME DE CIERRE
8. Informe de cierre</t>
  </si>
  <si>
    <t xml:space="preserve">Vicepresidencia de Gestión Contractual- Vicepresidencia de Planeación, Riesgos y Entorno
</t>
  </si>
  <si>
    <r>
      <rPr>
        <b/>
        <sz val="11"/>
        <rFont val="Calibri"/>
        <family val="2"/>
        <scheme val="minor"/>
      </rPr>
      <t>Hallazgo No. 12. Administrativo con presunta incidencia Disciplinaria e Indagación Preliminar. Rendimientos financieros para pago de comisión fiduciaria.</t>
    </r>
    <r>
      <rPr>
        <sz val="11"/>
        <rFont val="Calibri"/>
        <family val="2"/>
        <scheme val="minor"/>
      </rPr>
      <t xml:space="preserve"> Revisado el contrato de fiducia No. 059/97 y sus modificatorios correspondiente al patrimonio autónomo de APM, se observa que dentro de las comisiones fiduciarias, se estableció un pago adicional del "...cinco por ciento (5%) anual sobre los rendimientos generados por el portafolio administrado, pagadero mes vencido.", lo que va en contravía de lo establecido en el contrato de concesión No. 113 de 1997 cláusula décima quinta, parágrafo quinto literal h, y que de acuerdo al mismo, las comisiones fiduciarias para la etapa de operación corresponden al 7 x 1000 de los ingresos del proyecto. Así mismo, en el numeral 3.1. del reglamento de administración de la liquidez del proyecto vial suscrito entre el concesionario y la entidad fiduciaria se indica que de la cuenta principal se deberán realizar los pagos de las comisiones fiduciarias. </t>
    </r>
  </si>
  <si>
    <t>La CGR describe la causa así: ''Sin embargo se observó que se están realizando los pagos a la fiducia del 5% sobre los rendimientos financieros de todas las cuentas y subcuentas existentes. La Fiduciaria certifica que el pago de esta comisión ha sido recibido desde la firma del contrato de concesión, relacionando las cuentas y subcuentas sobre los cuales se ha calculado el 5% sobre los rendimientos desde la suscripción del Otrosí No. 10 al contrato de Fiducia de fecha 14 de marzo de 2012 hasta el 31 de diciembre de 2016. 
Deficiencias en las obligaciones de seguimiento y control que debe realizar la entidad y la interventoría.''</t>
  </si>
  <si>
    <t>La CGR describe el efecto así: ''Presunto daño al erario público al reconocerle a la fiduciaria comisiones por fuera de lo establecido en el contrato de concesión y sobre los rendimientos de las cuentas y subcuentas pertenecientes a la nación. Así mismo, una presunta vulneración del artículo 53 de la Ley 80 de 1993 modificado por el artículo 82 de la Ley 1474 de 2011; del artículo 4° inciso 1 y el numeral 1 del artículo 26 principio de responsabilidad establecidos en la Ley 80 de 1993 y el principio de economía que rige la gestión administrativa, lo anterior, considerando que los rendimientos financieros que se generan pertenecen al Estado y deben ser reintegrados a este.''</t>
  </si>
  <si>
    <t>*Solicitar al concesionario y fiducia soportes de cobro de comisión fiduciaria.
*Requerir a la interventoría una auditoria para determinar el monto de las comisiones que han sido cobradas en virtud de los acuerdos del concesionario y fiducia.
*Oficiar a la fiducia y concesionario (de ser el caso), informando que las cuentas de la ANI no pueden ser afectadas por los cobros de comisión y que la ANI tomará las medidas que corresponden para la devolución de los recursos.
*Solicitud al concesionario la modificación del contrato de fiducia ajustando la cláusula de comisión.(si aplica)</t>
  </si>
  <si>
    <t>*Determinar si la comisión se aplica o no a las subcuentas ANI y qué valor.</t>
  </si>
  <si>
    <t>UNIDADES DE MEDIDA CORRECTIVAS
1.Oficio al concesionario y fiducia solicitando la trazabilidad y soportes de cobro de la comisión.
2. Oficio requiriendo a la interventoría una auditoría para determinar el monto de las comisiones que han sido cobradas en virtud de los acuerdos del concesionario y fiducia
3. Concepto financiero 
4. Concepto jurídico
5. Auditoria por parte de la Interventoría
6. Oficio a la fiducia y concesionario (de ser el caso) informando que las cuentas de la ANI no pueden ser afectadas por los cobros de comisión y que la ANI tomará las medidas que corresponden para la devolución de los recursos.
7. Gestión de cobro (si aplica)
8. Solicitud Modificatorio al contrato de fiducia ajustando la cláusula de comisión.(si aplica)
UNIDADES DE MEDIDA PREVENTIVAS
9. Contrato Estándar 4G - Apendice Financiero
INFORME DE CIERRE
10. Informe de cierre</t>
  </si>
  <si>
    <t>UNIDADES DE MEDIDA CORRECTIVAS
1. Oficio al Concesionario y fiducia
2. Oficio  a la interventoría 
3. Concepto financiero 
4. Concepto jurídico
5. Informe Auditoria de la Interventoría
6. Oficio a la fiducia y concesionario (de ser el caso)
7. Gestión de cobro (si aplica)
8. Documento Modificatorio al contrato de Fiducia. (si aplica)
UNIDADES DE MEDIDA PREVENTIVAS
9. Contrato Estándar 4G - Apendice Financiero
INFORME DE CIERRE
10. Informe de cierre</t>
  </si>
  <si>
    <r>
      <t xml:space="preserve">Hallazgo No. 19. Administrativo. Elementos constructivos, obras pendientes, defensas metálicas proyecto concesión Ruta del Sol, Sector 2. Contrato No. 001 de 2010. </t>
    </r>
    <r>
      <rPr>
        <sz val="11"/>
        <rFont val="Calibri"/>
        <family val="2"/>
        <scheme val="minor"/>
      </rPr>
      <t>En visita de obra de la CGR, se observó que algunos de los elementos y/o materiales de las estructuras en construcción como box-coulvert y puentes, indicados a continuación se encuentran expuestos sin la debida protección, estructuras que a la fecha no han sido puestas a disposición por el concesionario según lo señalado en la sección 8.08 literal a del contrato de concesión 001 de 2010.
También se observaron obras a nivel de pavimento que para ser puestas en operación tienen pendiente la ejecución de obras complementarias como cunetas y señalización vertical y horizontal, así mismo hay otros tramos a nivel de terraplén protegidos con un imprimado que no garantiza la durabilidad de las obras que se encuentran a la intemperie, lo mismo que obras de drenaje como alcantarillas que estaban siendo construidas.</t>
    </r>
  </si>
  <si>
    <t>La CGR describe la causa así: ''Deficiencias en el cumplimiento de las normas de construcción por parte del concesionario. ''</t>
  </si>
  <si>
    <t>La CGR describe el efecto así: ''Generación de un alto riesgo de deterioro, que puede causar desgastes y mayores reprocesos para garantizar su vida útil. ''</t>
  </si>
  <si>
    <t>Con el fin de garantizar la continuacion de las obras faltantes del Proyecto Ruta del Sol Sector 2, el INVIAS, se encuentra adelantando 5 procesos licitatorios, que garantizaran la terminacion de las obras iniciadas por el Concesionario.
Asimismo la Agencia adelanta la contratacion de una firma consultora que estructurara el nuevo proyecto de Concesion para la culminacion total de las obras.
La interventoria del proyecto emitira informe de las obras que seran objeto de reconocimiento en la liquidacion del contrato, siempre y cuando cumplan con la condicion de ser beneficiosas para el estado.
Se tendran en cuenta dentro del proceso de licitacion de la consultoria para la estructuracion del nuevo proyecto, los temas que son objeto de reclamacion por parte del concesionario ante Tribunal de Arbitramento para que los mismos sean aclarados desde la estructuracion y no se preste para reclamaciones futuras como el tema de defensas metalicas.</t>
  </si>
  <si>
    <t xml:space="preserve">Garantizar la continuacion de las obras que hacen parte del alcance del proyecto Ruta del Sol Sector 2, a traves del INVIAS y con la contratacion de un nuevo proyecto de Concesion.
Recomendar para la nueva estructuracion del proyecto, la definicion del tema de defensas metalicas
</t>
  </si>
  <si>
    <r>
      <rPr>
        <b/>
        <sz val="11"/>
        <rFont val="Calibri"/>
        <family val="2"/>
        <scheme val="minor"/>
      </rPr>
      <t>UNIDADES DE MEDIDA CORRECTIVAS</t>
    </r>
    <r>
      <rPr>
        <sz val="11"/>
        <rFont val="Calibri"/>
        <family val="2"/>
        <scheme val="minor"/>
      </rPr>
      <t xml:space="preserve">
1. Prepliegos de los 5 procesos licitatorios adelantados por el INVIAS.
2. Prepliegos del proceso de Consultoria para la estructuracion del nuevo proyecto Ruta del Sol Sector 2 adelantado por la ANI.
3.. Informe de Interventoría en el que se evidencien las obras que son beneficio para el estado y que seran objeto de reconocimiento en la liquidacion.
4.. Liquidación del contrato de Concesión en la que se reconozcan y paguen únicamente las obras que son beneficiosas para el Estado.
5.. Memorando a la Vicepresidencia de Estructuracion para que la consultoria a contratar tenga en cuenta los temas objeto de reclamacion por parte del concesionario ante Tribunal y Panel de expertos y que los mismos sean acotados desde la estructuracion del proyecto, temas como norma para la instalacion de defensas metalicas.  
6.. Reversión de todo el Corredor al Invias.
</t>
    </r>
    <r>
      <rPr>
        <b/>
        <sz val="11"/>
        <rFont val="Calibri"/>
        <family val="2"/>
        <scheme val="minor"/>
      </rPr>
      <t>INFORME DE CIERRE</t>
    </r>
    <r>
      <rPr>
        <sz val="11"/>
        <rFont val="Calibri"/>
        <family val="2"/>
        <scheme val="minor"/>
      </rPr>
      <t xml:space="preserve">
7. Informe de cierre. 
</t>
    </r>
  </si>
  <si>
    <r>
      <rPr>
        <b/>
        <sz val="11"/>
        <rFont val="Calibri"/>
        <family val="2"/>
        <scheme val="minor"/>
      </rPr>
      <t>UNIDADES DE MEDIDA CORRECTIVAS</t>
    </r>
    <r>
      <rPr>
        <sz val="11"/>
        <rFont val="Calibri"/>
        <family val="2"/>
        <scheme val="minor"/>
      </rPr>
      <t xml:space="preserve">
1. Prepliegos INVIAS
2. Prepliegos consultoria ANI
3. Informe de Interventoria
4. Liquidacion del Contrato.
5. Memorando a Estructuracion.
6. Actas de Reversion
</t>
    </r>
    <r>
      <rPr>
        <b/>
        <sz val="11"/>
        <rFont val="Calibri"/>
        <family val="2"/>
        <scheme val="minor"/>
      </rPr>
      <t>INFORME DE CIERRE</t>
    </r>
    <r>
      <rPr>
        <sz val="11"/>
        <rFont val="Calibri"/>
        <family val="2"/>
        <scheme val="minor"/>
      </rPr>
      <t xml:space="preserve">
7. Informe de cierre.</t>
    </r>
  </si>
  <si>
    <r>
      <t xml:space="preserve">Hallazgo No. 20. Administrativo con presunta incidencia Disciplinaria. Gestión predial Otrosí 6 Transversal Rio de Oro - Aguaclara - Gamarra. Proyecto Concesión Ruta del Sol, Sector 2. Contrato No. 001 de 2010. </t>
    </r>
    <r>
      <rPr>
        <sz val="11"/>
        <rFont val="Calibri"/>
        <family val="2"/>
        <scheme val="minor"/>
      </rPr>
      <t>De la revisión realizada al cumplimiento de los compromisos y obligaciones del otrosí 6, se evidenció que a la fecha del acuerdo de terminación y liquidación del contrato 001 de 2010, no se contaba con el inventario de la totalidad de los predios requeridos para las obras y actividades de construcción. No obstante, según el plan de obras aprobado, la ejecución de las obras estaba dentro del término del cronograma. También se observa que de los 323 predios inventariados a la fecha, 113 tienen acta de entrega, equivalente al 35%, 4 tienen escritura, lo que corresponde al 1.2% y 4 están comprados, correspondientes al 1.2%</t>
    </r>
  </si>
  <si>
    <t>La CGR describe la causa así: ''Deficiencias e inoportunidad en la gestión predial del concesionario y fallas en la efectividad del control y seguimiento a la ejecución y al cumplimiento contractual ejercido tanto por la ANI como por la interventoría.''</t>
  </si>
  <si>
    <t>La CGR describe el efecto así: ''Incumplimiento de las obligaciones pactadas en el acta complementaria del otrosí 6 de 2014, cláusula tercera, literal ( r) y complementarios, con lo cual se está generando un incumplimiento a lo establecido en los artículos 3, 4, 5, 25 y 26 de la Ley 80 de 1993.''</t>
  </si>
  <si>
    <r>
      <t xml:space="preserve">Hallazgo No. 21. Administrativo con presunta incidencia Disciplinaria. Plan de obras - Entrega de peajes y pesaje correspondientes al otrosí 06 del contrato de concesión No. 001 de 2010. Proyecto Concesión Ruta del Sol, Sector 2. </t>
    </r>
    <r>
      <rPr>
        <sz val="11"/>
        <rFont val="Calibri"/>
        <family val="2"/>
        <scheme val="minor"/>
      </rPr>
      <t>Al revisar el cumplimiento de los compromisos y obligaciones del otrosí No. 6, en la cláusula tercera literal (e) de su acta complementaria y de acuerdo a lo detallado en la visita de la CGR, se evidenció que las obras complementarias identificadas como peajes definitivos y Básculas de Gamarra y Platanal, lo mismo que el Sistema Inteligente de Transporte - ITS, a la fecha del acuerdo de terminación y liquidación del contrato no habían sido terminadas, tal como se evidenció al encontrarse en funcionamiento los peajes provisionales y no haber sido iniciada la construcción de las estaciones de pesaje de los mismos.</t>
    </r>
  </si>
  <si>
    <t>La CGR describe la causa así: ''Incumplimiento de las obligaciones contractuales por parte del concesionario y fallas en la efectividad del control y seguimiento de la ejecución y del cumplimiento contractual ejercido tanto por la ANI como por la interventoría, las cuales se ven reflejadas en el atraso en el cumplimiento de las obras.''</t>
  </si>
  <si>
    <t>La CGR describe el efecto así: ''La anterior situación pudo ocasionar un posible desequilibrio contractual a favor del contratista por no realizar las inversiones, de acuerdo con la modelación financiera y el cronograma contractual establecido.
Asimismo, Incumplimiento de las obligaciones pactadas en la cláusula tercera literal (e) del acta complementaria del otrosí 6, así como de los artículos 3, 4, 5, 25 y 26 de la Ley 80 de 1993. ''</t>
  </si>
  <si>
    <t>La entidad mediante Reforma a la demanda de reconvencion presentada ante Tribunal de Arbitramento incluyo como pretencion el reconocimiento de los ahorros del concesionario por la no operación del peaje Gamarra en el plazo previsto contractualmente.
Con la liquidacion del contrato de concesion solamente se hara reconocimeinto de las obras que efectivamente sean un beneficio para el estado.</t>
  </si>
  <si>
    <t>Demostrar al Ente de control que la entidad tuvo en cuenta los ahorros en la operacion del peaje Gamarra y lo presentó como pretencion ante Tribunal de Arbitramento.
La liquidacion del contrato garantizará que se pagará unicamente las obras que son beneficio para el estado.</t>
  </si>
  <si>
    <r>
      <rPr>
        <b/>
        <sz val="11"/>
        <rFont val="Calibri"/>
        <family val="2"/>
        <scheme val="minor"/>
      </rPr>
      <t>UNIDADES DE MEDIDA CORRECTIVAS:</t>
    </r>
    <r>
      <rPr>
        <sz val="11"/>
        <rFont val="Calibri"/>
        <family val="2"/>
        <scheme val="minor"/>
      </rPr>
      <t xml:space="preserve">
1. La reforma a la Demanda de Reconvención incluye dentro de las pretenciones de la Agencia el reconocimiento de los ahorros por no operar el peaje de Gamarra en los plazos contractuales.
2. La Liquidacion del Contrato de Concesion,  solamente incluira el reconocimiento de las obras que efectivamente sean un beneficion para el estado, valoracion que adelanta la interventoria. 
</t>
    </r>
    <r>
      <rPr>
        <b/>
        <sz val="11"/>
        <rFont val="Calibri"/>
        <family val="2"/>
        <scheme val="minor"/>
      </rPr>
      <t>INFORME DE CIERRE</t>
    </r>
    <r>
      <rPr>
        <sz val="11"/>
        <rFont val="Calibri"/>
        <family val="2"/>
        <scheme val="minor"/>
      </rPr>
      <t xml:space="preserve">
3. Informe de cierre. </t>
    </r>
  </si>
  <si>
    <r>
      <rPr>
        <b/>
        <sz val="11"/>
        <rFont val="Calibri"/>
        <family val="2"/>
        <scheme val="minor"/>
      </rPr>
      <t>UNIDADES DE MEDIDA CORRECTIVAS</t>
    </r>
    <r>
      <rPr>
        <sz val="11"/>
        <rFont val="Calibri"/>
        <family val="2"/>
        <scheme val="minor"/>
      </rPr>
      <t xml:space="preserve">
1. Reforma Demanda de Reconvención.
2. Liquidacion del Contrato.
</t>
    </r>
    <r>
      <rPr>
        <b/>
        <sz val="11"/>
        <rFont val="Calibri"/>
        <family val="2"/>
        <scheme val="minor"/>
      </rPr>
      <t>INFORME DE CIERRE</t>
    </r>
    <r>
      <rPr>
        <sz val="11"/>
        <rFont val="Calibri"/>
        <family val="2"/>
        <scheme val="minor"/>
      </rPr>
      <t xml:space="preserve">
3. Informe de cierre. </t>
    </r>
  </si>
  <si>
    <r>
      <t xml:space="preserve">Hallazgo No. 22. Administrativo. Eximentes de responsabilidad. </t>
    </r>
    <r>
      <rPr>
        <sz val="11"/>
        <rFont val="Calibri"/>
        <family val="2"/>
        <scheme val="minor"/>
      </rPr>
      <t>El concesionario Ruta del Sol S.A.S. presentó ante la ANI 141 solicitudes de reconocimiento de eximentes de responsabilidad, de los cuales fueron reconocidos 24 por parte de esa entidad, previo concepto de la interventoría, dichos eximentes fueron solicitados en cumplimiento de las cláusulas 19.02, 7.05 y 7.06, no obstante, si bien la mayoría de ellos no fueron reconocidos como eximentes, a la fecha de la presente auditoría existen 19 eximentes que no han sido efectivamente dirimidos o solucionados por la ANI; así mismo, algunos de ellos se encuentran en revisión por parte de la ANI sobre su procedencia de aceptación o no como eximente de responsabilidad.</t>
    </r>
  </si>
  <si>
    <t>La CGR describe la causa así: ''Se observa que no se definió oportunamente la aceptación o no de los eximentes de responsabilidad. 
De igual forma llama la atención, dado que la mayoría de dichos eximentes fueron solicitados desde el año 2013, que si bien algunos de ellos fueron reconocidos en los otrosí 2 y 4 al contrato 001 de 2010, también es cierto que muchos de ellos no fueron dirimidos en los tribunales de arbitramento.''</t>
  </si>
  <si>
    <t>La CGR describe el efecto así: ''Lo anterior conllevó a demora en la ejecución del contrato, así como desplazamiento de los cronogramas y suspensión de las obras como lo establece el contrato de concesión en la sección 8.13 del capítulo 8, de acuerdo con los plazos vigentes dichos incumplimientos son reiterativos desde hace varios años atrás sin que se hayan definido las pretensiones establecidas en el contrato y los respectivos otrosí; además de altos niveles de reclamación por parte de los concesionarios. ''</t>
  </si>
  <si>
    <t xml:space="preserve">Llevar a cabo la revision de aquellos supuestos EER para posterior pronunciamiento de la Entidad en el marco del acuerdo de terminacion y liquidacion del contrato de concesion y la ampliacion de las medidas cautelares decretadas por el Tribunal Administrativo de Cundinamarca.
Elaborar una directriz que permita implementar un procedimiento para el analisis de los EER que se presentan en el desarrollo de un contrato de concesion </t>
  </si>
  <si>
    <t xml:space="preserve">1. Emitir una circular para fortalecer la revision de los EER destinada a Funcionarios y Contratistas de las areas misionales de la entidad encargados de la supervision de los proyectos de Concesion.                                                                   2. Informe de cierre.                                            </t>
  </si>
  <si>
    <r>
      <rPr>
        <b/>
        <sz val="11"/>
        <rFont val="Calibri"/>
        <family val="2"/>
        <scheme val="minor"/>
      </rPr>
      <t>UNIDADES DE MEDIDA PREVENTIVAS</t>
    </r>
    <r>
      <rPr>
        <sz val="11"/>
        <rFont val="Calibri"/>
        <family val="2"/>
        <scheme val="minor"/>
      </rPr>
      <t xml:space="preserve">
1. Circular instructivo sobre procedimiento de eventos eximentes de responsabilidad (proyectado por Jurídica para firma del Presidente). 
</t>
    </r>
    <r>
      <rPr>
        <b/>
        <sz val="11"/>
        <rFont val="Calibri"/>
        <family val="2"/>
        <scheme val="minor"/>
      </rPr>
      <t>INFORME DE CIERRE</t>
    </r>
    <r>
      <rPr>
        <sz val="11"/>
        <rFont val="Calibri"/>
        <family val="2"/>
        <scheme val="minor"/>
      </rPr>
      <t xml:space="preserve">
2. Informe de Cierre. </t>
    </r>
  </si>
  <si>
    <r>
      <rPr>
        <b/>
        <sz val="11"/>
        <rFont val="Calibri"/>
        <family val="2"/>
        <scheme val="minor"/>
      </rPr>
      <t>UNIDADES DE MEDIDA PREVENTIVAS</t>
    </r>
    <r>
      <rPr>
        <sz val="11"/>
        <rFont val="Calibri"/>
        <family val="2"/>
        <scheme val="minor"/>
      </rPr>
      <t xml:space="preserve">
1. Circular Interna
</t>
    </r>
    <r>
      <rPr>
        <b/>
        <sz val="11"/>
        <rFont val="Calibri"/>
        <family val="2"/>
        <scheme val="minor"/>
      </rPr>
      <t>INFORME DE CIERRE</t>
    </r>
    <r>
      <rPr>
        <sz val="11"/>
        <rFont val="Calibri"/>
        <family val="2"/>
        <scheme val="minor"/>
      </rPr>
      <t xml:space="preserve">
2. Informe de cierre</t>
    </r>
  </si>
  <si>
    <t>Eximentes de responsabilidad</t>
  </si>
  <si>
    <r>
      <t xml:space="preserve">Hallazgo No. 23. Administrativo. Comités fiduciarios. </t>
    </r>
    <r>
      <rPr>
        <sz val="11"/>
        <rFont val="Calibri"/>
        <family val="2"/>
        <scheme val="minor"/>
      </rPr>
      <t>Se observa que a diciembre de 2016, el contrato de fiducia celebrado entre la concesionaria Ruta del Sol Sector 2 y la Fiduciaria Corficolombiana, no contó con un comité fiduciario que permitiera realizar un adecuado seguimiento y control por parte de la entidad y de la interventoría sobre la gestión fiduciaria.</t>
    </r>
  </si>
  <si>
    <t>La CGR describe la causa así: ''Durante la ejecución del contrato de fiducia firmado el 5 de mayo de 2010 no se contó con la participación de la interventoría ni de los demás actores que deberían haber participado como integrantes de dicho comité fiduciario; según quedó establecido en el clausulado del contrato de interventoría.''</t>
  </si>
  <si>
    <t>La CGR describe el efecto así: ''No se realizó seguimiento y control a la gestión fiduciaria y a los riesgos inherentes que puedan presentarse en la ejecución de dicho contrato.''</t>
  </si>
  <si>
    <t>Fortalecer el seguimiento y control por parte de la entidad y de la interventoría sobre la gestión fiduciaria a través de la realización de los comités.</t>
  </si>
  <si>
    <t>Asegurar un seguimiento y control oportuno por parte de la entidad y de la interventoría al ente fiduciario.</t>
  </si>
  <si>
    <r>
      <rPr>
        <b/>
        <sz val="11"/>
        <rFont val="Calibri"/>
        <family val="2"/>
        <scheme val="minor"/>
      </rPr>
      <t>UNIDADES DE MEDIDA CORRECTIVAS</t>
    </r>
    <r>
      <rPr>
        <sz val="11"/>
        <rFont val="Calibri"/>
        <family val="2"/>
        <scheme val="minor"/>
      </rPr>
      <t xml:space="preserve">
1. Comités fiduciarios realizados desde diciembre de 2016 (correctiva)
</t>
    </r>
    <r>
      <rPr>
        <b/>
        <sz val="11"/>
        <rFont val="Calibri"/>
        <family val="2"/>
        <scheme val="minor"/>
      </rPr>
      <t>UNIDADES DE MEDIDA PREVENTIVA</t>
    </r>
    <r>
      <rPr>
        <sz val="11"/>
        <rFont val="Calibri"/>
        <family val="2"/>
        <scheme val="minor"/>
      </rPr>
      <t xml:space="preserve">
2. Contrato estandar 4G 
</t>
    </r>
    <r>
      <rPr>
        <b/>
        <sz val="11"/>
        <rFont val="Calibri"/>
        <family val="2"/>
        <scheme val="minor"/>
      </rPr>
      <t>INFORME DE CIERRE</t>
    </r>
    <r>
      <rPr>
        <sz val="11"/>
        <rFont val="Calibri"/>
        <family val="2"/>
        <scheme val="minor"/>
      </rPr>
      <t xml:space="preserve">
3. Informe de cierre</t>
    </r>
  </si>
  <si>
    <r>
      <rPr>
        <b/>
        <sz val="11"/>
        <rFont val="Calibri"/>
        <family val="2"/>
        <scheme val="minor"/>
      </rPr>
      <t>UNIDADES DE MEDIDA CORRECTIVAS</t>
    </r>
    <r>
      <rPr>
        <sz val="11"/>
        <rFont val="Calibri"/>
        <family val="2"/>
        <scheme val="minor"/>
      </rPr>
      <t xml:space="preserve">
1. Actas de los Comités fiduciarios realizados desde diciembre de 2016 (correctiva)
</t>
    </r>
    <r>
      <rPr>
        <b/>
        <sz val="11"/>
        <rFont val="Calibri"/>
        <family val="2"/>
        <scheme val="minor"/>
      </rPr>
      <t>UNIDADES DE MEDIDA PREVENTIVAS</t>
    </r>
    <r>
      <rPr>
        <sz val="11"/>
        <rFont val="Calibri"/>
        <family val="2"/>
        <scheme val="minor"/>
      </rPr>
      <t xml:space="preserve">
2. Contrato estandar 4G 
</t>
    </r>
    <r>
      <rPr>
        <b/>
        <sz val="11"/>
        <rFont val="Calibri"/>
        <family val="2"/>
        <scheme val="minor"/>
      </rPr>
      <t>INFORME DE CIERRE</t>
    </r>
    <r>
      <rPr>
        <sz val="11"/>
        <rFont val="Calibri"/>
        <family val="2"/>
        <scheme val="minor"/>
      </rPr>
      <t xml:space="preserve">
3. Informe de Cierre</t>
    </r>
  </si>
  <si>
    <t>Claridad en obligaciones contractuales</t>
  </si>
  <si>
    <r>
      <t xml:space="preserve">Hallazgo No. 24. Administrativo con presunta incidencia Disciplinaria. Interventoría contrato de concesión 01 de 2010 -Ruta del Sol II. </t>
    </r>
    <r>
      <rPr>
        <sz val="11"/>
        <rFont val="Calibri"/>
        <family val="2"/>
        <scheme val="minor"/>
      </rPr>
      <t>Se suscribieron de manera fraccionada 6 contratos de interventoría para el contrato de concesión 01 de 2010 del proyecto Ruta del Sol II, entre la fecha de terminación de uno y la fecha de inicio del subsiguiente se dejó sin vigilancia y supervisión por parte de la interventoría discriminado así: entre el primero y el segundo 32 días, entre el segundo y el tercero 10 días, entre el tercero y el cuarto 28 días, entre el cuarto y el quinto 35 días y entre el quinto y el sexto 285 días.</t>
    </r>
  </si>
  <si>
    <t>La CGR describe la causa así: ''Lo anterior evidencia una inadecuada planeación y una falta de control por parte de la entidad respecto al seguimiento, vigilancia y supervisión que debe mantener de manera constante frente a la ejecución del contrato, no solo porque tal actividad se haya contratado de manera fraccionada, sino por el hecho que mientras se contrató quien finalmente iba a realizar de manera constante y permanente tal actividad, se dejaron periodos de tiempo sin vigilancia y control.''</t>
  </si>
  <si>
    <t>La CGR describe el efecto así: ''
El incumplimiento por parte de la ANI de la obligación legal y contractual de ejercer de manera constante y permanente la vigilancia a través de la interventoría, vulnera lo pactado en la sección 10.01 del contrato de concesión 01 de 2010, así como lo establecido en el numeral 1 del artículo 32 de la ley 80 de 1993.''</t>
  </si>
  <si>
    <t>Robustecer los mecanismos implementados actualmente para el control de los tiempos de finalización de los contrato de interventoría, para que estén sujetos a los cambios que puedan realizarse al Contrato de Concesión.</t>
  </si>
  <si>
    <t>Asegurar la vigilancia del Contrato de Concesión, a través de la contratación de una Interventoría al mismo hasta la terminacion y liquidacion del contrato de concesion.</t>
  </si>
  <si>
    <r>
      <rPr>
        <b/>
        <sz val="11"/>
        <rFont val="Calibri"/>
        <family val="2"/>
        <scheme val="minor"/>
      </rPr>
      <t>ACCIONES CORRECTIVAS</t>
    </r>
    <r>
      <rPr>
        <sz val="11"/>
        <rFont val="Calibri"/>
        <family val="2"/>
        <scheme val="minor"/>
      </rPr>
      <t xml:space="preserve">
1. Asegurar la vigilancia del Contrato de Concesión, mediante la contratación de una interventoría permanente hasta la terminacion y liquidacion del Contrato de Concesion.
</t>
    </r>
    <r>
      <rPr>
        <b/>
        <sz val="11"/>
        <rFont val="Calibri"/>
        <family val="2"/>
        <scheme val="minor"/>
      </rPr>
      <t>ACCIONES PREVENTIVAS</t>
    </r>
    <r>
      <rPr>
        <sz val="11"/>
        <rFont val="Calibri"/>
        <family val="2"/>
        <scheme val="minor"/>
      </rPr>
      <t xml:space="preserve">
2. Cumplimiento de la normatividad interna de la entidad para el asguramiento de la vigilancia a los Contratos de Concesión
3.-Reporte de la puesta en marcha de interventoría a tiempo con las concesiones.
</t>
    </r>
    <r>
      <rPr>
        <b/>
        <sz val="11"/>
        <rFont val="Calibri"/>
        <family val="2"/>
        <scheme val="minor"/>
      </rPr>
      <t>INFORME DE CIERRE</t>
    </r>
    <r>
      <rPr>
        <sz val="11"/>
        <rFont val="Calibri"/>
        <family val="2"/>
        <scheme val="minor"/>
      </rPr>
      <t xml:space="preserve">
4. Informe de cierre</t>
    </r>
  </si>
  <si>
    <r>
      <rPr>
        <b/>
        <sz val="11"/>
        <rFont val="Calibri"/>
        <family val="2"/>
        <scheme val="minor"/>
      </rPr>
      <t>UNIDADES DE MEDIDA CORRECTIVAS</t>
    </r>
    <r>
      <rPr>
        <sz val="11"/>
        <rFont val="Calibri"/>
        <family val="2"/>
        <scheme val="minor"/>
      </rPr>
      <t xml:space="preserve">
1. Contrato de Interventoría N°016 de 2012
2. Otrosí N°4 - Rebalance para atender las actividades propias de la terminacion y liquidacion del Contrato de Concesion.
</t>
    </r>
    <r>
      <rPr>
        <b/>
        <sz val="11"/>
        <rFont val="Calibri"/>
        <family val="2"/>
        <scheme val="minor"/>
      </rPr>
      <t>UNIDADES DE MEDIDA PREVENTIVAS</t>
    </r>
    <r>
      <rPr>
        <sz val="11"/>
        <rFont val="Calibri"/>
        <family val="2"/>
        <scheme val="minor"/>
      </rPr>
      <t xml:space="preserve">
3. Manual de Contratación
4. Manual de Interventoría y Supervisión
5.- Reporte de la puesta en marcha de interventoría a tiempo con las concesiones, 
</t>
    </r>
    <r>
      <rPr>
        <b/>
        <sz val="11"/>
        <rFont val="Calibri"/>
        <family val="2"/>
        <scheme val="minor"/>
      </rPr>
      <t>INFORME DE CIERRE</t>
    </r>
    <r>
      <rPr>
        <sz val="11"/>
        <rFont val="Calibri"/>
        <family val="2"/>
        <scheme val="minor"/>
      </rPr>
      <t xml:space="preserve">
6. Informe de cierre</t>
    </r>
  </si>
  <si>
    <r>
      <t xml:space="preserve">Hallazgo No. 25. Administrativo con presunta incidencia Disciplinaria. Interventoría en el contrato de concesión 08 de 2010 - Transversal de las Américas. </t>
    </r>
    <r>
      <rPr>
        <sz val="11"/>
        <rFont val="Calibri"/>
        <family val="2"/>
        <scheme val="minor"/>
      </rPr>
      <t>El contrato de concesión No. 08 de 2010 fue suscrito el 6 de agosto de 2010 y su acta de inicio para la etapa de preconstrucción es de junio 1 de 2011, de otra parte, con la información reportada por la entidad se evidencia que durante el periodo de tiempo comprendido entre el julio 26 a diciembre 11 de 2011 y marzo 12 y abril 15 de 2012, es decir, durante un lapso de tiempo equivalente a (5.5) meses después del inicio de la concesión, el contrato antes mencionado no presenta ninguna clase de intervención y vigilancia por parte de alguna interventoría.</t>
    </r>
  </si>
  <si>
    <t>La CGR describe la causa así: ''Inadecuada planeación y ausencia de un efectivo control por parte de la entidad respecto a la coordinación, control y vigilancia que debe mantener de manera constante respecto a la ejecución y cumplimiento del contrato 08 de 2010, por el hecho que mientras se contrató quien finalmente iba a realizar de manera constante y permanente tal actividad, se dejó un periodo prolongado sin la vigilancia y control, con el agravante que la etapa de construcción de obras inició el 20 de septiembre de 2012, situación que también genera mora en la toma de decisiones en los periodos en que no existió interventor.''</t>
  </si>
  <si>
    <t>La CGR describe el efecto así: ''El incumplimiento por parte de la ANI de la obligación legal y contractual de ejercer de manera constante y permanente la vigilancia a través de la interventoría, vulnera  lo pactado en la sección 9.01 del contrato de concesión 08 de 2010, así como lo establecido en el numeral 1 del artículo 32 de la Ley 80 de 1993.''</t>
  </si>
  <si>
    <t>Asegurar la vigilancia del Contrato de Concesión, a través de la contratación de una Interventoría al mismo</t>
  </si>
  <si>
    <r>
      <rPr>
        <b/>
        <sz val="11"/>
        <rFont val="Calibri"/>
        <family val="2"/>
        <scheme val="minor"/>
      </rPr>
      <t>ACCIONES CORRECTIVAS</t>
    </r>
    <r>
      <rPr>
        <sz val="11"/>
        <rFont val="Calibri"/>
        <family val="2"/>
        <scheme val="minor"/>
      </rPr>
      <t xml:space="preserve">
1. Asegurar la vigilancia del Contrato de Concesión, mediante la contratación de una interventoría permanente 
</t>
    </r>
    <r>
      <rPr>
        <b/>
        <sz val="11"/>
        <rFont val="Calibri"/>
        <family val="2"/>
        <scheme val="minor"/>
      </rPr>
      <t>ACCIONES PREVENTIVAS</t>
    </r>
    <r>
      <rPr>
        <sz val="11"/>
        <rFont val="Calibri"/>
        <family val="2"/>
        <scheme val="minor"/>
      </rPr>
      <t xml:space="preserve">
2. Cumplimiento de la normatividad interna de la entidad para el asguramiento de la vigilancia a los Contratos de Concesión
3.-Reporte de la puesta en marcha de interventoría a tiempo con las concesiones.
</t>
    </r>
    <r>
      <rPr>
        <b/>
        <sz val="11"/>
        <rFont val="Calibri"/>
        <family val="2"/>
        <scheme val="minor"/>
      </rPr>
      <t>INFORME DE CIERRE</t>
    </r>
    <r>
      <rPr>
        <sz val="11"/>
        <rFont val="Calibri"/>
        <family val="2"/>
        <scheme val="minor"/>
      </rPr>
      <t xml:space="preserve">
4. Informe de cierre</t>
    </r>
  </si>
  <si>
    <r>
      <rPr>
        <b/>
        <sz val="11"/>
        <rFont val="Calibri"/>
        <family val="2"/>
        <scheme val="minor"/>
      </rPr>
      <t>UNIDADES DE MEDIDA CORRECTIVAS</t>
    </r>
    <r>
      <rPr>
        <sz val="11"/>
        <rFont val="Calibri"/>
        <family val="2"/>
        <scheme val="minor"/>
      </rPr>
      <t xml:space="preserve">
1. Contrato de Interventoría N°020 de 2012
2. Otrosí N°3 - Prórroga del Contrato de Interventoría hasta la finalización del Contrato de Concesión
</t>
    </r>
    <r>
      <rPr>
        <b/>
        <sz val="11"/>
        <rFont val="Calibri"/>
        <family val="2"/>
        <scheme val="minor"/>
      </rPr>
      <t>UNIDADES DE MEDIDA PREVENTIVAS</t>
    </r>
    <r>
      <rPr>
        <sz val="11"/>
        <rFont val="Calibri"/>
        <family val="2"/>
        <scheme val="minor"/>
      </rPr>
      <t xml:space="preserve">
3. Manual de Contratación
4. Manual de Interventoría y Supervisión
5.- Reporte de la puesta en marcha de interventoría a tiempo con las concesiones
</t>
    </r>
    <r>
      <rPr>
        <b/>
        <sz val="11"/>
        <rFont val="Calibri"/>
        <family val="2"/>
        <scheme val="minor"/>
      </rPr>
      <t>INFORME DE CIERRE</t>
    </r>
    <r>
      <rPr>
        <sz val="11"/>
        <rFont val="Calibri"/>
        <family val="2"/>
        <scheme val="minor"/>
      </rPr>
      <t xml:space="preserve">
6. Informe de cierre</t>
    </r>
  </si>
  <si>
    <r>
      <t xml:space="preserve">Hallazgo No. 26. Administrativo. Liquidaciones contractuales. </t>
    </r>
    <r>
      <rPr>
        <sz val="11"/>
        <rFont val="Calibri"/>
        <family val="2"/>
        <scheme val="minor"/>
      </rPr>
      <t>Se evidencian cuatro (4) contratos suscritos por la ANI que terminaron su ejecución dentro del primer semestre del 2016 o antes y que se encuentran terminados, pero sin liquidar.</t>
    </r>
  </si>
  <si>
    <t>La CGR describe la causa así: ''Deficiencias en la gestión de control y seguimiento de esta contratación.''</t>
  </si>
  <si>
    <t>La CGR describe el efecto así: ''Incertidumbre en cuanto al nivel de ejecución, estado real de esta contratación y se desconozcan las posibles deudas y obligaciones existentes entre las partes, situación que busca la transparencia contractual y evitar eventuales conflictos jurídicos con sus contratistas, desconociendo con ello, lo establecido en el artículo 60 de la Ley 80 de 1993, modificado por el artículo 32 de la Ley 1150 de 2007 y por el artículo 217 del Decreto 019 de 2002.''</t>
  </si>
  <si>
    <t xml:space="preserve">Fortalecer los lineamientos asociados con la liquidación de los contratos de la ANI,  reiterando  la aplicabilidad del manual de  de contratación, procedimientos para la liquidación de los contratos  e instructivo para la liquidación de contratos, con lo que se  verificará la oportunidad en  el trámite de liquidación de  los contratos. 
</t>
  </si>
  <si>
    <t>Asegurar que se ejecuten los procesos de liquidación  de manera oportuna  y  realizar control efectivo en  la coordinación y vigilancia  de la ejecución  y  liquidación de los contratos, obteniendo mayor calidad y  oportunidad en las etapas contractuales y  la respectiva liqiuidación,    a fin de  manatener la secuencia del proceso  y determinar  con certeza  si las obligaciones del  contrato fueron debidamente ejecutadas, en los términos contratados  y   acordados.</t>
  </si>
  <si>
    <r>
      <t xml:space="preserve">UNIDADES DE MEDIDA CORRECTIVAS
</t>
    </r>
    <r>
      <rPr>
        <sz val="11"/>
        <rFont val="Calibri"/>
        <family val="2"/>
        <scheme val="minor"/>
      </rPr>
      <t xml:space="preserve">1. Liquidar los contratos señalados en el hallazgos oportunamente
</t>
    </r>
    <r>
      <rPr>
        <b/>
        <sz val="11"/>
        <rFont val="Calibri"/>
        <family val="2"/>
        <scheme val="minor"/>
      </rPr>
      <t xml:space="preserve">UNIDADES DE MEDIDA PREVENTIVAS
</t>
    </r>
    <r>
      <rPr>
        <sz val="11"/>
        <rFont val="Calibri"/>
        <family val="2"/>
        <scheme val="minor"/>
      </rPr>
      <t xml:space="preserve">2. Manual de Contratación que incluya la liquidación contractual en el Manual de Contratación de la ANI.     
3. Procedimiento para liquidación de los contratos de la ANI.   
4. Circular instructiva respecto de la liquidación contractual de la ANI.
</t>
    </r>
    <r>
      <rPr>
        <b/>
        <sz val="11"/>
        <rFont val="Calibri"/>
        <family val="2"/>
        <scheme val="minor"/>
      </rPr>
      <t>INFORME DE CIERRE</t>
    </r>
    <r>
      <rPr>
        <sz val="11"/>
        <rFont val="Calibri"/>
        <family val="2"/>
        <scheme val="minor"/>
      </rPr>
      <t xml:space="preserve">
5. Informe de cierre</t>
    </r>
  </si>
  <si>
    <r>
      <t xml:space="preserve">
UNIDADES DE MEDIDA CORRECTIVAS 
</t>
    </r>
    <r>
      <rPr>
        <sz val="11"/>
        <rFont val="Calibri"/>
        <family val="2"/>
        <scheme val="minor"/>
      </rPr>
      <t xml:space="preserve">1. Liquidación de contratos
</t>
    </r>
    <r>
      <rPr>
        <b/>
        <sz val="11"/>
        <rFont val="Calibri"/>
        <family val="2"/>
        <scheme val="minor"/>
      </rPr>
      <t xml:space="preserve">UNIDADES DE MEDIDA PREVENTIVAS
</t>
    </r>
    <r>
      <rPr>
        <sz val="11"/>
        <rFont val="Calibri"/>
        <family val="2"/>
        <scheme val="minor"/>
      </rPr>
      <t xml:space="preserve">2. Manual de Contratación 
3. Procedimiento para liquidación de los contratos de la ANI.   
4. Circular instructiva respecto de la liquidación contractual de la ANI.
</t>
    </r>
    <r>
      <rPr>
        <b/>
        <sz val="11"/>
        <rFont val="Calibri"/>
        <family val="2"/>
        <scheme val="minor"/>
      </rPr>
      <t>INFORME DE CIERRE</t>
    </r>
    <r>
      <rPr>
        <sz val="11"/>
        <rFont val="Calibri"/>
        <family val="2"/>
        <scheme val="minor"/>
      </rPr>
      <t xml:space="preserve">
5. Informe de cierre</t>
    </r>
  </si>
  <si>
    <t>Gestión de la Contratación Pública</t>
  </si>
  <si>
    <r>
      <t xml:space="preserve">Hallazgo No. 27. Administrativo. Control Procesal. </t>
    </r>
    <r>
      <rPr>
        <sz val="11"/>
        <rFont val="Calibri"/>
        <family val="2"/>
        <scheme val="minor"/>
      </rPr>
      <t>Como resultado de la prueba de recorrido realizada, de la información reportada y de la auditoría efectuada por la OCI, se evidencia la existencia de hechos que constituyen debilidades de control en su gestión procesal, lo anterior por las siguientes razones
A) Alimentación del sistema EKOGUI:
1. Desactualización en la debida alimentación del sistema, toda vez que de los 718 procesos sin asignar apoderados durante el 2015, quedan a la fecha pendientes de actualizar un aproximado de 200 procesos.
2. Los procesos terminados y las conciliaciones extrajudiciales realizadas durante el II sem 2016 evidencian retrasos.
3. La entidad tiene desactualizado en el sistema su provisión contable y calificación del riesgo de procesos.
B) Proceso y procedimiento de conciliación:
1. El proceso de conciliación no cuenta con indicadores de gestión para verificar la efectividad y ahorro patrimonial de las conciliaciones aprobadas.
2. Durante la vigencia 2016, el procedimiento de conciliaciones prejudiciales no se encontraba subido en la plataforma de la entidad, en cumplimiento del Decreto 1069 de 2015.
C) Mapa de riesgos:
Se evidenció que 5 de los 8 riesgos del proceso de gestión jurídica, no reportan acciones requeridas para su mitigación, responsables de la acción ni indicadores.</t>
    </r>
  </si>
  <si>
    <t>La CGR describe la causa así: ''Debilidades  de control en la gestión procesal, que no permiten el efectivo control y seguimiento de las actuaciones de defensa judicial y afectan la efectiva toma de decisiones en la entidad.''</t>
  </si>
  <si>
    <t>La CGR describe el efecto así: ''Estos hechos no permiten el efectivo control y seguimiento de las actuaciones de defensa judicial y afectan la efectiva toma de decisiones en la entidad.''</t>
  </si>
  <si>
    <r>
      <rPr>
        <b/>
        <sz val="11"/>
        <rFont val="Calibri"/>
        <family val="2"/>
        <scheme val="minor"/>
      </rPr>
      <t>Parte A.</t>
    </r>
    <r>
      <rPr>
        <sz val="11"/>
        <rFont val="Calibri"/>
        <family val="2"/>
        <scheme val="minor"/>
      </rPr>
      <t xml:space="preserve">Se busca implementar en debida forma el Sistema Único de Información Litigiosa del Estado Ekogui, para obtener el debido control de la gestión procesal de la Entidad, para lo cual con el plan de contingencia en la actualización del sistema y la capacitación de los apoderados, se supera la causa del hallazgo y la actualización, elaboración e implementación de los procedimientos estableciendo como registro y control la actualización del Ekogui a cargo de los apoderados, evitará que la situación identificada se repita 
</t>
    </r>
    <r>
      <rPr>
        <b/>
        <sz val="11"/>
        <rFont val="Calibri"/>
        <family val="2"/>
        <scheme val="minor"/>
      </rPr>
      <t xml:space="preserve">Parte B. </t>
    </r>
    <r>
      <rPr>
        <sz val="11"/>
        <rFont val="Calibri"/>
        <family val="2"/>
        <scheme val="minor"/>
      </rPr>
      <t xml:space="preserve">Plantear los indicadores y procedimineto de conciliación conforme a lo establecido en el MOG de la ANDJE
</t>
    </r>
    <r>
      <rPr>
        <b/>
        <sz val="11"/>
        <rFont val="Calibri"/>
        <family val="2"/>
        <scheme val="minor"/>
      </rPr>
      <t xml:space="preserve">Parte C. </t>
    </r>
    <r>
      <rPr>
        <sz val="11"/>
        <rFont val="Calibri"/>
        <family val="2"/>
        <scheme val="minor"/>
      </rPr>
      <t>Verificar el mapa de riesgos del proceso en lo que se refiere a la Defensa Judicial</t>
    </r>
  </si>
  <si>
    <t>Realizar un adecuado control de la gestion procesal, que permita un  seguimiento efectivo de las actuaciones de defensa judicial, y que  soporte la toma de decisiones en la  entidad, relacionadas con  el control de la Gestión Procesal</t>
  </si>
  <si>
    <r>
      <rPr>
        <b/>
        <sz val="11"/>
        <rFont val="Calibri"/>
        <family val="2"/>
        <scheme val="minor"/>
      </rPr>
      <t xml:space="preserve">Parte A.
UNIDADES DE MEDIDA CORRECTIVA:
</t>
    </r>
    <r>
      <rPr>
        <sz val="11"/>
        <rFont val="Calibri"/>
        <family val="2"/>
        <scheme val="minor"/>
      </rPr>
      <t xml:space="preserve">1  Reporte de actualización del Sistema ekoguí.
</t>
    </r>
    <r>
      <rPr>
        <b/>
        <sz val="11"/>
        <rFont val="Calibri"/>
        <family val="2"/>
        <scheme val="minor"/>
      </rPr>
      <t>UNIDADES DE MEDIDA PREVENTIVA:</t>
    </r>
    <r>
      <rPr>
        <sz val="11"/>
        <rFont val="Calibri"/>
        <family val="2"/>
        <scheme val="minor"/>
      </rPr>
      <t xml:space="preserve">
2. Procedimiento de provisión contable.
</t>
    </r>
    <r>
      <rPr>
        <b/>
        <sz val="11"/>
        <rFont val="Calibri"/>
        <family val="2"/>
        <scheme val="minor"/>
      </rPr>
      <t xml:space="preserve">Parte B
UNIDADES DE MEDIDA CORRECTIVA:
</t>
    </r>
    <r>
      <rPr>
        <sz val="11"/>
        <rFont val="Calibri"/>
        <family val="2"/>
        <scheme val="minor"/>
      </rPr>
      <t xml:space="preserve">3. Implementación procedimineto de conciliación extrajudicial
</t>
    </r>
    <r>
      <rPr>
        <b/>
        <sz val="11"/>
        <rFont val="Calibri"/>
        <family val="2"/>
        <scheme val="minor"/>
      </rPr>
      <t>UNIDADES DE MEDIDA PREVENTIVA:</t>
    </r>
    <r>
      <rPr>
        <sz val="11"/>
        <rFont val="Calibri"/>
        <family val="2"/>
        <scheme val="minor"/>
      </rPr>
      <t xml:space="preserve">
4. Formular indicadores gestión relacionado con ahorro en acuerdos conciliatorios. 
</t>
    </r>
    <r>
      <rPr>
        <b/>
        <sz val="11"/>
        <rFont val="Calibri"/>
        <family val="2"/>
        <scheme val="minor"/>
      </rPr>
      <t>Parte C
UNIDADES DE MEDIDA CORRECTIVA:
5.</t>
    </r>
    <r>
      <rPr>
        <sz val="11"/>
        <rFont val="Calibri"/>
        <family val="2"/>
        <scheme val="minor"/>
      </rPr>
      <t xml:space="preserve"> Revisión del  mapa de riesgos del proceso de gestión jurídica en lo que se refiere a las actividades de Defens Judicial.
</t>
    </r>
    <r>
      <rPr>
        <b/>
        <sz val="11"/>
        <rFont val="Calibri"/>
        <family val="2"/>
        <scheme val="minor"/>
      </rPr>
      <t>INFORME DE CIERRE</t>
    </r>
    <r>
      <rPr>
        <sz val="11"/>
        <rFont val="Calibri"/>
        <family val="2"/>
        <scheme val="minor"/>
      </rPr>
      <t xml:space="preserve">
6. Informe de cierre. </t>
    </r>
  </si>
  <si>
    <r>
      <t xml:space="preserve">Hallazgo No. 28. Administrativo con presunta incidencia Disciplinaria y Fiscal. Inversiones realizadas e ingresos esperados en los peajes de Cirilo y Rio Grande dentro de la concesión Vías de las Américas sector 1 - Contrato 08 de 2010. </t>
    </r>
    <r>
      <rPr>
        <sz val="11"/>
        <rFont val="Calibri"/>
        <family val="2"/>
        <scheme val="minor"/>
      </rPr>
      <t>Se pudo establecer que las obras correspondientes a las áreas administrativas y/o de servicio de los peajes denominados Cirilo y Rio Grande, se encuentran suspendidas desde el 2 jun 2016 el primero y desde el 29 de sep 2016 el segundo.</t>
    </r>
  </si>
  <si>
    <t>La CGR describe la causa así: ''Por imposición de sellamiento mediante medidas policivas por parte de la Alcaldía de Turbo, por no contar con la licencia de construcción. Lo que indica que estos peajes no se encuentran operando ni captando ingresos por recaudo.''</t>
  </si>
  <si>
    <t>La CGR describe el efecto así: ''Presunto daño al patrimonio público por $15.016,9 millones, correspondiente a inversiones en obras realizadas que a la fecha no han sido funcionales e ingresos no percibidos por concepto de peajes de acuerdo con la resolución 3598 del 29 de septiembre de 2015 expedida por el Ministerio de Transporte, situación que no es concordante con el parágrafo 3° del artículo 30 de la Ley 105 de 1993, ni con los principios de la función administrativa establecidos en el artículo 3° de la Ley 489 de 1998, en el artículo 34 de la Ley 734 de 2002, en los artículos 24, 25 y 26 de la Ley 80 de 1993 y demás normatividad relacionada.''</t>
  </si>
  <si>
    <t>Realizar las acciones correspondientes con la Alcaldía de Turbo con el fin de que se permita el cumplimiento del Contrato de Concesión</t>
  </si>
  <si>
    <t xml:space="preserve">Gestionar ante la Alcaldía de Turbo el levantamiento de la medida restrictiva; de igual forma, solicitar al ente de control el traslado del presente Hallazgo por competencia a la Alcaldía de Turbo. </t>
  </si>
  <si>
    <r>
      <rPr>
        <b/>
        <sz val="11"/>
        <rFont val="Calibri"/>
        <family val="2"/>
        <scheme val="minor"/>
      </rPr>
      <t>ACCIONES CORRECTIVAS</t>
    </r>
    <r>
      <rPr>
        <sz val="11"/>
        <rFont val="Calibri"/>
        <family val="2"/>
        <scheme val="minor"/>
      </rPr>
      <t xml:space="preserve">
1. Realizar las acciones correspondientes con la Alcaldía de Turbo con el fin de que se permita el cumplimiento del Contrato de Concesión 
</t>
    </r>
    <r>
      <rPr>
        <b/>
        <sz val="11"/>
        <rFont val="Calibri"/>
        <family val="2"/>
        <scheme val="minor"/>
      </rPr>
      <t>ACCIONES PREVENTIVAS</t>
    </r>
    <r>
      <rPr>
        <sz val="11"/>
        <rFont val="Calibri"/>
        <family val="2"/>
        <scheme val="minor"/>
      </rPr>
      <t xml:space="preserve">
2. Trasladar el hallazgo a la Alcaldía de Turbo. 
3.- INFORME DE CIERRE</t>
    </r>
  </si>
  <si>
    <r>
      <rPr>
        <b/>
        <sz val="11"/>
        <rFont val="Calibri"/>
        <family val="2"/>
        <scheme val="minor"/>
      </rPr>
      <t>UNIDADES DE MEDIDA CORRRECTIVAS:</t>
    </r>
    <r>
      <rPr>
        <sz val="11"/>
        <rFont val="Calibri"/>
        <family val="2"/>
        <scheme val="minor"/>
      </rPr>
      <t xml:space="preserve">
1. Socializaciones anteriores a la construcción del peaje
2. Denuncia penal en contra de la Alcaldía de Turbo
3. Denuncia fiscal en contra de la Alcaldía de Turbo
4. Denuncia disciplinaria en contra del Alcalde y el Secretario de Planeación de la Alcaldía de Turbo
5. Acción judicial que conociere el Tribunal Administrativo de Antioquia
6. Pronunciamiento del Tribunal Administrativo de Antioquia
</t>
    </r>
    <r>
      <rPr>
        <b/>
        <sz val="11"/>
        <rFont val="Calibri"/>
        <family val="2"/>
        <scheme val="minor"/>
      </rPr>
      <t>UNIDADES DE MEDIDA PREVENTIVAS</t>
    </r>
    <r>
      <rPr>
        <sz val="11"/>
        <rFont val="Calibri"/>
        <family val="2"/>
        <scheme val="minor"/>
      </rPr>
      <t xml:space="preserve">
7. Solicitar a Contraloría el traslado del presente Hallazgo a la Alcaldía de Turbo
</t>
    </r>
    <r>
      <rPr>
        <b/>
        <sz val="11"/>
        <rFont val="Calibri"/>
        <family val="2"/>
        <scheme val="minor"/>
      </rPr>
      <t>INFORME DE CIERRE</t>
    </r>
    <r>
      <rPr>
        <sz val="11"/>
        <rFont val="Calibri"/>
        <family val="2"/>
        <scheme val="minor"/>
      </rPr>
      <t xml:space="preserve">
8. Informe de cierre</t>
    </r>
  </si>
  <si>
    <t>Intervención entidades territoriales</t>
  </si>
  <si>
    <r>
      <t xml:space="preserve">Hallazgo No. 29. Administrativo. Estructuración del contrato de concesión No. 08 de 2010 - Transversal de las Américas. </t>
    </r>
    <r>
      <rPr>
        <sz val="11"/>
        <rFont val="Calibri"/>
        <family val="2"/>
        <scheme val="minor"/>
      </rPr>
      <t>No existió previsión respecto de los recursos necesarios para la adquisición de los predios requeridos para la construcción del proyecto, contrato 08 de 2010. En la estructuración del proyecto se estimó el valor de la adquisición predial en $27,551 millones (incluido el 20% adicional de riesgo predial a cargo del concesionario). Sin embargo según estudio predial se previó la proyección del valor de adquisición predial en $335.177 millones, es decir, el 1289% más de lo programado.</t>
    </r>
  </si>
  <si>
    <t>La CGR describe la causa así: ''Debilidades en la etapa de estructuración, y por ende, en el proceso de planeación, al reflejar que los recursos programados en el contrato inicial para la adquisición predial fueron insuficientes, pese a la activación del fondo de contingencias para respaldar el riesgo predial asumido por la agencia.''</t>
  </si>
  <si>
    <t>La CGR describe el efecto así: ''Desfinanciación del proyecto, retrasos en la adquisición de predios y demora en su ejecución, recurriendo a traslados y adquisición de nuevas fuentes de financiación.''</t>
  </si>
  <si>
    <t xml:space="preserve">Fortalecer el proceso de planeación enfoncándonos particularmente en la estructuración de los contratos,  de tal forma que se cuente con lineamientos y directrices que permitan mejorar la estimación de los recursos prediales y la asignación respectiva para los fondos contingentes. </t>
  </si>
  <si>
    <r>
      <rPr>
        <b/>
        <sz val="11"/>
        <rFont val="Calibri"/>
        <family val="2"/>
        <scheme val="minor"/>
      </rPr>
      <t>ACCIONES CORRECTIVAS</t>
    </r>
    <r>
      <rPr>
        <sz val="11"/>
        <rFont val="Calibri"/>
        <family val="2"/>
        <scheme val="minor"/>
      </rPr>
      <t xml:space="preserve">
1. Evidenciar las gestiones realizadas por la Agencia con el fin de optimizar recursos
2. Evidenciar la solicitud oportuna de recursos ante Min Hacienda
</t>
    </r>
    <r>
      <rPr>
        <b/>
        <sz val="11"/>
        <rFont val="Calibri"/>
        <family val="2"/>
        <scheme val="minor"/>
      </rPr>
      <t>ACCIONES PREVENTIVAS</t>
    </r>
    <r>
      <rPr>
        <sz val="11"/>
        <rFont val="Calibri"/>
        <family val="2"/>
        <scheme val="minor"/>
      </rPr>
      <t xml:space="preserve">
3. Incorporar en el contrato estándar del estructurador aspectos críticos para una mejor estimación de los recursos requeridos para la adquisición predial
4. Incorporar el contrato estándar 4G en relación con el apéndice predial y la matriz de riesgos
5. Establecer lineamientos prediales en procedimiento de estructuración.
INFORME DE CIERRE
</t>
    </r>
  </si>
  <si>
    <r>
      <rPr>
        <b/>
        <sz val="11"/>
        <rFont val="Calibri"/>
        <family val="2"/>
        <scheme val="minor"/>
      </rPr>
      <t>UNIDADES DE MEDIDA CORRECTIVAS</t>
    </r>
    <r>
      <rPr>
        <sz val="11"/>
        <rFont val="Calibri"/>
        <family val="2"/>
        <scheme val="minor"/>
      </rPr>
      <t xml:space="preserve">
1. Modificaciones contractuales en relación predios.
2. Informe de Vicepresidencia de Estructuración explicando lo sucedido
3. Soportes de gestión para la solicitud de los recursos adicionales requeridos
4. Gestión de los recursos adicionales solicitados ante el Ministerio de Hacienda
</t>
    </r>
    <r>
      <rPr>
        <b/>
        <sz val="11"/>
        <rFont val="Calibri"/>
        <family val="2"/>
        <scheme val="minor"/>
      </rPr>
      <t>UNIDADES DE MEDIDA PREVENTIVAS</t>
    </r>
    <r>
      <rPr>
        <sz val="11"/>
        <rFont val="Calibri"/>
        <family val="2"/>
        <scheme val="minor"/>
      </rPr>
      <t xml:space="preserve">
5. Contrato del estructurador
6. Informe de la Interventoría
7. Contrato estándar 4G que incluye: - Apéndice Predial y Matriz de Riesgos
8. Procedimiento de Estructuración Predial
</t>
    </r>
    <r>
      <rPr>
        <b/>
        <sz val="11"/>
        <rFont val="Calibri"/>
        <family val="2"/>
        <scheme val="minor"/>
      </rPr>
      <t>INFORME DE CIERRE</t>
    </r>
    <r>
      <rPr>
        <sz val="11"/>
        <rFont val="Calibri"/>
        <family val="2"/>
        <scheme val="minor"/>
      </rPr>
      <t xml:space="preserve">
9. Informe de cierre</t>
    </r>
  </si>
  <si>
    <t xml:space="preserve">Vicepresidencia de Gestión Contractual- Vicepresidencia de Planeación, Riesgos y Entorno
Vicepresidencia Estructuración </t>
  </si>
  <si>
    <r>
      <t xml:space="preserve">Hallazgo No. 30. Administrativo con presunta incidencia Disciplinaria. Ejecución del proyecto Transversal de las Américas - Contrato 08 de 2010 - Gestión predial. </t>
    </r>
    <r>
      <rPr>
        <sz val="11"/>
        <rFont val="Calibri"/>
        <family val="2"/>
        <scheme val="minor"/>
      </rPr>
      <t xml:space="preserve">Existen atrasos significativos en la construcción del contrato de concesión No. 08 de 2010, principalmente originado por la baja gestión en la adquisición predial, toda vez que a 31 de diciembre de 2016 de 1858 predios requeridos solo se cuenta con 1022 (55%) adquiridos con folios de matrícula. Según informe de interventoría del 20 dic 2016, el avance general de obra es 78,1% versus avance programado 92,7%. </t>
    </r>
  </si>
  <si>
    <t>La CGR describe la causa así: ''Deficiencias e inoportunidad en la gestión predial del concesionario y fallas en la efectividad del control y seguimiento de la ejecución y del cumplimiento contractual ejercido tanto por la ANI como por el concesionario, las cuales se ven reflejadas en el atraso en el cumplimiento de las obras.''</t>
  </si>
  <si>
    <t>La CGR describe el efecto así: ''Incumplimiento de las obligaciones pactadas en el contrato literal (e) de la sesión 2.5 del contrato 08 de 2010. Así como el incumplimiento de los artículos 3, 4, 5, 25 y 26 de la Ley 80 de 1993, y en su defecto, por el incumplimiento de los deberes y derechos contemplados en la Ley 734 de 2002.''</t>
  </si>
  <si>
    <t>Establecer las causas de los atrasos de la ejecución del proyecto para superar las posibles fallas en la efectividad del control y seguimiento de la ejecución y del cumplimiento contractual ejercido por la ANI.</t>
  </si>
  <si>
    <t xml:space="preserve"> Asegurar la ejecución y finalización dentro de los términos establecidos en el Contrato de Concesión. Solicitar al ente de control el traslado del presente Hallazgo por competencia a las entidades encargadas de la administración de los predios. </t>
  </si>
  <si>
    <r>
      <rPr>
        <b/>
        <sz val="11"/>
        <rFont val="Calibri"/>
        <family val="2"/>
        <scheme val="minor"/>
      </rPr>
      <t>ACCIONES CORRECTIVAS</t>
    </r>
    <r>
      <rPr>
        <sz val="11"/>
        <rFont val="Calibri"/>
        <family val="2"/>
        <scheme val="minor"/>
      </rPr>
      <t xml:space="preserve">
1. Establecer las causas  de los atrasos presentados en el Contrato de Concesión
2. Modificar el Contrato de Concesión en lo relaciondo con los tramos o sectores que presentan dificultades en la gestión predial.
3.- Fortalecer el control y seguimiento en los comites prediales frente a los predios críticos que están afectando el avance de la obra.
</t>
    </r>
    <r>
      <rPr>
        <b/>
        <sz val="11"/>
        <rFont val="Calibri"/>
        <family val="2"/>
        <scheme val="minor"/>
      </rPr>
      <t>ACCIONES PREVENTIVAS</t>
    </r>
    <r>
      <rPr>
        <sz val="11"/>
        <rFont val="Calibri"/>
        <family val="2"/>
        <scheme val="minor"/>
      </rPr>
      <t xml:space="preserve">
4. Realizar el seguimiento predial y técnico al Contrato de Concesión
5. Trasladar el hallazgo a las entidades encargadas de la administración de los predios que afectan el avance de obra 
</t>
    </r>
    <r>
      <rPr>
        <b/>
        <sz val="11"/>
        <rFont val="Calibri"/>
        <family val="2"/>
        <scheme val="minor"/>
      </rPr>
      <t>INFORME DE CIERRE</t>
    </r>
  </si>
  <si>
    <r>
      <rPr>
        <b/>
        <sz val="11"/>
        <rFont val="Calibri"/>
        <family val="2"/>
        <scheme val="minor"/>
      </rPr>
      <t>UNIDADES DE MEDIDA CORRECTIVAS</t>
    </r>
    <r>
      <rPr>
        <sz val="11"/>
        <rFont val="Calibri"/>
        <family val="2"/>
        <scheme val="minor"/>
      </rPr>
      <t xml:space="preserve">
1. Concepto conjunto de las áreas en las que se indiquen las causas de los atrasos prediales, sociales y técnicos
2. Otrosí N°20 al Contrato de Concesión - El cual prorroga el Contrato de Concesión
3. Informe del Concesionario en el que se indique el estado actual del contrato, la causa de los atrasos y el plan contingente propuesto para subsanarlos
4. Informe de interventoría que de cuenta de la ejecución del proyecto, posibles causas de los atrasos presentados y propuestas de solución para los mismos
5. Oficio en el que se conmine al Concesionario al cumplimiento del Contrato de Concesión
6. En caso de configurarse, inicio del proceso de incumplimiento o bien informe de cumplimiento de la interventoría
7.- Informe periodico sobre el resultado de la gestión predial.
8.- Actas de comité predial
</t>
    </r>
    <r>
      <rPr>
        <b/>
        <sz val="11"/>
        <rFont val="Calibri"/>
        <family val="2"/>
        <scheme val="minor"/>
      </rPr>
      <t xml:space="preserve">UNIDADES DE MEDIDA PREVENTIVAS
</t>
    </r>
    <r>
      <rPr>
        <sz val="11"/>
        <rFont val="Calibri"/>
        <family val="2"/>
        <scheme val="minor"/>
      </rPr>
      <t xml:space="preserve">9. Solicitar a Contraloría el traslado del presente Hallazgo a las entidades encargadas de la administración de los predios que afectan la ejecución de las obras
10. Manual de Interventoría y Supervisión
11.- Contrato Estandar 4G. Apendice predial
</t>
    </r>
    <r>
      <rPr>
        <b/>
        <sz val="11"/>
        <rFont val="Calibri"/>
        <family val="2"/>
        <scheme val="minor"/>
      </rPr>
      <t>INFORME DE CIERRE</t>
    </r>
    <r>
      <rPr>
        <sz val="11"/>
        <rFont val="Calibri"/>
        <family val="2"/>
        <scheme val="minor"/>
      </rPr>
      <t xml:space="preserve">
12. Informe de cierre</t>
    </r>
  </si>
  <si>
    <r>
      <t xml:space="preserve">Hallazgo No. 31. Administrativo con presunta incidencia Disciplinaria. Obras de mejoramiento y/o rehabilitación. Contrato No. 008 de 2010 - Concesión Transversal de las Américas Sector 1. Denuncia 2017.111106-80134-D. </t>
    </r>
    <r>
      <rPr>
        <sz val="11"/>
        <rFont val="Calibri"/>
        <family val="2"/>
        <scheme val="minor"/>
      </rPr>
      <t>Al inicio del contrato de concesión 008 de 201, el tramo comprendido entre el K13+600 al K15+650 (paso urbano de Talaigua Nuevo) se encontraba afectado por la póliza No. 11-44-1013269 hasta el 26-04-2016, y como beneficiario el INVIAS, razón por la cual, el concesionario realizó hasta esa fecha una intervención a nivel de mantenimiento rutinario, conservación y operación. Así las cosas, una vez expirada la vigencia de la póliza, el concesionario debió ejecutar las obras de mejoramiento y/o rehabilitación del tramo en mención de acuerdo con el alcance inicial.</t>
    </r>
  </si>
  <si>
    <t>La CGR describe la causa así: ''El concesionario no ha ejecutado las obras de mejoramiento y/o rehabilitación del tramo comprendido entre el K13+600 al K15+650 (paso urbano de Talaigua Nuevo) de acuerdo  con el alcance inicial.''</t>
  </si>
  <si>
    <t>La CGR describe el efecto así: ''Presunta vulneración del artículo 3 de la Ley 489 de 1998, el artículo 34 de la Ley 734 de 2002, los artículos 4, 5, 25 y 26 de la Ley 80 de 1993, en concordancia con los artículos 3, 4, 6 y 7 de la Ley 610 de 2000 al poner en riesgo los recursos del Estado, transgrediendo lo previsto en el parágrafo 3° del Art. 30 de la Ley 105 de 1993.''</t>
  </si>
  <si>
    <t>Verificar el alcance del contrato de concesión en los sitios relacionados y si es responsabilidad del concesionario exigir el cumplimiento de las obligaciones contractuales. En caso contrarioinformar a la entidad competente.</t>
  </si>
  <si>
    <t>Verificar el cumplimiento del contrato de concesión en sitios críticos del proyecto.</t>
  </si>
  <si>
    <r>
      <rPr>
        <b/>
        <sz val="11"/>
        <rFont val="Calibri"/>
        <family val="2"/>
        <scheme val="minor"/>
      </rPr>
      <t>ACCIONES CORRECTIVAS</t>
    </r>
    <r>
      <rPr>
        <sz val="11"/>
        <rFont val="Calibri"/>
        <family val="2"/>
        <scheme val="minor"/>
      </rPr>
      <t xml:space="preserve">
1.- Verificar el alcance de las intervenciones en el contrato de concesión,  en relación con las obligaciones contractuales,  por parte de la interventoria y del equipo de supervisión.
2. Establecer las acciones realizadas en el sitio de acuerdo al Contrato de Concesión por parte de la interventoría
3. En caso de configurarse, inicio del proceso de incumplimiento o bien informe de cumplimiento de la interventoría.
4.- Si la causa del hallazgo no es imputable al concesionario enviar comunicaciones a la entidad competente.
</t>
    </r>
    <r>
      <rPr>
        <b/>
        <sz val="11"/>
        <rFont val="Calibri"/>
        <family val="2"/>
        <scheme val="minor"/>
      </rPr>
      <t>ACCIONES PREVENTIVAS</t>
    </r>
    <r>
      <rPr>
        <sz val="11"/>
        <rFont val="Calibri"/>
        <family val="2"/>
        <scheme val="minor"/>
      </rPr>
      <t xml:space="preserve">
5. Las inherentes relacionadas con la causa del hallazgo.</t>
    </r>
  </si>
  <si>
    <r>
      <rPr>
        <b/>
        <sz val="11"/>
        <rFont val="Calibri"/>
        <family val="2"/>
        <scheme val="minor"/>
      </rPr>
      <t>ACCIONES CORRECTIVAS</t>
    </r>
    <r>
      <rPr>
        <sz val="11"/>
        <rFont val="Calibri"/>
        <family val="2"/>
        <scheme val="minor"/>
      </rPr>
      <t xml:space="preserve">
1. Informe de Interventoría sobre el alcance de las intervenciones y  de las acciones realizadas al sitio
2. Informe integral de supervisión
3. Proceso de incumplimiento o informe de cumplimiento por la interventoría
4. Oficio a la entidad competente.
</t>
    </r>
    <r>
      <rPr>
        <b/>
        <sz val="11"/>
        <rFont val="Calibri"/>
        <family val="2"/>
        <scheme val="minor"/>
      </rPr>
      <t>ACCIONES PREVENTIVAS</t>
    </r>
    <r>
      <rPr>
        <sz val="11"/>
        <rFont val="Calibri"/>
        <family val="2"/>
        <scheme val="minor"/>
      </rPr>
      <t xml:space="preserve">
5. Manual de Interventoría y Supervisión
6. Contrato estándar 4G
</t>
    </r>
    <r>
      <rPr>
        <b/>
        <sz val="11"/>
        <rFont val="Calibri"/>
        <family val="2"/>
        <scheme val="minor"/>
      </rPr>
      <t>INFORME DE CIERRE</t>
    </r>
    <r>
      <rPr>
        <sz val="11"/>
        <rFont val="Calibri"/>
        <family val="2"/>
        <scheme val="minor"/>
      </rPr>
      <t xml:space="preserve">
7. Informe de cierre</t>
    </r>
  </si>
  <si>
    <r>
      <t xml:space="preserve">Hallazgo No. 32. Administrativo. Formato F-9 Procesos Judiciales. </t>
    </r>
    <r>
      <rPr>
        <sz val="11"/>
        <rFont val="Calibri"/>
        <family val="2"/>
        <scheme val="minor"/>
      </rPr>
      <t>Se presenta una diferencia por $464.261 millones, entre la información reportada en la cuenta rendida vigencia 2016, en el formato F-9 Procesos Judiciales en la columna - Montos de la Provisión Contable que fue por $1.048.532 millones y lo registrado contablemente en la provisión Mecanismos Alternativos de Solución de Conflictos (271015) fue por $584.271 millones, de acuerdo con lo descrito en las notas a los estados contables en esta subcuenta se reflejan los valores reportados como probabilidad alta de riesgo (2), según información suministrada por la Vicepresidencia Jurídica - Grupo Interno de Trabajo Defensa Judicial.</t>
    </r>
  </si>
  <si>
    <t>La CGR describe la causa así: ''Falta de conciliación de las cifras entre las dependencias involucradas.''</t>
  </si>
  <si>
    <t>La CGR describe el efecto así: ''Incertidumbre sobre el valor reflejado en los Estados Contables a 31 de diciembre de 2016 de las provisiones registradas contablemente.''</t>
  </si>
  <si>
    <t>Implementar y adoptar el procedimiento de provisión contable, que  indicará los lineamientos   que  permitiran unificar y/o conciliar los montos contenidos en la provisión contable  y Formato No. 9 Procesos Judiciales, evitando que se incluyan  diferencias en  los correspondientes  registros.</t>
  </si>
  <si>
    <t>Realizar conciliación de cifras   entre las dependencias  reponsables    de las provisiones  contables y reportes del formato No. 9  Procesos Judiciales  -con corte a  31/12/2017-,   que  evitará  el reporte de valores  diferentes.    E implementando  procedimiento  de provisión contable.</t>
  </si>
  <si>
    <r>
      <rPr>
        <b/>
        <sz val="11"/>
        <rFont val="Calibri"/>
        <family val="2"/>
        <scheme val="minor"/>
      </rPr>
      <t>UNIDADES DE MEDIDA CORRECTIVAS:</t>
    </r>
    <r>
      <rPr>
        <sz val="11"/>
        <rFont val="Calibri"/>
        <family val="2"/>
        <scheme val="minor"/>
      </rPr>
      <t xml:space="preserve">
1. Conciliación de información entre VAF y Gerencia de defensa Judicial sobre el reporte F9 A 31/12/2017. 
</t>
    </r>
    <r>
      <rPr>
        <b/>
        <sz val="11"/>
        <rFont val="Calibri"/>
        <family val="2"/>
        <scheme val="minor"/>
      </rPr>
      <t>UNIDADES DE MEDIDA PREVENTIVAS:</t>
    </r>
    <r>
      <rPr>
        <sz val="11"/>
        <rFont val="Calibri"/>
        <family val="2"/>
        <scheme val="minor"/>
      </rPr>
      <t xml:space="preserve">
1. Implementar procedimineto de provisión contable
</t>
    </r>
    <r>
      <rPr>
        <b/>
        <sz val="11"/>
        <rFont val="Calibri"/>
        <family val="2"/>
        <scheme val="minor"/>
      </rPr>
      <t>INFORME DE CIERRE</t>
    </r>
    <r>
      <rPr>
        <sz val="11"/>
        <rFont val="Calibri"/>
        <family val="2"/>
        <scheme val="minor"/>
      </rPr>
      <t xml:space="preserve">
3. Informe de cierre.</t>
    </r>
  </si>
  <si>
    <r>
      <t xml:space="preserve">
</t>
    </r>
    <r>
      <rPr>
        <b/>
        <sz val="11"/>
        <rFont val="Calibri"/>
        <family val="2"/>
        <scheme val="minor"/>
      </rPr>
      <t>UNIDADES DE MEDIDA CORRECTIVAS</t>
    </r>
    <r>
      <rPr>
        <sz val="11"/>
        <rFont val="Calibri"/>
        <family val="2"/>
        <scheme val="minor"/>
      </rPr>
      <t xml:space="preserve">
1. Conciliación de información entre VAF y Gerencia de defensa Judicial
</t>
    </r>
    <r>
      <rPr>
        <b/>
        <sz val="11"/>
        <rFont val="Calibri"/>
        <family val="2"/>
        <scheme val="minor"/>
      </rPr>
      <t>UNIDADES DE MEDIDA PREVENTIVA</t>
    </r>
    <r>
      <rPr>
        <sz val="11"/>
        <rFont val="Calibri"/>
        <family val="2"/>
        <scheme val="minor"/>
      </rPr>
      <t xml:space="preserve">
2. Procedimineto de provisión contable
</t>
    </r>
    <r>
      <rPr>
        <b/>
        <sz val="11"/>
        <rFont val="Calibri"/>
        <family val="2"/>
        <scheme val="minor"/>
      </rPr>
      <t>INFORME DE CIERRE</t>
    </r>
    <r>
      <rPr>
        <sz val="11"/>
        <rFont val="Calibri"/>
        <family val="2"/>
        <scheme val="minor"/>
      </rPr>
      <t xml:space="preserve">
3. Informe de cierre.</t>
    </r>
  </si>
  <si>
    <t>Vicepresidencia Jurídica - Vicepresidencia Administrativa y Financiera</t>
  </si>
  <si>
    <t>Falta de conciliación de cifras</t>
  </si>
  <si>
    <r>
      <rPr>
        <b/>
        <sz val="11"/>
        <rFont val="Calibri"/>
        <family val="2"/>
      </rPr>
      <t>Hallazgo No.33 Administrativo. Saldo a favor de la ANI Ruta del Sol II.</t>
    </r>
    <r>
      <rPr>
        <sz val="11"/>
        <rFont val="Calibri"/>
        <family val="2"/>
        <scheme val="minor"/>
      </rPr>
      <t xml:space="preserve">  A 31 de diciembre del 2016, la cuenta de deudores se encuentra subestimada en la suma de $198,4 millones,  por cuanto las áreas misionales no le informaron  oportunamente a la ANI del Proyecto  Ruta del Sol II, debido a un mayor valor pagado en el giro de la vigencia futura faltante del año 2015 la cual fue consignada en el año 2016, presentándose una diferencia de  198,4 millones. </t>
    </r>
  </si>
  <si>
    <t>La CGR describe la causa así: ''Situación originada  por la falta de oportunidad en el envío de la información.''</t>
  </si>
  <si>
    <t>La CGR describe el efecto así: ''Lo que afecta los registros contables de los Estados Financieros de la ANI.''</t>
  </si>
  <si>
    <t>Remitir un oficio a la Contraloría General de la República, en el cual se expresen los argumentos de la ANI con fundamento en los cuales se considera  que no existe daño alguno al patrimonio público, como expone el Órgano de Control en la Opinión a los Estados Contables y Financieros ANI.</t>
  </si>
  <si>
    <t>Demostrar al Organo de Control Fiscal que el giro excedentario de la vigencia 2015, por valor de $198,441,977 realizado en abril de 2016, constituyó el paso de un fondo público (Tesoro Nación) a otro fondo público (Subcuenta Aportes INCO), razón por la cual no existe daño, lesión o perdida del recurso público.</t>
  </si>
  <si>
    <r>
      <rPr>
        <b/>
        <sz val="11"/>
        <rFont val="Calibri"/>
        <family val="2"/>
        <scheme val="minor"/>
      </rPr>
      <t>UNIDADES DE MEDIDA CORRECTIVAS:</t>
    </r>
    <r>
      <rPr>
        <sz val="11"/>
        <rFont val="Calibri"/>
        <family val="2"/>
        <scheme val="minor"/>
      </rPr>
      <t xml:space="preserve">
UMC1.  Remitir a la Contraloría General de la República-CGR oficio exponiendo la inexistencia de daño al patrimonio públlico e informando sobre la orden de devolución de los recursos públicos y sus rendimientos al Tesoro Nacional.
UMC2.Ordenar mediante ofico con destino a la Fiducia del Proyecto la devolución de $198.441.977 y sus rendimientos al Tesoro Nación. 
UMC3. Remitir a la CGR oficio con soportes de la devolución de los recursos y sus rendimientos al Tesoro Nacional.
</t>
    </r>
    <r>
      <rPr>
        <b/>
        <sz val="11"/>
        <rFont val="Calibri"/>
        <family val="2"/>
        <scheme val="minor"/>
      </rPr>
      <t>INFORME DE CIERRE</t>
    </r>
    <r>
      <rPr>
        <sz val="11"/>
        <rFont val="Calibri"/>
        <family val="2"/>
        <scheme val="minor"/>
      </rPr>
      <t xml:space="preserve">
4. Informe de Cierre
</t>
    </r>
  </si>
  <si>
    <r>
      <rPr>
        <b/>
        <sz val="11"/>
        <rFont val="Calibri"/>
        <family val="2"/>
        <scheme val="minor"/>
      </rPr>
      <t>UNIDADES DE MEDIDA CORRECTIVAS:</t>
    </r>
    <r>
      <rPr>
        <sz val="11"/>
        <rFont val="Calibri"/>
        <family val="2"/>
        <scheme val="minor"/>
      </rPr>
      <t xml:space="preserve">
1. Oficio a la Contraloría General de la República sobre  inexistencia de daño al patrimonio público.
2. Oficio ordenando devolución al Tesoro Nación. 
3. Oficio a la Contraloría General de la República con soportes de la devolución de los recursos y sus rendimientos.
</t>
    </r>
    <r>
      <rPr>
        <b/>
        <sz val="11"/>
        <rFont val="Calibri"/>
        <family val="2"/>
        <scheme val="minor"/>
      </rPr>
      <t>INFORME DE CIERRE</t>
    </r>
    <r>
      <rPr>
        <sz val="11"/>
        <rFont val="Calibri"/>
        <family val="2"/>
        <scheme val="minor"/>
      </rPr>
      <t xml:space="preserve">
4. Informe de Cierre</t>
    </r>
  </si>
  <si>
    <t>Vicepresidencia Ejecutiva - Vicepresidencia Administrativa y Financiera</t>
  </si>
  <si>
    <r>
      <rPr>
        <b/>
        <sz val="11"/>
        <rFont val="Calibri"/>
        <family val="2"/>
      </rPr>
      <t>Hallazgo No. 34 Administrativo. Cuenta Única Nacional No. 61016986 Banco de la República.</t>
    </r>
    <r>
      <rPr>
        <sz val="11"/>
        <rFont val="Calibri"/>
        <family val="2"/>
        <scheme val="minor"/>
      </rPr>
      <t xml:space="preserve"> El saldo de la cuenta Recursos Entregados en Administración (142402) se encuentra subestimada en $19.668 millones.
La ANI realizó las gestiones necesarias y dichos recursos fueron reintegrados a la Cuenta Única Nacional el 2 de enero de 2017.</t>
    </r>
  </si>
  <si>
    <t>La CGR describe la causa así: ''Se realizaron pagos a través de la Cuenta Única Nacional, para el mejoramiento, apoyo estatal proyecto Ruta del Sol - Sector II, ya que el pago se debió haber realizado con recursos Nación y no con recursos propios como sucedió. ''</t>
  </si>
  <si>
    <t>La CGR describe el efecto así: ''Se originó una subestimación en la cuenta de Recursos Entregados en Administración por $19.668 millones.''</t>
  </si>
  <si>
    <t xml:space="preserve">Contar con la adecuada parametrización de las operaciones realizadas por la agencia con y sin situacion de fondos para que afecte la cuenta que corresponde al tipo de operación en el sistema SIIF. </t>
  </si>
  <si>
    <r>
      <rPr>
        <b/>
        <sz val="11"/>
        <rFont val="Calibri"/>
        <family val="2"/>
        <scheme val="minor"/>
      </rPr>
      <t>UNIDADES DE MEDIDA CORRECTIVAS</t>
    </r>
    <r>
      <rPr>
        <sz val="11"/>
        <rFont val="Calibri"/>
        <family val="2"/>
        <scheme val="minor"/>
      </rPr>
      <t xml:space="preserve">
1. Trasladar los recursos de la cuenta de ahorros a la Cuenta Unica Nacional.
2. Oficio con destino al SIIF Nación solicitando hacer las gestiones pertinentes en el sistema para este tipo de operación y que no se vuelvan a presentar.
</t>
    </r>
    <r>
      <rPr>
        <b/>
        <sz val="11"/>
        <rFont val="Calibri"/>
        <family val="2"/>
        <scheme val="minor"/>
      </rPr>
      <t>INFORME DE CIERRE</t>
    </r>
    <r>
      <rPr>
        <sz val="11"/>
        <rFont val="Calibri"/>
        <family val="2"/>
        <scheme val="minor"/>
      </rPr>
      <t xml:space="preserve">
3. Informe de cierre que resuma el impacto de cada unidad de medida para conjurar la causalidad que dio origen al hallazgo.</t>
    </r>
  </si>
  <si>
    <r>
      <rPr>
        <b/>
        <sz val="11"/>
        <rFont val="Calibri"/>
        <family val="2"/>
        <scheme val="minor"/>
      </rPr>
      <t>UNIDADES DE MEDIDA CORRRECTIVAS:</t>
    </r>
    <r>
      <rPr>
        <sz val="11"/>
        <rFont val="Calibri"/>
        <family val="2"/>
        <scheme val="minor"/>
      </rPr>
      <t xml:space="preserve">
1. Comprobante de traslado.
2. Oficio
</t>
    </r>
    <r>
      <rPr>
        <b/>
        <sz val="11"/>
        <rFont val="Calibri"/>
        <family val="2"/>
        <scheme val="minor"/>
      </rPr>
      <t>INFORME DE CIERRE</t>
    </r>
    <r>
      <rPr>
        <sz val="11"/>
        <rFont val="Calibri"/>
        <family val="2"/>
        <scheme val="minor"/>
      </rPr>
      <t xml:space="preserve">
3. Informe de Cierre</t>
    </r>
  </si>
  <si>
    <r>
      <t xml:space="preserve">Hallazgo No. 35 Administrativo. Formato GCSP - F007 Ejecución de recursos - Formato. </t>
    </r>
    <r>
      <rPr>
        <sz val="11"/>
        <rFont val="Calibri"/>
        <family val="2"/>
        <scheme val="minor"/>
      </rPr>
      <t>De acuerdo con la muestra seleccionada de las concesiones del modo carretero a cargo de la ANI como del INVIAS, se evidencia que la información consignada en algunos de los reportes del formato GCSP-F007 - Ejecución de recursos, no son registrados oportunamente como se puede apreciar en los proyectos de concesión Armenia-Pereira-Manizales, Ruta del Sol 2, Malla Vial del Valle del Cauca y Cauca, Ruta del Sol 1, entre otros.</t>
    </r>
  </si>
  <si>
    <t>La CGR describe la causa así: ''Estas situaciones son originadas porque no se da estricta aplicación a la causación o devengo.''</t>
  </si>
  <si>
    <t>La CGR describe el efecto así: ''Afectación del registro oportuno en el periodo  o mes correspondiente.''</t>
  </si>
  <si>
    <r>
      <rPr>
        <b/>
        <sz val="11"/>
        <rFont val="Calibri"/>
        <family val="2"/>
        <scheme val="minor"/>
      </rPr>
      <t xml:space="preserve">VAF: </t>
    </r>
    <r>
      <rPr>
        <sz val="11"/>
        <rFont val="Calibri"/>
        <family val="2"/>
        <scheme val="minor"/>
      </rPr>
      <t xml:space="preserve">Elaborar mensualmente informe, identificando los reportes no recibidos del formato GCSP - 007 Ejecución de Recursos y remitirlo a las vicepresidencias de Gestión Contractual y Ejecutiva, para que los envien oportunamente.
</t>
    </r>
    <r>
      <rPr>
        <b/>
        <sz val="11"/>
        <rFont val="Calibri"/>
        <family val="2"/>
        <scheme val="minor"/>
      </rPr>
      <t xml:space="preserve">VGC y VEJ: </t>
    </r>
    <r>
      <rPr>
        <sz val="11"/>
        <rFont val="Calibri"/>
        <family val="2"/>
        <scheme val="minor"/>
      </rPr>
      <t>*Gestionar ante el concesionario y la interventoría el cumplimiento de la entrega oportuna del fomato a la ANI
*Revisión del formato 007 por parte de los financieros encargos de cada proyecto pertenecientes a las Gerencias Financieras VGC y VEJ
*Elaborar mensualmente informe, identificando los reportes no recibidos del formato GCSP - 007 Ejecución de Recursos y remitirlo a las vicepresidencias de Gestión Contractual y Ejecutiva, para que los envien oportunamente.</t>
    </r>
  </si>
  <si>
    <r>
      <rPr>
        <b/>
        <sz val="11"/>
        <rFont val="Calibri"/>
        <family val="2"/>
        <scheme val="minor"/>
      </rPr>
      <t xml:space="preserve">VAF: </t>
    </r>
    <r>
      <rPr>
        <sz val="11"/>
        <rFont val="Calibri"/>
        <family val="2"/>
        <scheme val="minor"/>
      </rPr>
      <t>Registrar oportunamente en el periodo que corresponde la informacion del reporte del formato GCSP - 007 Ejecución de Recursos, lo anterior para dar cumplimiento al principio de causación y devengo.
VGC y VEJ:  *Cumplir con los plazos establecidos contractualmente para la entrega del formato 007 ante la ANI 
* Suministrar oportunamente el formato 007 para su adecuado registro por parte de VAF.
* Registrar oportunamente en el periodo que corresponde la informacion del reporte del formato GCSP - 007 Ejecución de Recursos, lo anterior para dar cumplimiento al principio de causación y devengo.</t>
    </r>
  </si>
  <si>
    <r>
      <rPr>
        <b/>
        <sz val="11"/>
        <rFont val="Calibri"/>
        <family val="2"/>
        <scheme val="minor"/>
      </rPr>
      <t>VAF:
UNIADES DE MEDIDA CORRECTIVA:</t>
    </r>
    <r>
      <rPr>
        <sz val="11"/>
        <rFont val="Calibri"/>
        <family val="2"/>
        <scheme val="minor"/>
      </rPr>
      <t xml:space="preserve">
1. Informe mensual indicando a las áreas misionales los formatos no recibidos
2. Comunicación a la Contaduría General de la Nación, con copia al Administrador del SIIF del Ministerio de Hacienda, solicitado ampliación de las fechas límites para hacer registros.
</t>
    </r>
    <r>
      <rPr>
        <b/>
        <sz val="11"/>
        <rFont val="Calibri"/>
        <family val="2"/>
        <scheme val="minor"/>
      </rPr>
      <t>UNIDADES DE MEDIDA PREVENTIVA:</t>
    </r>
    <r>
      <rPr>
        <sz val="11"/>
        <rFont val="Calibri"/>
        <family val="2"/>
        <scheme val="minor"/>
      </rPr>
      <t xml:space="preserve">
2. Actualización de la circular interna teniendo en cuenta las fechas de cierre contable.
</t>
    </r>
    <r>
      <rPr>
        <b/>
        <sz val="11"/>
        <rFont val="Calibri"/>
        <family val="2"/>
        <scheme val="minor"/>
      </rPr>
      <t>VGC y VEJ: 
UNIDADES DE MEDIDA CORRECTIVAS</t>
    </r>
    <r>
      <rPr>
        <sz val="11"/>
        <rFont val="Calibri"/>
        <family val="2"/>
        <scheme val="minor"/>
      </rPr>
      <t xml:space="preserve">
1. Aplicar el procedimiento de entrega y revisión de información financiera y contable (GCSP-P-013) y gestionar el envio de información de manera oportuna
2. Informe mensual indicando los reportes no recibidos
</t>
    </r>
    <r>
      <rPr>
        <b/>
        <sz val="11"/>
        <rFont val="Calibri"/>
        <family val="2"/>
        <scheme val="minor"/>
      </rPr>
      <t>UNIDADES DE MEDIDA PREVENTIVA</t>
    </r>
    <r>
      <rPr>
        <sz val="11"/>
        <rFont val="Calibri"/>
        <family val="2"/>
        <scheme val="minor"/>
      </rPr>
      <t xml:space="preserve">
3. Actualización de la circular interna teniendo en cuenta las fechas de cierre 
</t>
    </r>
    <r>
      <rPr>
        <b/>
        <sz val="11"/>
        <rFont val="Calibri"/>
        <family val="2"/>
        <scheme val="minor"/>
      </rPr>
      <t>INFORME DE CIERRE</t>
    </r>
    <r>
      <rPr>
        <sz val="11"/>
        <rFont val="Calibri"/>
        <family val="2"/>
        <scheme val="minor"/>
      </rPr>
      <t xml:space="preserve">
7. Informe de cierre que resuma el impacto de cada unidad de medida para conjurar la causalidad que dio origen al hallazgo.
</t>
    </r>
  </si>
  <si>
    <r>
      <rPr>
        <b/>
        <sz val="11"/>
        <rFont val="Calibri"/>
        <family val="2"/>
        <scheme val="minor"/>
      </rPr>
      <t>VAF: 
UNIDADES DE MEDIDA CORRECTIVA:</t>
    </r>
    <r>
      <rPr>
        <sz val="11"/>
        <rFont val="Calibri"/>
        <family val="2"/>
        <scheme val="minor"/>
      </rPr>
      <t xml:space="preserve">
1. Informe mensual 
2. Oficio a la Contaduría General de la Nación.
</t>
    </r>
    <r>
      <rPr>
        <b/>
        <sz val="11"/>
        <rFont val="Calibri"/>
        <family val="2"/>
        <scheme val="minor"/>
      </rPr>
      <t>UNIDADES DE MEDIDA PREVENTIVA:</t>
    </r>
    <r>
      <rPr>
        <sz val="11"/>
        <rFont val="Calibri"/>
        <family val="2"/>
        <scheme val="minor"/>
      </rPr>
      <t xml:space="preserve">
3. Circular  Interna
</t>
    </r>
    <r>
      <rPr>
        <b/>
        <sz val="11"/>
        <rFont val="Calibri"/>
        <family val="2"/>
        <scheme val="minor"/>
      </rPr>
      <t>VGC y VEJ: - Gerencias Financieras-</t>
    </r>
    <r>
      <rPr>
        <sz val="11"/>
        <rFont val="Calibri"/>
        <family val="2"/>
        <scheme val="minor"/>
      </rPr>
      <t xml:space="preserve">
</t>
    </r>
    <r>
      <rPr>
        <b/>
        <sz val="11"/>
        <rFont val="Calibri"/>
        <family val="2"/>
        <scheme val="minor"/>
      </rPr>
      <t>UNIDADES DE MEDIDA CORRECTIVAS</t>
    </r>
    <r>
      <rPr>
        <sz val="11"/>
        <rFont val="Calibri"/>
        <family val="2"/>
        <scheme val="minor"/>
      </rPr>
      <t xml:space="preserve">
4. Procedimiento y  gestiones de envio de información de manera oportuna
5. Informe mensual
</t>
    </r>
    <r>
      <rPr>
        <b/>
        <sz val="11"/>
        <rFont val="Calibri"/>
        <family val="2"/>
        <scheme val="minor"/>
      </rPr>
      <t>INFORME DE CIERRE</t>
    </r>
    <r>
      <rPr>
        <sz val="11"/>
        <rFont val="Calibri"/>
        <family val="2"/>
        <scheme val="minor"/>
      </rPr>
      <t xml:space="preserve">
6. Informe de Cierre</t>
    </r>
  </si>
  <si>
    <t>Leonidas Narváez - Fernando Mejía - Gina Astrid Salazar</t>
  </si>
  <si>
    <r>
      <rPr>
        <b/>
        <sz val="11"/>
        <rFont val="Calibri"/>
        <family val="2"/>
      </rPr>
      <t>Hallazgo No. 36 Administrativo. Garantías contractuales.</t>
    </r>
    <r>
      <rPr>
        <sz val="11"/>
        <rFont val="Calibri"/>
        <family val="2"/>
        <scheme val="minor"/>
      </rPr>
      <t xml:space="preserve"> A 31 de diciembre de 2016, el saldo de la cuenta garantías contractuales (271017) por $436.949,6 millones se encuentra sobreestimado en $227.208,2 millones.</t>
    </r>
  </si>
  <si>
    <t>La CGR describe la causa así: ''Debido a que se realizaron dos (2) registros por el mismo concepto, uno en el formato garantías contractuales y el otro registro por procesos judiciales del concesionario Sociedad Desarrollo Vial del Nariño, de la concesión Rumichaca - Pasto - Chachagüí.''</t>
  </si>
  <si>
    <t>La CGR describe el efecto así: ''Situación que sobrestima la razonabilidad de la cuenta en dicho valor.''</t>
  </si>
  <si>
    <t>Reclasificar la partida que dió origen a la sobrestimación de la cuenta contable 271017 -Garantias Contractuales y efectuar el registro contable.</t>
  </si>
  <si>
    <t>Presentar adecuadamente la operación registrada a cargo de del concesionario Sociedad Desarrollo Vial del Nariño, de la concesión Rumichaca - Pasto - Chachagüí debido a que se realizaron dos (2) registros por el mismo concepto.</t>
  </si>
  <si>
    <r>
      <rPr>
        <b/>
        <sz val="11"/>
        <rFont val="Calibri"/>
        <family val="2"/>
        <scheme val="minor"/>
      </rPr>
      <t>UNIDADES DE MEDIDA CORRECTIVA:</t>
    </r>
    <r>
      <rPr>
        <sz val="11"/>
        <rFont val="Calibri"/>
        <family val="2"/>
        <scheme val="minor"/>
      </rPr>
      <t xml:space="preserve">
1. Comprobante contable efectuando el ajuste
</t>
    </r>
    <r>
      <rPr>
        <b/>
        <sz val="11"/>
        <rFont val="Calibri"/>
        <family val="2"/>
        <scheme val="minor"/>
      </rPr>
      <t xml:space="preserve">UNIDADES DE MEDIDA PREVENTIVA
</t>
    </r>
    <r>
      <rPr>
        <sz val="11"/>
        <rFont val="Calibri"/>
        <family val="2"/>
        <scheme val="minor"/>
      </rPr>
      <t xml:space="preserve">2. Alcance a circular No. 2017-409-000003-4 dirigida a las vicepresidencias de Gestión Contractual y Ejecutiva.
</t>
    </r>
    <r>
      <rPr>
        <b/>
        <sz val="11"/>
        <rFont val="Calibri"/>
        <family val="2"/>
        <scheme val="minor"/>
      </rPr>
      <t>INFORME DE CIERRE</t>
    </r>
    <r>
      <rPr>
        <sz val="11"/>
        <rFont val="Calibri"/>
        <family val="2"/>
        <scheme val="minor"/>
      </rPr>
      <t xml:space="preserve">
3. Informe de cierre que resuma el impacto de cada unidad de medida para conjurar la causalidad que dio origen al hallazgo.
</t>
    </r>
  </si>
  <si>
    <r>
      <rPr>
        <b/>
        <sz val="11"/>
        <rFont val="Calibri"/>
        <family val="2"/>
        <scheme val="minor"/>
      </rPr>
      <t>UNIDADES DE MEDIDA CORRECTIVA:</t>
    </r>
    <r>
      <rPr>
        <sz val="11"/>
        <rFont val="Calibri"/>
        <family val="2"/>
        <scheme val="minor"/>
      </rPr>
      <t xml:space="preserve">
1. Comprobante contable efectuando el ajuste.
</t>
    </r>
    <r>
      <rPr>
        <b/>
        <sz val="11"/>
        <rFont val="Calibri"/>
        <family val="2"/>
        <scheme val="minor"/>
      </rPr>
      <t xml:space="preserve">UNIDADES DE MEDIDA PREVENTIVA
</t>
    </r>
    <r>
      <rPr>
        <sz val="11"/>
        <rFont val="Calibri"/>
        <family val="2"/>
        <scheme val="minor"/>
      </rPr>
      <t xml:space="preserve">2. Alcance a circular No. 2017-409-000003-4.
</t>
    </r>
    <r>
      <rPr>
        <b/>
        <sz val="11"/>
        <rFont val="Calibri"/>
        <family val="2"/>
        <scheme val="minor"/>
      </rPr>
      <t>INFORME DE CIERRE</t>
    </r>
    <r>
      <rPr>
        <sz val="11"/>
        <rFont val="Calibri"/>
        <family val="2"/>
        <scheme val="minor"/>
      </rPr>
      <t xml:space="preserve">
3. Informe de cierre.</t>
    </r>
  </si>
  <si>
    <r>
      <rPr>
        <b/>
        <sz val="11"/>
        <rFont val="Calibri"/>
        <family val="2"/>
      </rPr>
      <t>Hallazgo No. 37 Administrativo con presunta incidencia Disciplinaria. Aportes Fondo de Contingencias - Fiduciaria la Previsora.</t>
    </r>
    <r>
      <rPr>
        <sz val="11"/>
        <rFont val="Calibri"/>
        <family val="2"/>
        <scheme val="minor"/>
      </rPr>
      <t xml:space="preserve"> Se evidencia que a 31 de diciembre de 2016, la Agencia Nacional de Infraestructura, adeudaba por concepto de recursos de reposición y aportes pendientes del Fondo de Contingencias Contractuales de las Entidades Estatales (creado por la Ley 448 de 1998), valores por $296.737 millones, valor que corresponde al déficit desde el año 2013 a 2016.</t>
    </r>
  </si>
  <si>
    <t>La CGR describe la causa así: ''Las anteriores situaciones originadas, según la ANI, porque desde la vigencia 2013 los montos asignados al rubro del Servicio de la Deuda Interna Pública han sido insuficientes a pesar de las solicitudes en los anteproyectos de presupuestos respectivos, sobre los cuales hay evidencia de la petición.''</t>
  </si>
  <si>
    <t>La CGR describe el efecto así: ''Contraviniendo lo establecido en el contrato 1519 de Encargo Fiduciario de administración, inversión y pagos suscrito el 31 de diciembre de 2002; así como lo establecido en el artículo 4  decreto 423 de 2001; y el artículo 2,4,1,3,2 del decreto 1068 de 2015.''</t>
  </si>
  <si>
    <t xml:space="preserve">* Incluir dentro del Anteproyecto 2019, las apropiaciones de los recursos que se estiman necesarios, para cubrir la totalidad de los aportes pendientes al Fondo de Contingencias de vigencias anteriores.
* Plantear en las mesas de coordinación del Fondo de Contingencias con la Fiduprevisora y el Ministerio de Hacienda, la importancia e implicaciones que ha tenido la deficiencia de recursos para atender los aportes pendientes de vigencias anteriores, así como alternativas de manejo, para eliminar las obligaciones de aportes pendientes cuando según los seguimientos a los proyectos, sean innecesarios. 
* Proponer al Ministerio de Hacienda estrategias de cubrimiento del déficit a través del traslado de recursos entre cuentas de diferentes proyectos, en virtud del artículo 35 del PND, "Fondo de contingencias y traslados", a través de los seguimientos de riesgos de los proyectos.
</t>
  </si>
  <si>
    <t>Dar cumplimiento a los planes de aportes que registran aportes pendientes de las vigencias 2013 a 2016.</t>
  </si>
  <si>
    <r>
      <rPr>
        <b/>
        <sz val="11"/>
        <rFont val="Calibri"/>
        <family val="2"/>
        <scheme val="minor"/>
      </rPr>
      <t>UNIDADES DE MEDIDA CORRECTIVA</t>
    </r>
    <r>
      <rPr>
        <sz val="11"/>
        <rFont val="Calibri"/>
        <family val="2"/>
        <scheme val="minor"/>
      </rPr>
      <t xml:space="preserve">
1,Solicitud de presupuesto para cubrir aportes pendientes en la sección del Servicio de la Deuda Publica del Anteproyecto de presupuesto 2019.
2, Socialización de la problemática y propuesta de solución en mesas de trabajo con el MHCP y Fiduprevisora.
3,Solicitud de liberación de recursos al MHCP, cuyo destino sea el traslado entre cuentas del mismo o diferentes proyectos, que permitan atender parcialmente los aportes pendientes
</t>
    </r>
    <r>
      <rPr>
        <b/>
        <sz val="11"/>
        <rFont val="Calibri"/>
        <family val="2"/>
        <scheme val="minor"/>
      </rPr>
      <t>INFORME DE CIERRE</t>
    </r>
    <r>
      <rPr>
        <sz val="11"/>
        <rFont val="Calibri"/>
        <family val="2"/>
        <scheme val="minor"/>
      </rPr>
      <t xml:space="preserve">
4,Informe de cierre</t>
    </r>
  </si>
  <si>
    <r>
      <rPr>
        <b/>
        <sz val="11"/>
        <rFont val="Calibri"/>
        <family val="2"/>
        <scheme val="minor"/>
      </rPr>
      <t>UNIDADES DE MEDIDA CORRECTIVA</t>
    </r>
    <r>
      <rPr>
        <sz val="11"/>
        <rFont val="Calibri"/>
        <family val="2"/>
        <scheme val="minor"/>
      </rPr>
      <t xml:space="preserve">
1,Documento de anteproyecto, sección Gastos de Servicio de la Deuda Pública Interna.
2, Actas de la mesas de trabajo
3,Oficio a MHCP de liberación de recursos
</t>
    </r>
    <r>
      <rPr>
        <b/>
        <sz val="11"/>
        <rFont val="Calibri"/>
        <family val="2"/>
        <scheme val="minor"/>
      </rPr>
      <t>INFORME DE CIERRE</t>
    </r>
    <r>
      <rPr>
        <sz val="11"/>
        <rFont val="Calibri"/>
        <family val="2"/>
        <scheme val="minor"/>
      </rPr>
      <t xml:space="preserve">
4,Informe de cierre</t>
    </r>
  </si>
  <si>
    <r>
      <t xml:space="preserve">Hallazgo No. 38 Administrativo. Procesos a favor y en contra. </t>
    </r>
    <r>
      <rPr>
        <sz val="11"/>
        <rFont val="Calibri"/>
        <family val="2"/>
        <scheme val="minor"/>
      </rPr>
      <t>La Agencia Nacional de Infraestructura no cuenta con una metodología de reconocido valor técnico que le permita evaluar el riesgo de los procesos que se encuentran en litigios y demandas y conciliaciones extrajudiciales y con base en esta hacer una estimación técnica de la probabilidad de pérdida de los procesos en contra y a favor de la entidad. 
De igual manera, se evidencian procesos que no se encuentran en el eKOGUI y que algunos procesos no tienen valor.</t>
    </r>
  </si>
  <si>
    <t>La CGR describe la causa así: ''Lo anterior obedece a que estos procesos son una condición futura e incierta y por lo tanto, deben contar con una metodología que le permita evaluar el riesgo para efecto de las estimaciones, que sirven de sustento para las respectivas apropiaciones presupuestales y los registros contables de tal manera que sean confiables y razonables.''</t>
  </si>
  <si>
    <t>La CGR describe el efecto así: ''Estas situaciones generan incertidumbre sobre los saldos reflejados a 31 de diciembre de 2016, de las cuentas de orden a favor en $1.529.408 millones y en contra por $4.348.750 millones.''</t>
  </si>
  <si>
    <t xml:space="preserve">Adoptar la metodología para la provisión contable de los procesos judiciales conforme a lo establecido por la Agencia Nacional de Defensa Jurídica del Estado </t>
  </si>
  <si>
    <r>
      <rPr>
        <b/>
        <sz val="11"/>
        <rFont val="Calibri"/>
        <family val="2"/>
        <scheme val="minor"/>
      </rPr>
      <t>UNIDADES DE MEDIDA CORRECTIVA</t>
    </r>
    <r>
      <rPr>
        <sz val="11"/>
        <rFont val="Calibri"/>
        <family val="2"/>
        <scheme val="minor"/>
      </rPr>
      <t xml:space="preserve">
1. Conciliación de información entre VAF y Gerencia de defensa Judicial 
</t>
    </r>
    <r>
      <rPr>
        <b/>
        <sz val="11"/>
        <rFont val="Calibri"/>
        <family val="2"/>
        <scheme val="minor"/>
      </rPr>
      <t>UNIDADES DE MEDIDA PREVENTIVA</t>
    </r>
    <r>
      <rPr>
        <sz val="11"/>
        <rFont val="Calibri"/>
        <family val="2"/>
        <scheme val="minor"/>
      </rPr>
      <t xml:space="preserve">
2. Implementar procedimineto de provisión contable
</t>
    </r>
    <r>
      <rPr>
        <b/>
        <sz val="11"/>
        <rFont val="Calibri"/>
        <family val="2"/>
        <scheme val="minor"/>
      </rPr>
      <t>INFORME DE CIERRE</t>
    </r>
    <r>
      <rPr>
        <sz val="11"/>
        <rFont val="Calibri"/>
        <family val="2"/>
        <scheme val="minor"/>
      </rPr>
      <t xml:space="preserve">
3. Informe de cierre.</t>
    </r>
  </si>
  <si>
    <r>
      <rPr>
        <b/>
        <sz val="11"/>
        <rFont val="Calibri"/>
        <family val="2"/>
        <scheme val="minor"/>
      </rPr>
      <t>UNIDADES DE MEDIDA CORRECTIVA</t>
    </r>
    <r>
      <rPr>
        <sz val="11"/>
        <rFont val="Calibri"/>
        <family val="2"/>
        <scheme val="minor"/>
      </rPr>
      <t xml:space="preserve">
1. Conciliación de información entre VAF y Gerencia de defensa Judicial 
UNIDADES DE MEDIDA PREVENTIVA
2. Implementar procedimineto de provisión contable
</t>
    </r>
    <r>
      <rPr>
        <b/>
        <sz val="11"/>
        <rFont val="Calibri"/>
        <family val="2"/>
        <scheme val="minor"/>
      </rPr>
      <t>INFORME DE CIERRE</t>
    </r>
    <r>
      <rPr>
        <sz val="11"/>
        <rFont val="Calibri"/>
        <family val="2"/>
        <scheme val="minor"/>
      </rPr>
      <t xml:space="preserve">
3. Informe de cierre.</t>
    </r>
  </si>
  <si>
    <t>Vicepresidencia Administrativa y Financiera- Vicepresidencia Jurídica</t>
  </si>
  <si>
    <r>
      <t xml:space="preserve">Hallazgo No. 39 Administrativo. Ajustes de ejercicios anteriores. </t>
    </r>
    <r>
      <rPr>
        <sz val="11"/>
        <rFont val="Calibri"/>
        <family val="2"/>
        <scheme val="minor"/>
      </rPr>
      <t>En el cuadro de ajustes de vigencias anteriores  - vigencia 2016, elaborado por la CGR con base en la información reportada por la ANI en las notas a los estados contables 2016, se evidencian 4 ajustes por valor de $73.652,8 millones correspondientes a: i)reversión de la deuda registrada, que había sido contabilizada a 31 dic de 2015; ii) alcance de la información reportada por concepto de peajes de DEVIMED en oct de 2015; iii) reclasificación de la cuenta de la Unión Temporal Ferroviaria Central; y iv) reclasificación de la cuenta de DRACOL.</t>
    </r>
  </si>
  <si>
    <t>La CGR describe la causa así: ''Si bien es cierto que los ajustes son permitidos por el órgano rector en materia contable, no se puede desconocer que el origen de algunos de estos ajustes son por deficiencias en los mecanismos de control establecidos en las áreas misionales y de apoyo de la información que debe ser remitida al área contable, para realizar los respectivos registros contables.''</t>
  </si>
  <si>
    <t>La CGR describe el efecto así: ''Las anteriores situaciones tienen efectos en los resultados de los ejercicios tanto de las vigencias anteriores como en la que se registran, es así que al realizar las consultas en el aplicativo SIIF, se evidencian saldos contrarios a su naturaleza en las cuentas de gastos e ingresos ajustes ejercicios anteriores por $75.981 millones y $85,590,5 millones respectivamente.''</t>
  </si>
  <si>
    <r>
      <rPr>
        <b/>
        <sz val="11"/>
        <rFont val="Calibri"/>
        <family val="2"/>
        <scheme val="minor"/>
      </rPr>
      <t>VAF: 1) In</t>
    </r>
    <r>
      <rPr>
        <sz val="11"/>
        <rFont val="Calibri"/>
        <family val="2"/>
        <scheme val="minor"/>
      </rPr>
      <t>forme detallados de los registros efectuados a Ajustes de Ejercicios Anteriores 2016 por la observación reportada por la CGR 2) Memorando a las áreas misionales y de apoyo donde se reitere la importancia de remitir y verificar oportunamente los hechos económicos a registrar en los Estados Financieros, ya que los ajustes de los años anteriores  son deficiencias en los mecanismos de control establecidos en las áreas misionales y de apoyo de la información que debe ser remitida al área contable .
VGC y VEJ:
*Informar a los concesionarios la necesidad de contar con la información adecuada para el registro contable.
En el momento que se presente un ajuste de la información contable reportada en los diferentes formatos, se dará alcance al formato con su respectiva justificación.
*Remitir a las áreas misionales y de apoyo: i) informar los registros efectuados a Ajustes de Ejercicios Anteriores por la observación reportada por la CGR, y justificar los ajustes 2) Circular fechas limites de remisión de información a contabilidad, para los cierres mensuales.</t>
    </r>
  </si>
  <si>
    <r>
      <rPr>
        <b/>
        <sz val="11"/>
        <rFont val="Calibri"/>
        <family val="2"/>
        <scheme val="minor"/>
      </rPr>
      <t xml:space="preserve">VAF: </t>
    </r>
    <r>
      <rPr>
        <sz val="11"/>
        <rFont val="Calibri"/>
        <family val="2"/>
        <scheme val="minor"/>
      </rPr>
      <t>Registrar la información en la fecha de ocurrencia y de haber cambios en la misma, esta sea registrada en el periodo correspondiente y debidamente justificado.
VGC y VEJ:
*Minimizar los ajustes a la información contable para reportar contablemente.
Justificar los ajustes de la información reportada en los formatos cuando se requiera.
*Registrar la información en la fecha de ocurrencia y de haber cambios en la misma, esta sea registrada en el periodo correspondiente y debidamente justificado.</t>
    </r>
  </si>
  <si>
    <r>
      <rPr>
        <b/>
        <sz val="11"/>
        <rFont val="Calibri"/>
        <family val="2"/>
        <scheme val="minor"/>
      </rPr>
      <t>VAF:</t>
    </r>
    <r>
      <rPr>
        <sz val="11"/>
        <rFont val="Calibri"/>
        <family val="2"/>
        <scheme val="minor"/>
      </rPr>
      <t xml:space="preserve"> 
</t>
    </r>
    <r>
      <rPr>
        <b/>
        <sz val="11"/>
        <rFont val="Calibri"/>
        <family val="2"/>
        <scheme val="minor"/>
      </rPr>
      <t>UNIDADES DE MEDIDA CORRECTIVAS</t>
    </r>
    <r>
      <rPr>
        <sz val="11"/>
        <rFont val="Calibri"/>
        <family val="2"/>
        <scheme val="minor"/>
      </rPr>
      <t xml:space="preserve">
1. Informe detalle de los registros efectuados a Ajustes de Ejercicios Anteriores.
2. Memorando
3. Oficio dirigido a la Contaduría General de la Nación solicitando concepto en torno a la utilización de las cuentas de ajustes de ejercicios anteriores en la Agencia.
VGC y VEJ:
</t>
    </r>
    <r>
      <rPr>
        <b/>
        <sz val="11"/>
        <rFont val="Calibri"/>
        <family val="2"/>
        <scheme val="minor"/>
      </rPr>
      <t>UNIDADES DE MEDIDA CORRRECTIVAS</t>
    </r>
    <r>
      <rPr>
        <sz val="11"/>
        <rFont val="Calibri"/>
        <family val="2"/>
        <scheme val="minor"/>
      </rPr>
      <t xml:space="preserve">
4. memorando con la relacion al detalle de los registros efectuados a Ajustes de Ejercicios Anteriores y solicitando justificar los ajustes.
</t>
    </r>
    <r>
      <rPr>
        <b/>
        <sz val="11"/>
        <rFont val="Calibri"/>
        <family val="2"/>
        <scheme val="minor"/>
      </rPr>
      <t>UNIDADES DE MEDIDA PREVENTIVAS</t>
    </r>
    <r>
      <rPr>
        <sz val="11"/>
        <rFont val="Calibri"/>
        <family val="2"/>
        <scheme val="minor"/>
      </rPr>
      <t xml:space="preserve">
5. Documento informando los plazos y características sobre los requisitos contables requeridos en los reportes enviados a la entidad. Circular fechas limites de reporte de información a contabilidad
</t>
    </r>
    <r>
      <rPr>
        <b/>
        <sz val="11"/>
        <rFont val="Calibri"/>
        <family val="2"/>
        <scheme val="minor"/>
      </rPr>
      <t>INFORME DE CIERRE</t>
    </r>
    <r>
      <rPr>
        <sz val="11"/>
        <rFont val="Calibri"/>
        <family val="2"/>
        <scheme val="minor"/>
      </rPr>
      <t xml:space="preserve">
6. Informe de cierre que resuma el impacto de cada unidad de medida para conjurar la causalidad que dio origen al hallazgo.</t>
    </r>
  </si>
  <si>
    <r>
      <rPr>
        <b/>
        <sz val="11"/>
        <rFont val="Calibri"/>
        <family val="2"/>
        <scheme val="minor"/>
      </rPr>
      <t>VAF:</t>
    </r>
    <r>
      <rPr>
        <sz val="11"/>
        <rFont val="Calibri"/>
        <family val="2"/>
        <scheme val="minor"/>
      </rPr>
      <t xml:space="preserve"> 
</t>
    </r>
    <r>
      <rPr>
        <b/>
        <sz val="11"/>
        <rFont val="Calibri"/>
        <family val="2"/>
        <scheme val="minor"/>
      </rPr>
      <t>UNIDADES DE MEDIDA CORRECTIVAS</t>
    </r>
    <r>
      <rPr>
        <sz val="11"/>
        <rFont val="Calibri"/>
        <family val="2"/>
        <scheme val="minor"/>
      </rPr>
      <t xml:space="preserve">
1. Informe
2. Memorando
3. Oficio Contaduría General de la Nación.
VGC y VEJ:
</t>
    </r>
    <r>
      <rPr>
        <b/>
        <sz val="11"/>
        <rFont val="Calibri"/>
        <family val="2"/>
        <scheme val="minor"/>
      </rPr>
      <t>UNIDADES DE MEDIDA CORRECTIVAS</t>
    </r>
    <r>
      <rPr>
        <sz val="11"/>
        <rFont val="Calibri"/>
        <family val="2"/>
        <scheme val="minor"/>
      </rPr>
      <t xml:space="preserve">
4. Memorando  
</t>
    </r>
    <r>
      <rPr>
        <b/>
        <sz val="11"/>
        <rFont val="Calibri"/>
        <family val="2"/>
        <scheme val="minor"/>
      </rPr>
      <t xml:space="preserve">UNIDADES DE MEDIDA PREVENTIVAS    </t>
    </r>
    <r>
      <rPr>
        <sz val="11"/>
        <rFont val="Calibri"/>
        <family val="2"/>
        <scheme val="minor"/>
      </rPr>
      <t xml:space="preserve">
5. Circular a Concesionarios e Interventorías
</t>
    </r>
    <r>
      <rPr>
        <b/>
        <sz val="11"/>
        <rFont val="Calibri"/>
        <family val="2"/>
        <scheme val="minor"/>
      </rPr>
      <t>INFORME DE CIERRE</t>
    </r>
    <r>
      <rPr>
        <sz val="11"/>
        <rFont val="Calibri"/>
        <family val="2"/>
        <scheme val="minor"/>
      </rPr>
      <t xml:space="preserve">
6. Informe de Cierre</t>
    </r>
  </si>
  <si>
    <r>
      <t xml:space="preserve">Hallazgo No. 40 Administrativo. Operaciones reciprocas. </t>
    </r>
    <r>
      <rPr>
        <sz val="11"/>
        <rFont val="Calibri"/>
        <family val="2"/>
        <scheme val="minor"/>
      </rPr>
      <t>De acuerdo con la información suministrada por la ANI se evidencia que durante la vigencia 2016, realizó gestión, seguimiento y conciliación de las operaciones reciprocas, así mismo, manifiestan las dificultades presentadas con las demás entidades, como son: i) que no tienen la información a reportar con antelación al cierre; ii) la mayoría no responden a las comunicaciones; y iii) reportan como operaciones reciprocas el pago de peajes realizados por terceros. Al cierre de cada trimestre se presentan diferencias con el SENA, ICBF, POSITIVA y UNE EPM, toda vez que ellas realizan el registro una vez recibido el pago y la agencia hace el registro mediante causación.</t>
    </r>
  </si>
  <si>
    <t>La CGR describe la causa así: ''No obstante de las gestiones realizadas por la ANI, se evidencia en el formato CO-5 (Entidades que registran partidas conciliatorias) errores de registro o imputación contable, cuentas no incluidas en reglas de eliminación, momentos de reconocimiento o causación y plazo de entrega de la información. Situaciones originadas por la no coherencia de la información reportada en las operaciones reciprocas entre entidades del Estado.''</t>
  </si>
  <si>
    <t>La CGR describe el efecto así: ''Impidiendo que se lleve a cabo adecuadamente el proceso de consolidación que realiza la CGN al final de cada trimestre a través del procedimiento de eliminación de operaciones reciprocas para poder reflejar registros reales.''</t>
  </si>
  <si>
    <t xml:space="preserve">Seguir adelantando las gestiones necesarias para mantener controladas las transacciones entre la Agencia y otras entidades publicas  elaborando conciliaciones para constatar o ajustar si a ello hubiere lugar la información registrada en la contabilidad y los datos que tienen las demás entidades públicas.  </t>
  </si>
  <si>
    <t>Reflejar en los estados financieros consolidados de la Nación cifras consistentes y confiables. Se realizarán conciliaciones el mes anterior al cierre de cada trimestre con el própositó de que se identifiquen las partidas que presentan diferencias y se puedan minimizar las mismas. Además, se realizara, un procedimiento que permita precisar los tipos de diferencias que se presenten y las gestiones que se adelantaran por parte de la agencia.</t>
  </si>
  <si>
    <r>
      <rPr>
        <b/>
        <sz val="11"/>
        <rFont val="Calibri"/>
        <family val="2"/>
        <scheme val="minor"/>
      </rPr>
      <t>UNIDAD DE MEDIDA CORRECTIVAS</t>
    </r>
    <r>
      <rPr>
        <sz val="11"/>
        <rFont val="Calibri"/>
        <family val="2"/>
        <scheme val="minor"/>
      </rPr>
      <t xml:space="preserve">
1. Conciliación trimestral de información
</t>
    </r>
    <r>
      <rPr>
        <b/>
        <sz val="11"/>
        <rFont val="Calibri"/>
        <family val="2"/>
        <scheme val="minor"/>
      </rPr>
      <t>UNIDADES DE MEDIDA PREVENTIVA</t>
    </r>
    <r>
      <rPr>
        <sz val="11"/>
        <rFont val="Calibri"/>
        <family val="2"/>
        <scheme val="minor"/>
      </rPr>
      <t xml:space="preserve">
2. Guia para la conciliación de Operaciones Reciprocas
</t>
    </r>
    <r>
      <rPr>
        <b/>
        <sz val="11"/>
        <rFont val="Calibri"/>
        <family val="2"/>
        <scheme val="minor"/>
      </rPr>
      <t>INFORME DE CIERRE</t>
    </r>
    <r>
      <rPr>
        <sz val="11"/>
        <rFont val="Calibri"/>
        <family val="2"/>
        <scheme val="minor"/>
      </rPr>
      <t xml:space="preserve">
3. Informe de cierre que resuma el impacto de cada unidad de medida para conjurar la causalidad que dio origen al hallazgo.</t>
    </r>
  </si>
  <si>
    <r>
      <rPr>
        <b/>
        <sz val="11"/>
        <rFont val="Calibri"/>
        <family val="2"/>
        <scheme val="minor"/>
      </rPr>
      <t>UNIDAD DE MEDIDA CORRECTIVAS</t>
    </r>
    <r>
      <rPr>
        <sz val="11"/>
        <rFont val="Calibri"/>
        <family val="2"/>
        <scheme val="minor"/>
      </rPr>
      <t xml:space="preserve">
1. Conciliaciones
</t>
    </r>
    <r>
      <rPr>
        <b/>
        <sz val="11"/>
        <rFont val="Calibri"/>
        <family val="2"/>
        <scheme val="minor"/>
      </rPr>
      <t>UNIDADES DE MEDIDA PREVENTIVA</t>
    </r>
    <r>
      <rPr>
        <sz val="11"/>
        <rFont val="Calibri"/>
        <family val="2"/>
        <scheme val="minor"/>
      </rPr>
      <t xml:space="preserve">
2. Guia
</t>
    </r>
    <r>
      <rPr>
        <b/>
        <sz val="11"/>
        <rFont val="Calibri"/>
        <family val="2"/>
        <scheme val="minor"/>
      </rPr>
      <t>INFORME DE CIERRE</t>
    </r>
    <r>
      <rPr>
        <sz val="11"/>
        <rFont val="Calibri"/>
        <family val="2"/>
        <scheme val="minor"/>
      </rPr>
      <t xml:space="preserve">
3. Informe de Cierre</t>
    </r>
  </si>
  <si>
    <r>
      <t xml:space="preserve">Hallazgo No. 41 Administrativo. Justificación de la calificación. </t>
    </r>
    <r>
      <rPr>
        <sz val="11"/>
        <rFont val="Calibri"/>
        <family val="2"/>
        <scheme val="minor"/>
      </rPr>
      <t>Teniendo en cuenta la resolución 357 de 2008, la ANI rindió el informe anual del control interno contable, para el periodo entre el 1 de enero y el 31 de dic de 2016,. Una vez revisada la información reportada se evidencia que no obstante, que las 62 preguntas el 89% están calificadas con 5, ninguna tiene justificada la calificación ya que manifiestan NA. En visita de inspección documental se evidenciaron vacíos para las siguientes preguntas: 27, 43, 48 y 49.</t>
    </r>
  </si>
  <si>
    <t>La CGR describe la causa así: ''Ninguna tiene justificada la calificación ya que manifiestan NA, si bien es cierto, que no es impositiva dicha justificación, en algunas situaciones es importante diligenciar la casilla de observaciones y poder entender la calificación, por lo anterior fue necesario hacer una visita de inspección.
''</t>
  </si>
  <si>
    <t>La CGR describe el efecto así: ''Ausencia de justificación para la calificación de algunas preguntas en la rendición del informe anual del control interno contable, dispuesto en la resolución 357 de 2008 expedida por la CGN.''</t>
  </si>
  <si>
    <t>Hacer el  Informe de evaluación de Control Interno vigencia 2017 con las debidas justificaciones dentro del mismo formulario.
Que en el acta del Comité de sostenibilidad contable se indique si existen riesgos contables.</t>
  </si>
  <si>
    <r>
      <t xml:space="preserve">Qué el informe de evaluación del control interno contable de la vigenicia 2017 refleje las justificaciones de la calificación correspondientre.
</t>
    </r>
    <r>
      <rPr>
        <b/>
        <sz val="11"/>
        <color theme="1"/>
        <rFont val="Calibri"/>
        <family val="2"/>
        <scheme val="minor"/>
      </rPr>
      <t/>
    </r>
  </si>
  <si>
    <r>
      <t xml:space="preserve">
</t>
    </r>
    <r>
      <rPr>
        <b/>
        <sz val="11"/>
        <rFont val="Calibri"/>
        <family val="2"/>
        <scheme val="minor"/>
      </rPr>
      <t xml:space="preserve">OCI
UNIDADES DE MEDIDA CORRECTIVAS
</t>
    </r>
    <r>
      <rPr>
        <sz val="11"/>
        <rFont val="Calibri"/>
        <family val="2"/>
        <scheme val="minor"/>
      </rPr>
      <t xml:space="preserve">1. Informe de evaluación de Control Interno vigencia 2017 con las debidas justificaciones dentro del mismo formulario.
</t>
    </r>
    <r>
      <rPr>
        <b/>
        <sz val="11"/>
        <rFont val="Calibri"/>
        <family val="2"/>
        <scheme val="minor"/>
      </rPr>
      <t>VAF
UNIDADES DE MEDIDA PREVENTIVAS
2</t>
    </r>
    <r>
      <rPr>
        <sz val="11"/>
        <rFont val="Calibri"/>
        <family val="2"/>
        <scheme val="minor"/>
      </rPr>
      <t xml:space="preserve">. Acta de Comite de sostenibilidad contable"
</t>
    </r>
    <r>
      <rPr>
        <b/>
        <sz val="11"/>
        <rFont val="Calibri"/>
        <family val="2"/>
        <scheme val="minor"/>
      </rPr>
      <t>OCI y VAF</t>
    </r>
    <r>
      <rPr>
        <sz val="11"/>
        <rFont val="Calibri"/>
        <family val="2"/>
        <scheme val="minor"/>
      </rPr>
      <t xml:space="preserve">
</t>
    </r>
    <r>
      <rPr>
        <b/>
        <sz val="11"/>
        <rFont val="Calibri"/>
        <family val="2"/>
        <scheme val="minor"/>
      </rPr>
      <t>INFORME DE CIERRE</t>
    </r>
    <r>
      <rPr>
        <sz val="11"/>
        <rFont val="Calibri"/>
        <family val="2"/>
        <scheme val="minor"/>
      </rPr>
      <t xml:space="preserve">
3.</t>
    </r>
    <r>
      <rPr>
        <b/>
        <sz val="11"/>
        <rFont val="Calibri"/>
        <family val="2"/>
        <scheme val="minor"/>
      </rPr>
      <t>Informe de cierre</t>
    </r>
    <r>
      <rPr>
        <sz val="11"/>
        <rFont val="Calibri"/>
        <family val="2"/>
        <scheme val="minor"/>
      </rPr>
      <t xml:space="preserve"> que resuma el impacto de cada unidad de medida para conjurar la causalidad que dio origen al hallazgo.
</t>
    </r>
    <r>
      <rPr>
        <b/>
        <sz val="11"/>
        <color theme="1"/>
        <rFont val="Calibri"/>
        <family val="2"/>
        <scheme val="minor"/>
      </rPr>
      <t/>
    </r>
  </si>
  <si>
    <t xml:space="preserve"> Vicepresidencia Administrativa y Financiera - Oficina de Control Interno</t>
  </si>
  <si>
    <t xml:space="preserve">Gloria Margoth Cabrera - Gina Astrid Salazar </t>
  </si>
  <si>
    <r>
      <t xml:space="preserve">Hallazgo No. 42 Administrativo. Riesgos contables. </t>
    </r>
    <r>
      <rPr>
        <sz val="11"/>
        <rFont val="Calibri"/>
        <family val="2"/>
        <scheme val="minor"/>
      </rPr>
      <t>Dentro del mapa de riesgo institucional de la ANI, tienen identificados algunos riesgos y controles, sin embargo, estos no permiten dar cumplimiento a los conceptos y definiciones establecido en la resolución 357 de 2008, referente al control interno contable, como son sus objetivos, su evaluación, los riesgos de índole contable, los aspectos conceptuales relacionados con el proceso contable y sus procedimientos.</t>
    </r>
  </si>
  <si>
    <t>La CGR describe la causa así: ''El mapa de riesgo institucional no está debidamente actualizado, con los riesgos de índole contable, como se evidencia en la justificación de la pregunta 47 del informe: "¿Se identifican, analizan y se les da tratamiento adecuado a los riesgos de índole contable en la entidad en forma permanente?", calificada con 5 (se cumple plenamente), no obstante, que el mapa de riesgos solamente contempla un (1) solo riesgo "Clasificación y/o registros inadecuados de los hechos económicos".''</t>
  </si>
  <si>
    <t>La CGR describe el efecto así: ''El mapa de riesgo institucional no está debidamente actualizado, con los riesgos de índole contable  para dar cumplimiento a los conceptos y definiciones establecidos en la resolución 357 de 2008.''</t>
  </si>
  <si>
    <t>Redefinir los riesgos de carácter contable de la entidad.</t>
  </si>
  <si>
    <t>Redefinir e incorporar en la Matriz los Riesgos del proceso  de caracter contable.</t>
  </si>
  <si>
    <r>
      <t xml:space="preserve">UNIDADES DE MEDIDA PREVENTIVAS
1. Definir la matriz de riesgos del proceso aministrativo y financiero donde se identifiquen los de carácter contable.
</t>
    </r>
    <r>
      <rPr>
        <b/>
        <sz val="11"/>
        <rFont val="Calibri"/>
        <family val="2"/>
        <scheme val="minor"/>
      </rPr>
      <t>INFORME DE CIERRE</t>
    </r>
    <r>
      <rPr>
        <sz val="11"/>
        <rFont val="Calibri"/>
        <family val="2"/>
        <scheme val="minor"/>
      </rPr>
      <t xml:space="preserve">
2. Informe de cierre que resuma el impacto de cada unidad de medida para conjurar la causalidad que dio origen al hallazgo.
</t>
    </r>
  </si>
  <si>
    <r>
      <rPr>
        <b/>
        <sz val="11"/>
        <rFont val="Calibri"/>
        <family val="2"/>
        <scheme val="minor"/>
      </rPr>
      <t>UNIDADES DE MEDIDA PREVENTIVAS</t>
    </r>
    <r>
      <rPr>
        <sz val="11"/>
        <rFont val="Calibri"/>
        <family val="2"/>
        <scheme val="minor"/>
      </rPr>
      <t xml:space="preserve">
1. Matriz de riesgo del proceso administrativo y financiero.
</t>
    </r>
    <r>
      <rPr>
        <b/>
        <sz val="11"/>
        <rFont val="Calibri"/>
        <family val="2"/>
        <scheme val="minor"/>
      </rPr>
      <t>INFORME DE CIERRE</t>
    </r>
    <r>
      <rPr>
        <sz val="11"/>
        <rFont val="Calibri"/>
        <family val="2"/>
        <scheme val="minor"/>
      </rPr>
      <t xml:space="preserve">
2. Informe de Cierre</t>
    </r>
  </si>
  <si>
    <r>
      <rPr>
        <b/>
        <sz val="11"/>
        <rFont val="Calibri"/>
        <family val="2"/>
      </rPr>
      <t>Hallazgo No. 43 Administrativo. Cuentas bancarias inactivas.</t>
    </r>
    <r>
      <rPr>
        <sz val="11"/>
        <rFont val="Calibri"/>
        <family val="2"/>
        <scheme val="minor"/>
      </rPr>
      <t xml:space="preserve"> Durante la vigencia de 2016, la ANI mantuvo tres (3) cuentas bancarias inactivas, cuyos saldos a 31 de diciembre es de cero (0)</t>
    </r>
  </si>
  <si>
    <t>La CGR describe la causa así: ''Teniendo en cuenta que uno de los objetivos fundamentales del aplicativo SIIF y del Ministerio de Hacienda es tener un control oportuno y adecuado de los pagos que se realicen a través de la Cuenta Única Nacional y de las cuentas bancarias debidamente avaladas y registradas en el SIIF Nación, como mecanismo de control y seguimiento y salvaguarda de los recursos del Estado.''</t>
  </si>
  <si>
    <t>La CGR describe el efecto así: ''No es procedente mantener cuentas inactivas. Es necesario hacer las gestiones ante el MHCP para su cancelación.''</t>
  </si>
  <si>
    <t>Elaborar la solicitud y cancelación de las cuentas de la Agencia que se encuentran inactivas</t>
  </si>
  <si>
    <t>Mantener el control oportuno y adecuado de las cuentas banciarias de la Agencia</t>
  </si>
  <si>
    <r>
      <rPr>
        <b/>
        <sz val="11"/>
        <rFont val="Calibri"/>
        <family val="2"/>
        <scheme val="minor"/>
      </rPr>
      <t>UNIDADES DE MEDIDA CORRECTIVAS</t>
    </r>
    <r>
      <rPr>
        <sz val="11"/>
        <rFont val="Calibri"/>
        <family val="2"/>
        <scheme val="minor"/>
      </rPr>
      <t xml:space="preserve">
1. Oficio solicitando la cancelacion de las cuentas inactivas.
</t>
    </r>
    <r>
      <rPr>
        <b/>
        <sz val="11"/>
        <rFont val="Calibri"/>
        <family val="2"/>
        <scheme val="minor"/>
      </rPr>
      <t>INFORME DE CIERRE</t>
    </r>
    <r>
      <rPr>
        <sz val="11"/>
        <rFont val="Calibri"/>
        <family val="2"/>
        <scheme val="minor"/>
      </rPr>
      <t xml:space="preserve">
2. Informe de cierre que resuma el impacto de cada unidad de medida para conjurar la causalidad que dio origen al hallazgo.
 </t>
    </r>
  </si>
  <si>
    <r>
      <rPr>
        <b/>
        <sz val="11"/>
        <rFont val="Calibri"/>
        <family val="2"/>
        <scheme val="minor"/>
      </rPr>
      <t>UNIDADES DE MEDIDA CORRECTIVAS</t>
    </r>
    <r>
      <rPr>
        <sz val="11"/>
        <rFont val="Calibri"/>
        <family val="2"/>
        <scheme val="minor"/>
      </rPr>
      <t xml:space="preserve">
1. Oficio
</t>
    </r>
    <r>
      <rPr>
        <b/>
        <sz val="11"/>
        <rFont val="Calibri"/>
        <family val="2"/>
        <scheme val="minor"/>
      </rPr>
      <t>INFORME DE CIERRE</t>
    </r>
    <r>
      <rPr>
        <sz val="11"/>
        <rFont val="Calibri"/>
        <family val="2"/>
        <scheme val="minor"/>
      </rPr>
      <t xml:space="preserve">
2. Informe de Cierre</t>
    </r>
  </si>
  <si>
    <r>
      <rPr>
        <b/>
        <sz val="11"/>
        <rFont val="Calibri"/>
        <family val="2"/>
      </rPr>
      <t>Hallazgo No. 44 Administrativo. Inventario físico.</t>
    </r>
    <r>
      <rPr>
        <sz val="11"/>
        <rFont val="Calibri"/>
        <family val="2"/>
        <scheme val="minor"/>
      </rPr>
      <t xml:space="preserve"> A 31 de diciembre de 2016, se presentan diferencias por $6  millones, entre la información reportada entre los Estados Contables y el inventario físico a la misma fecha de corte.</t>
    </r>
  </si>
  <si>
    <t>La CGR describe la causa así: ''Diferencias entre el inventario físico y el registro contable.''</t>
  </si>
  <si>
    <t>La CGR describe el efecto así: ''Las anteriores situaciones tienen incidencia en los saldos reflejados a 31 de diciembre de estas cuentas.''</t>
  </si>
  <si>
    <t xml:space="preserve">Identificación de  la situación actual en el Auxiliar de Almacen del elemento - Sistema de Control de Acceso  </t>
  </si>
  <si>
    <t>Clasificar adecuadamente de acuerdo a su situación actual el elemento -Control de Acceso</t>
  </si>
  <si>
    <r>
      <rPr>
        <b/>
        <sz val="11"/>
        <rFont val="Calibri"/>
        <family val="2"/>
        <scheme val="minor"/>
      </rPr>
      <t>UNIDADES DE MEDIDA CORRECTIVAS</t>
    </r>
    <r>
      <rPr>
        <sz val="11"/>
        <rFont val="Calibri"/>
        <family val="2"/>
        <scheme val="minor"/>
      </rPr>
      <t xml:space="preserve">
1. Comunicación a soporte -SINFAD solicitando la verificación del reporte de almacén - elementos en servicio del Sistema de Control de Acceso.
2. Soporte ajustado, de acuerdo a la revisión del administrador de Sinfad. 
</t>
    </r>
    <r>
      <rPr>
        <b/>
        <sz val="11"/>
        <rFont val="Calibri"/>
        <family val="2"/>
        <scheme val="minor"/>
      </rPr>
      <t>INFORME DE CIERRE</t>
    </r>
    <r>
      <rPr>
        <sz val="11"/>
        <rFont val="Calibri"/>
        <family val="2"/>
        <scheme val="minor"/>
      </rPr>
      <t xml:space="preserve">
3. Informe de cierre que resuma el impacto de cada unidad de medida para conjurar la causalidad que dio origen al hallazgo.</t>
    </r>
  </si>
  <si>
    <r>
      <rPr>
        <b/>
        <sz val="11"/>
        <rFont val="Calibri"/>
        <family val="2"/>
        <scheme val="minor"/>
      </rPr>
      <t>UNIDADES DE MEDIDA CORRECTIVAS</t>
    </r>
    <r>
      <rPr>
        <sz val="11"/>
        <rFont val="Calibri"/>
        <family val="2"/>
        <scheme val="minor"/>
      </rPr>
      <t xml:space="preserve">
1. Oficio
2. Reporte
</t>
    </r>
    <r>
      <rPr>
        <b/>
        <sz val="11"/>
        <rFont val="Calibri"/>
        <family val="2"/>
        <scheme val="minor"/>
      </rPr>
      <t>INFORME DE CIERRE</t>
    </r>
    <r>
      <rPr>
        <sz val="11"/>
        <rFont val="Calibri"/>
        <family val="2"/>
        <scheme val="minor"/>
      </rPr>
      <t xml:space="preserve">
3. Informe de Cierre</t>
    </r>
  </si>
  <si>
    <r>
      <t xml:space="preserve">Hallazgo No. 45 Administrativo. Formato de obligaciones y órdenes de pago. </t>
    </r>
    <r>
      <rPr>
        <sz val="11"/>
        <rFont val="Calibri"/>
        <family val="2"/>
        <scheme val="minor"/>
      </rPr>
      <t>Los comprobantes de obligaciones y órdenes de pago que emite el SIIF, no contemplan la imputación contable, es así que de acuerdo con la revisión y verificación de la información de la muestra seleccionada fue un trabajo muy dispendioso por lo que se hizo necesario acudir al aplicativo SINFAD junto con los documentos soporte para poder realizar dicha labor.</t>
    </r>
  </si>
  <si>
    <t>La CGR describe la causa así: ''Situación originada  por las parametrizaciones dadas al aplicativo SIIF.''</t>
  </si>
  <si>
    <t>La CGR describe el efecto así: ''Dificultades en la labor de revisión haciéndola más dispendiosa.''</t>
  </si>
  <si>
    <t>1. Solicitar al administrador del Sistema Integrado de Información Financiera -SIIF Nación el reporte en el que se evidencie la imputación contable de las transacciones financieras de la entidad.
2. Respuesta a la solicitud por parte del Administrador del SIIF II</t>
  </si>
  <si>
    <t xml:space="preserve">Mostrar en cada uno de los comprobantes la imputación contable realizada por la transaccion, con el fin de facilitar la revisión y verificación de la información contable. </t>
  </si>
  <si>
    <r>
      <rPr>
        <b/>
        <sz val="11"/>
        <rFont val="Calibri"/>
        <family val="2"/>
        <scheme val="minor"/>
      </rPr>
      <t>UNIDADES DE MEDIDA CORRECTIVAS</t>
    </r>
    <r>
      <rPr>
        <sz val="11"/>
        <rFont val="Calibri"/>
        <family val="2"/>
        <scheme val="minor"/>
      </rPr>
      <t xml:space="preserve">
1. Oficio de la Agencia al Administrador SIIF II
2. Respuesta de el Administrador SIIF II
</t>
    </r>
    <r>
      <rPr>
        <b/>
        <sz val="11"/>
        <rFont val="Calibri"/>
        <family val="2"/>
        <scheme val="minor"/>
      </rPr>
      <t>UNIDADES DE MEDIDA PREVENTIVA</t>
    </r>
    <r>
      <rPr>
        <sz val="11"/>
        <rFont val="Calibri"/>
        <family val="2"/>
        <scheme val="minor"/>
      </rPr>
      <t xml:space="preserve">
3. Reporte consolidado de libro diario dirigido a la Oficina de Control Interno
</t>
    </r>
    <r>
      <rPr>
        <b/>
        <sz val="11"/>
        <rFont val="Calibri"/>
        <family val="2"/>
        <scheme val="minor"/>
      </rPr>
      <t>INFORME DE CIERRE</t>
    </r>
    <r>
      <rPr>
        <sz val="11"/>
        <rFont val="Calibri"/>
        <family val="2"/>
        <scheme val="minor"/>
      </rPr>
      <t xml:space="preserve">
4. Informe de cierre que resuma el impacto de cada unidad de medida para conjurar la causalidad que dio origen al hallazgo.</t>
    </r>
  </si>
  <si>
    <r>
      <rPr>
        <b/>
        <sz val="11"/>
        <rFont val="Calibri"/>
        <family val="2"/>
        <scheme val="minor"/>
      </rPr>
      <t>UNIDADES DE MEDIDA CORRECTIVAS</t>
    </r>
    <r>
      <rPr>
        <sz val="11"/>
        <rFont val="Calibri"/>
        <family val="2"/>
        <scheme val="minor"/>
      </rPr>
      <t xml:space="preserve">
1. Oficio
2. Oficio
</t>
    </r>
    <r>
      <rPr>
        <b/>
        <sz val="11"/>
        <rFont val="Calibri"/>
        <family val="2"/>
        <scheme val="minor"/>
      </rPr>
      <t>UNIDADES DE MEDIDA PREVENTIVA</t>
    </r>
    <r>
      <rPr>
        <sz val="11"/>
        <rFont val="Calibri"/>
        <family val="2"/>
        <scheme val="minor"/>
      </rPr>
      <t xml:space="preserve">
3. Reporte consolidado libro diario 
</t>
    </r>
    <r>
      <rPr>
        <b/>
        <sz val="11"/>
        <rFont val="Calibri"/>
        <family val="2"/>
        <scheme val="minor"/>
      </rPr>
      <t>INFORME DE CIERRE</t>
    </r>
    <r>
      <rPr>
        <sz val="11"/>
        <rFont val="Calibri"/>
        <family val="2"/>
        <scheme val="minor"/>
      </rPr>
      <t xml:space="preserve">
4. Informe de Cierre</t>
    </r>
  </si>
  <si>
    <r>
      <t>Hallazgo No. 46 Administrativo. Seguimiento Plan de Mejoramiento hallazgos con corte a 31 de diciembre de 2016. </t>
    </r>
    <r>
      <rPr>
        <sz val="11"/>
        <rFont val="Calibri"/>
        <family val="2"/>
        <scheme val="minor"/>
      </rPr>
      <t>En el ejercicio de auditoría de la CGR, se evidencian que no se conjuró la causa que ocasiono la gestión de los planes de mejoramiento para los siguientes hallazgos 773-3, 796-26, 927-3, 928-4, 929-5 y 931-7, por lo tanto considera la CGR como no cumplidos. 
Revisadas y analizadas las acciones propuestas en el Plan de Mejoramiento, presentado por la Agencia Nacional de Infraestructura, se determinó que se presentan acciones propuestas por los responsables que en ocasiones no se formulan de manera adecuada, por cuanto no permiten corregir las desviaciones o causas que generaron los hallazgos; así mismo, en otros casos no se generan acciones preventivas o no son pertinentes para subsanar lo observado.
Por otra parte es de resaltar que en varios casos, la ANI adelantó algunas acciones tendientes a subsanar las deficiencias relacionadas con los asuntos identificados por la CGR. Sin embargo, teniendo en cuenta que no se había proferido decisión definitiva frente a las controversias sometidas a consideración de tribunales de arbitramento, entre otros, el equipo auditor no declaró la efectividad de las mismas.</t>
    </r>
  </si>
  <si>
    <t>La CGR describe la causa así: ''Hallazgo 773-3, el saldo de la cuenta 171101, aún continúa afectada por predios adquiridos y pagados por la ANI y que a la fecha no han sido utilizados. Avance 30%
Hallazgo 796-26, se identificaron 10 contratos de concesión, uno del modo carretero y 9 portuario, sobre los cuales la ANI  no informa  sobre el pago de contribución especial por contratos. Avance 50%
Hallazgo 927-3, se evidencia que a 31 de diciembre de 2016 se realizaron los registros contables de 3 de las 4 concesiones quedando 1 pendiente el registro de la Sociedad Romero Burgos y Cía S en C. Avance 90%
Hallazgos 928-4 y 929-5, Se encuentra pendiente resolver la diferencia en cuentas de orden y los registros de Invías y Aerocivil. En el modo portuario queda pendiente el registro de la Sociedad Romero Burgos y Cía S en C. Avance 90%
Hallazgo 931-7, se evidencia que se realizaron conciliaciones en los meses de abril y junio de 2015, quedando pendiente 2 de las cuatro conciliaciones programadas. Avance 40%. 
Se presentan acciones propuestas por los responsables, que en ocasiones no se formulan de manera adecuada. En otros casos, no se generan acciones preventivas o no son pertinentes.
''</t>
  </si>
  <si>
    <t>La CGR describe el efecto así: ''Incumplimiento a la efectividad del plan de mejoramiento propuesto para cada uno de los hallazgos descritos en el hallazgo.
Formulación inadecuada de los Planes de Mejoramiento y falta del acompañamiento requerido, lo que impide obtener una completa efectividad en la tarea de atacar las causas que generaron los hallazgos reportados.''</t>
  </si>
  <si>
    <r>
      <rPr>
        <b/>
        <sz val="10"/>
        <rFont val="Calibri Light"/>
        <family val="2"/>
      </rPr>
      <t xml:space="preserve">Hallazgo 773
</t>
    </r>
    <r>
      <rPr>
        <sz val="10"/>
        <rFont val="Calibri Light"/>
        <family val="2"/>
      </rPr>
      <t xml:space="preserve">Actualizar y/o identificar  la información de las áreas remanentes no desarrollables y los areas sobrantes adquiridas de conformidad a la normatividad aplicable, en los proyectos viales.
Establecer  un cronograma de cumplimiento y seguimiento a las  Areas remanentes no desarrollables y areas sobrantes adquiridas en los proyectos viales.
</t>
    </r>
    <r>
      <rPr>
        <b/>
        <sz val="10"/>
        <rFont val="Calibri Light"/>
        <family val="2"/>
      </rPr>
      <t xml:space="preserve">
796-26
</t>
    </r>
    <r>
      <rPr>
        <sz val="10"/>
        <rFont val="Calibri Light"/>
        <family val="2"/>
      </rPr>
      <t xml:space="preserve">Realizar las gestiones correspondientes ante las entidades competentes para que realicen el  seguimiento a los pagos referentes a las contribuciones que deben efectuar los concesionarios
</t>
    </r>
    <r>
      <rPr>
        <b/>
        <sz val="10"/>
        <rFont val="Calibri Light"/>
        <family val="2"/>
      </rPr>
      <t xml:space="preserve">
VAF: 927-(3) </t>
    </r>
    <r>
      <rPr>
        <sz val="10"/>
        <rFont val="Calibri Light"/>
        <family val="2"/>
      </rPr>
      <t xml:space="preserve">-Remitir al Invias información de los bienes entregados a terceros de la sociedad Romero Burgos &amp; CIA S en C.
Continuar con la gestión de ubicación de los soportes pertinentes relacionados con la información que aún falta por entregar en 1 concesion, para así  realizar los registros y conciliar la información con el INVIAS.
</t>
    </r>
    <r>
      <rPr>
        <b/>
        <sz val="10"/>
        <rFont val="Calibri Light"/>
        <family val="2"/>
      </rPr>
      <t xml:space="preserve">VAF: 928-(4) y 929-(5) </t>
    </r>
    <r>
      <rPr>
        <sz val="10"/>
        <rFont val="Calibri Light"/>
        <family val="2"/>
      </rPr>
      <t xml:space="preserve">-Efectuar las conciliaciones por modo con el Invias y Aerocivil en la vigencia 2016 y efectuar el registro contable de la sociedad Romero Burgos.
</t>
    </r>
    <r>
      <rPr>
        <b/>
        <sz val="10"/>
        <rFont val="Calibri Light"/>
        <family val="2"/>
      </rPr>
      <t xml:space="preserve">
VAF: 931-(7) -</t>
    </r>
    <r>
      <rPr>
        <sz val="10"/>
        <rFont val="Calibri Light"/>
        <family val="2"/>
      </rPr>
      <t xml:space="preserve"> Informe detallados de los registros efectuados a Ajustes de Ejercicios Anteriores 2015  por la observación reportada por la CGR 2) Memorando a las áreas misionales y de apoyo donde se reitere la importancia de remitir y verificar oportunamente los hechos económicos a registrar en los Estados Financieros, ya que los ajustes de los años anteriores  son deficiencias en los mecanismos de control establecidos en las áreas misionales y de apoyo de la información que debe ser remitida al área contable .</t>
    </r>
  </si>
  <si>
    <r>
      <rPr>
        <b/>
        <sz val="10"/>
        <rFont val="Calibri Light"/>
        <family val="2"/>
      </rPr>
      <t xml:space="preserve">773
</t>
    </r>
    <r>
      <rPr>
        <sz val="10"/>
        <rFont val="Calibri Light"/>
        <family val="2"/>
      </rPr>
      <t>1) Identificar y/o Actualizar el numero de predios con areas remanentes no desarrollables y numero de predios con areas sobrantes adquiridas en cada uno de los proyectos de infraestructura.
2) Efectuar un seguimiento de de las areas remanentes no desarrollables y areas sobrantes adquiridas  para su Custodia y alinderamiento. 
3) Mejorar el control y seguimiento por parte del Concesionarios de las areas No desarrollables y  areas sobrantes adquiridas.
4) Determinar si las areas remanentes no desarollables y las areas sobrantes podrían o no ser utilidas en otros proyectos de infraestructura
5) Consolidar las areas remanentes no desarrollables y las areas sobrantes adquiridas que no utilizaron para remitir a su venta  o para transferir a Central de inversiones para su posterior Venta.</t>
    </r>
    <r>
      <rPr>
        <b/>
        <sz val="10"/>
        <rFont val="Calibri Light"/>
        <family val="2"/>
      </rPr>
      <t xml:space="preserve">
796-26
</t>
    </r>
    <r>
      <rPr>
        <sz val="10"/>
        <rFont val="Calibri Light"/>
        <family val="2"/>
      </rPr>
      <t xml:space="preserve">Gestionar que los concesionarios cumplan con el pago de la contribución de la ley 1106 ante la entidad competente
</t>
    </r>
    <r>
      <rPr>
        <b/>
        <sz val="10"/>
        <rFont val="Calibri Light"/>
        <family val="2"/>
      </rPr>
      <t xml:space="preserve">
VAF: 927-(3) </t>
    </r>
    <r>
      <rPr>
        <sz val="10"/>
        <rFont val="Calibri Light"/>
        <family val="2"/>
      </rPr>
      <t>-Contar con información validada por parte del Invias correspondiente a los bienes entragados a terceros de la Sociedad Romero Burgos &amp; CIA S en C.</t>
    </r>
    <r>
      <rPr>
        <b/>
        <sz val="10"/>
        <rFont val="Calibri Light"/>
        <family val="2"/>
      </rPr>
      <t xml:space="preserve">
</t>
    </r>
    <r>
      <rPr>
        <sz val="10"/>
        <rFont val="Calibri Light"/>
        <family val="2"/>
      </rPr>
      <t xml:space="preserve">Depurar, soportar   y registrar la información contable de esa 1 concesion y  conciliar con el INVIAS los saldos correspondientes.  resultantes
</t>
    </r>
    <r>
      <rPr>
        <b/>
        <sz val="10"/>
        <rFont val="Calibri Light"/>
        <family val="2"/>
      </rPr>
      <t xml:space="preserve">
VAF: 928-(4) 929-(5)</t>
    </r>
    <r>
      <rPr>
        <sz val="10"/>
        <rFont val="Calibri Light"/>
        <family val="2"/>
      </rPr>
      <t xml:space="preserve">: Soportar las cuatro (4) conciliaciones de las cuentas de orden realizadas en la vigencia 2016.
</t>
    </r>
    <r>
      <rPr>
        <b/>
        <sz val="10"/>
        <rFont val="Calibri Light"/>
        <family val="2"/>
      </rPr>
      <t xml:space="preserve">VAF: 931-(7): </t>
    </r>
    <r>
      <rPr>
        <sz val="10"/>
        <rFont val="Calibri Light"/>
        <family val="2"/>
      </rPr>
      <t>Registrar la información en la fecha de ocurrencia y de haber cambios en la misma, esta sea registrada en el periodo correspondiente y debidamente justificado.</t>
    </r>
  </si>
  <si>
    <t xml:space="preserve">773
1).-Elaborar y remitir oficio a cada interventoría o concesionario, solicitando la  actualizacion y/o identificación de las áreas remanentes NO desarrollables y las areas sobrantes adquiridas.
2). Elaborar un cronograma de cumplimiento y seguimiento a las Areas remanentes no desarrollables y areas sobrantes adquiridas por proyecto.
3) Elaborar un oficio a los concesionarios solicitando concepto respecto de si las areas serán utilizadas para el desarrollo de obras en el proyecto.
4)  Elaborar un Memorando a Vicepresidencia de Estructuracion solicitando certificacion de si las areas serán utilizadas para proyectos actuales o para proyectos futuros.
5) Elaborar un oficio de remision a Central de inversiones de las areas que no seran utilizadas para proyectos de infraestructura y/o determinar la política si estos bienes se van a vender , evitando un posible detrimento patrimonial.
6).- Un informe de la Gerencia Predial analizando la situación de las áreas.
7. Informe de cierre
796-26 (VGC+VPRE+VJur)
1.- Concepto de la vicepresidencia Jurídica
2. Consulta a la DIAN
3.- Circular externa firmada por el Ministerio del Interior y el presidente de la ANI, solicitando el diligenciamiento del formato y la remisión a las a las entidades competentes 
4.- Informe donde se evidencie el envío de esta circular a los concesionarios.
5.- Informe mesas de trabajo con la DIAN y el Ministerio del Interior.
6.- Propuesta de Decreto aclaratorio del pago de contribución especial por parte de las Concesiones.
7.- Comunicación al Contralor delegado Sector Infraestructura Física y Telecomunicaciones, Comercio Exterior y Desarrollo Regional sobre la no competencia del seguimiento.
8.- Informe de cierre (V Jurídica Deysi Barbosa)
VAF: 927-(3) 
1. Oficio de remisión de información Sociedad Romero Burgos &amp; CIA S en C. 
2. Comprobante contable de registro de información validada por el Invias y registrarla en cuentas de orden.
3. Informe de cierre
1. Alcance al memorando interno incluyendo la documentación de la concesión Romero y Burgos.
2. Alcance al oficio remitido al INVÍAS
3. Alcance al informe de cierre
VAF: 928-(4) 929-(5) 
1. Informe de AEROCIVIL con los ajustes realizados a la información entregada a diciembre 31 de 2013 y las actas de avance entregadas por Opain.
2. Actas de conciliacion
VAF: 931-(7)
1. Informe detalle de los registros efectuados a Ajustes de Ejercicios Anteriores.
2. Memorando
Informe de cierre que resuma el impacto de cada unidad de medida para conjurar la causalidad que dio origen al hallazgo.
</t>
  </si>
  <si>
    <t>773
1).-Oficio a cada interventoría y/o concesionario, solicitando la  actualizacion y/o identificación de las áreas remanentes NO desarrollables y las areas sobrantes adquiridas.
2). Cronograma de cumplimiento y seguimiento a las Areas remanentes no desarrollables y areas sobrantes adquiridas por proyecto.
3) Oficio a los concesionarios solicitando concepto respecto de si las areas serán utilizadas para el desarrollo de obras en el proyecto.
4)  Memorando a Vicepresidencia de Estructuracion solicitando certificacion de si las areas serán utilizadas para proyectos actuales o para proyectos futuros.
5) Oficio de remision a Central de inversiones de las areas que no seran utilizadas para proyectos de infraestructura y/o  proceso de venta.
6).- Informe de la Gerencia Predial analizando la situación de las áreas.
7) Informe de cierre.
796-26 (VGC+VPRE+VJur)
1.- Concepto de la vicepresidencia Jurídica
2. Consulta a la DIAN
3.- Circular externa firmada por el Ministerio del Interior y el presidente de la ANI, solicitando el diligenciamiento del formato y la remisión a las a las entidades competentes 
4.- Informe donde se evidencie el envío de esta circular a los concesionarios.
5.- Informe mesas de trabajo con la DIAN y el Ministerio del Interior.
6.- Propuesta de Decreto aclaratorio del pago de contribución especial por parte de las Concesiones.
7.- Comunicación al Contralor delegado Sector Infraestructura Física y Telecomunicaciones, Comercio Exterior y Desarrollo Regional sobre la no competencia del seguimiento.
8.- Informe de cierre (V Jurídica Deysi Barbosa)
VAF: 927-(3)
1. Oficio
2. Comprobante
3. Alcance al memorando interno incluyendo la documentación de la concesión Romero y Burgos.
4. Alcance al oficio remitido al INVÍAS
5. Alcance al informe de cierre
VAF: 928-(4) 
1. Informe aerocivil
2. Acta de conciliacion
3. Informe de cierre
VAF: 929-(5) 
1. Informe aerocivil
2. Acta de conciliacion
3. Informe de cierre
VAF: 931-(7)
1. Informe
2. Memorando
3. Informe de Cierre</t>
  </si>
  <si>
    <t>Vicepresidencia de Gestión Contractual - Vicepresidencia Jurídica - Vicepresidencia Administrativa y Financiera - Vicepresidencia Ejecutiva - Oficina de Control Interno</t>
  </si>
  <si>
    <t>Leonidas Narvaez - Lina Quiroga Vergara - Gina Astrid Salazar - Fernando Mejía - Gloria Margoth Cabrera</t>
  </si>
  <si>
    <t>Incumplimiento plan de mejoramiento áreas</t>
  </si>
  <si>
    <t>773-3
796-26
927-3
928-4
929-5
931-7</t>
  </si>
  <si>
    <t>Este hallazgo consolida 6 hallazgos (773-3, 796-26, 927-3, 928-4, 929-5 y 931-7), en virtud, de lo manifestado por la Contraloría General de la República en el informe de auditoría regular vigencia 2016, radicado No. 2017-409-097363-2 del 12 de septiembre de 2017, páginas 115 y subsiguientes.</t>
  </si>
  <si>
    <r>
      <t xml:space="preserve">Hallazgo No. 47. Administrativo con presunta incidencia Disciplinaria y Fiscal. Seguimiento PM Supervisión aérea y estudios y obras Ruta del Sol 2. </t>
    </r>
    <r>
      <rPr>
        <sz val="11"/>
        <rFont val="Calibri"/>
        <family val="2"/>
        <scheme val="minor"/>
      </rPr>
      <t>En la sección 3.02 del contrato de concesión No. 001 de 2010 se estableció la obligación al concesionario de fondear anualmente $1.000 millones de pesos de diciembre de 2008, desde el año 2010 hasta su terminación. Esta obligación se consideró por parte de la CGR en el año 2015 como un gasto oneroso que desbordaba la naturaleza de los contratos de concesión, ya que conforme a la ejecución del contrato, nunca se utilizaron los recursos para dicha supervisión aérea, generando excedentes de liquidez que posteriormente han sido utilizados para fondear la nueva subcuenta de estudios y obras. La anterior situación continuó presentándose para los años 2015 y 2016.</t>
    </r>
  </si>
  <si>
    <t>La CGR describe la causa así: ''Conforme a la ejecución del contrato, nunca se utilizaron los recursos para dicha supervisión aérea, generando excedentes de liquidez que posteriormente han sido utilizados para fondear la nueva subcuenta de estudios y obras.''</t>
  </si>
  <si>
    <t>La CGR describe el efecto así: ''Presunto detrimento en contra del interés del Estado en cuantía de $1.338 millones (indexados a diciembre de 2016), valor que corresponde al costo financiero que se le remuneró al concesionario. A su vez, se generó una presunta gestión antieconómica por estar en contravía de los principios de economía, responsabilidad y planeación contemplados en la Ley 80 de 1993.''</t>
  </si>
  <si>
    <t>Con la suscripcion del Otrosi No. 3 la Agencia optimizó los recursos de la subcuenta de supervision aerea para ser empleados en la subcuenta de estudios y obras adicionales que requiera el proyecto, sin generar adicion de recursos provenientes del Ministerio de Hacienda.
Con la Suscripción del Otrosí No. 10, la Agencia emplea parte de los recursos contenidos en la Subcuenta de Estudios y Obras para ser empleados en la ejecución de las obras del intercambiador de Puerto Boyacá, obra adicionada solicitada por la comunidad y autoridades de la región.
Otpimizar los recursos en los Contrato de Concesión para lo cual se eliminó esta figura de Subcuenta en los modelos estándar de las 4G.</t>
  </si>
  <si>
    <t>Optimizar los recursos de la subcuenta de supervision aérea para ser empleados en la subcuenta de estudios, obras y diseños que requiera el proyecto; sin generar adición de recursos provenientes del Ministerio de Hacienda.</t>
  </si>
  <si>
    <r>
      <rPr>
        <b/>
        <sz val="11"/>
        <rFont val="Calibri"/>
        <family val="2"/>
        <scheme val="minor"/>
      </rPr>
      <t>UNIDADES DE MEDIDA CORRECTIVA</t>
    </r>
    <r>
      <rPr>
        <sz val="11"/>
        <rFont val="Calibri"/>
        <family val="2"/>
        <scheme val="minor"/>
      </rPr>
      <t xml:space="preserve">
 - Documento contractual modificatorio que permite otpimizar los recuroso provenientes de la Subcuenta de Supervisión aérea. 
- Memorando a Vicepresidencia Estructuración, justificación sobre valor estimado para la subcuenta de supervisión aérea.
- Informe con contenido técnico, jurídico y financiero, que evidencie la utilización de los recurosos, análisis presupuestal sobre los recursos que se van aportar a la subcuenta de supervisión aerea y la subcuenta de estudios y obras. 
</t>
    </r>
    <r>
      <rPr>
        <b/>
        <sz val="11"/>
        <rFont val="Calibri"/>
        <family val="2"/>
        <scheme val="minor"/>
      </rPr>
      <t>UNIDADES DE MEDIDA PREVENTIVA</t>
    </r>
    <r>
      <rPr>
        <sz val="11"/>
        <rFont val="Calibri"/>
        <family val="2"/>
        <scheme val="minor"/>
      </rPr>
      <t xml:space="preserve">
.Contrato estándar 4G
</t>
    </r>
    <r>
      <rPr>
        <b/>
        <sz val="11"/>
        <rFont val="Calibri"/>
        <family val="2"/>
        <scheme val="minor"/>
      </rPr>
      <t>INFORME DE CIERRE</t>
    </r>
    <r>
      <rPr>
        <sz val="11"/>
        <rFont val="Calibri"/>
        <family val="2"/>
        <scheme val="minor"/>
      </rPr>
      <t xml:space="preserve">
Informe de cierre con análisis de los antecedentes relacionados con los aspectos jurídicos, técnicos y financieros y un memorando de estructuración que recuerda la justificación de esa subcuenta.
</t>
    </r>
  </si>
  <si>
    <r>
      <rPr>
        <b/>
        <sz val="11"/>
        <rFont val="Calibri"/>
        <family val="2"/>
        <scheme val="minor"/>
      </rPr>
      <t>UNIDAD DE MEDIDA CORRECTIVA</t>
    </r>
    <r>
      <rPr>
        <sz val="11"/>
        <rFont val="Calibri"/>
        <family val="2"/>
        <scheme val="minor"/>
      </rPr>
      <t xml:space="preserve">
1. Otrosí Modificatorio No. 3 con Estudios de conveniencia y Oportunidad
2. Informe de fiducia sobre el no fondeo de la cuenta año 2017
3. Acta de acuerdo de liquidación y terminación del contrato 
</t>
    </r>
    <r>
      <rPr>
        <b/>
        <sz val="11"/>
        <rFont val="Calibri"/>
        <family val="2"/>
        <scheme val="minor"/>
      </rPr>
      <t>UNIDAD DE MEDIDA PREVENTIVA</t>
    </r>
    <r>
      <rPr>
        <sz val="11"/>
        <rFont val="Calibri"/>
        <family val="2"/>
        <scheme val="minor"/>
      </rPr>
      <t xml:space="preserve">
4. Contrato estándar 4G
</t>
    </r>
    <r>
      <rPr>
        <b/>
        <sz val="11"/>
        <rFont val="Calibri"/>
        <family val="2"/>
        <scheme val="minor"/>
      </rPr>
      <t>INFORME DE CIERRE</t>
    </r>
    <r>
      <rPr>
        <sz val="11"/>
        <rFont val="Calibri"/>
        <family val="2"/>
        <scheme val="minor"/>
      </rPr>
      <t xml:space="preserve">
5. Informe de cierre con análisis de los antecedentes relacionados con los aspectos jurídicos, técnicos y financieros y un memorando de estructuración que recuerda la justificación de esa subcuenta.
</t>
    </r>
  </si>
  <si>
    <r>
      <t>Hallazgo No. 1. Administrativo. Estructuración del proyecto Transversal de las Américas.</t>
    </r>
    <r>
      <rPr>
        <sz val="11"/>
        <rFont val="Calibri"/>
        <family val="2"/>
        <scheme val="minor"/>
      </rPr>
      <t xml:space="preserve">
El modelo de estructuración, para los años 2012-2016 contenía unos ingresos operacionales de cuatro (4) peajes, adicionales a los dos (2) existentes (Purgatorio y los Cedros), así: Turbo $102.981.5 millones; Necoclí $37.161.7 millones; San Juan de Urabá $58.276.4 millones y Talaigua Nuevo $ 7.436 millones, sin embargo, solo con los dos (2) peajes existentes desde el inicio de la concesión, se cumplió con VPIT en noviembre de 2014, lo cual indica que dichos peajes eran superavitarios, lo refleja que los ingresos proyectados en el modelo financiero contemplaban ingresos distantes a la realidad.
Así mismo, el peaje programado para ubicar en el tramo Necoclí - San Juan  de Urabá, no fue proyectado acorde a la realidad, ya que en el momento de su construcción el concesionario determinó que era deficitario ya que no alcanzaba a cubrir su propia operación. Este peaje fue reubicado en el tramo Bodega - Mompox - Guamal - El Banco, el cual a la fecha no se encuentra 100% terminado ni en operación.
De igual forma se pactaron, inversiones en adquisición de predios por $27.551.1 millones, para la adquisición de 282 predios; no obstante a julio de 2017 se previó la necesidad de adquirir 1858 predios por $335.170 millones, según lo establecido en el numeral 4 del Otrosí No. 9 que establece las necesidades reales de adquisición predial.</t>
    </r>
  </si>
  <si>
    <t xml:space="preserve">La CGR describe la causa así: "Se observan posibles deficiencias en el proceso de estructuración realizado por la entidad, al no tener en cuenta las condiciones económicas que justifiquen la proyección de los ingresos y de las inversiones para determinar el costo de capital en el proyecto de concesión. Lo anterior, por cuanto el modelo de estructuración estimado de la Transversal de las Américas elaborado por la Agencia de 2009, dista en extremo a la realidad en su ejecución, así mismo, no se ha efectuado la actualización del mismo que permita tomar correctivos y efectuar cálculos en tiempo real". </t>
  </si>
  <si>
    <t>La CGR describe el efecto así: "Los valores establecidos en el modelo de estructuración, se vieron afectados por una posible subvaloración en las variables de Ingresos, Costos y Gastos, así como de las Inversiones".</t>
  </si>
  <si>
    <t xml:space="preserve">Fortalecer los análisis, estimaciones y proyecciones de costos prediales realizados al momento de la estructuración del proyecto, con el fin de que las modificaciones contractuales al momento del desarrollo de las obras se minimicen
</t>
  </si>
  <si>
    <t xml:space="preserve">Mejorar la determinación de datos cuantificación de la afectación predial y estimaciones de recursos de los nuevos proyectos 
</t>
  </si>
  <si>
    <r>
      <rPr>
        <b/>
        <sz val="11"/>
        <rFont val="Calibri"/>
        <family val="2"/>
        <scheme val="minor"/>
      </rPr>
      <t>ACCIONES CORRECTIVAS</t>
    </r>
    <r>
      <rPr>
        <sz val="11"/>
        <rFont val="Calibri"/>
        <family val="2"/>
        <scheme val="minor"/>
      </rPr>
      <t xml:space="preserve">
1. Identificar la situación y los supuestos realizados en  la estructuración financiera del proyecto, el cual da cuenta de la proyección de peajes y las modificaciones realizadas en el desarrollo del mismo.
2. Elaborar Informe integral que evidencie la situación predial actual del proyecto, que de cuenta tanto de la estructuración como de la ejecución. </t>
    </r>
    <r>
      <rPr>
        <i/>
        <sz val="11"/>
        <rFont val="Calibri"/>
        <family val="2"/>
        <scheme val="minor"/>
      </rPr>
      <t xml:space="preserve">(Corresponde a las denominaciones de metas 2 y 3)
</t>
    </r>
    <r>
      <rPr>
        <sz val="11"/>
        <rFont val="Calibri"/>
        <family val="2"/>
        <scheme val="minor"/>
      </rPr>
      <t xml:space="preserve">3. Incorporación declaración de utilidad pública de los predios antes del inicio de la construcción (Ver anexo Contrato Estándar 4G)
</t>
    </r>
    <r>
      <rPr>
        <b/>
        <sz val="11"/>
        <rFont val="Calibri"/>
        <family val="2"/>
        <scheme val="minor"/>
      </rPr>
      <t>ACCIONES PREVENTIVAS</t>
    </r>
    <r>
      <rPr>
        <sz val="11"/>
        <rFont val="Calibri"/>
        <family val="2"/>
        <scheme val="minor"/>
      </rPr>
      <t xml:space="preserve">
4. Mejorar la definición de las condiciones contractuales financieras y en materia predial para los nuevos proyectos con el fin de mitigar el impacto de adquisición predial y modificaciones contractuales (Contrato Estándar 4G)
5. Concepto experto estructuración predial que permita definir y/o mejorar la estructuración de adquisición predial en los proyectos. </t>
    </r>
    <r>
      <rPr>
        <i/>
        <sz val="11"/>
        <rFont val="Calibri"/>
        <family val="2"/>
        <scheme val="minor"/>
      </rPr>
      <t>(Condicionado a recursos y necesidades de la entidad)    </t>
    </r>
    <r>
      <rPr>
        <sz val="11"/>
        <rFont val="Calibri"/>
        <family val="2"/>
        <scheme val="minor"/>
      </rPr>
      <t xml:space="preserve">
6. Procedimientos: 
- Adquisición predial - GCSP-P-010
- Seguimiento a la gestión predial en proyectos concesionados - GCSP-P-025
- Evaluación del componente predial en etapa de priorización de proyectos y estructuración de concesiones u otras formas de asociación público-privada - EPIT-P-003
7. Gestión del área de estructuración y predial, frente a otras entidades para la disponibilidad de predios con el fin de obtener los predios a cargo de la ANT y/o Alcaldías. </t>
    </r>
  </si>
  <si>
    <r>
      <rPr>
        <b/>
        <sz val="11"/>
        <rFont val="Calibri"/>
        <family val="2"/>
        <scheme val="minor"/>
      </rPr>
      <t>UNIDADES DE MEDIDA CORRECTIVAS</t>
    </r>
    <r>
      <rPr>
        <sz val="11"/>
        <rFont val="Calibri"/>
        <family val="2"/>
        <scheme val="minor"/>
      </rPr>
      <t xml:space="preserve">
1. Informe financiero conjunto de las áreas de estructuración y técnica
2. Informe predial de Vicepresidencia de Estructuración.
3. Informe predial de la VPRE sobre las condiciones actuales del proyecto
</t>
    </r>
    <r>
      <rPr>
        <b/>
        <sz val="11"/>
        <rFont val="Calibri"/>
        <family val="2"/>
        <scheme val="minor"/>
      </rPr>
      <t>UNIDADES DE MEDIDA PREVENTIVAS</t>
    </r>
    <r>
      <rPr>
        <sz val="11"/>
        <rFont val="Calibri"/>
        <family val="2"/>
        <scheme val="minor"/>
      </rPr>
      <t xml:space="preserve">
4. Contrato del estructurador_x000D_ (Si Aplica) </t>
    </r>
    <r>
      <rPr>
        <i/>
        <sz val="11"/>
        <rFont val="Calibri"/>
        <family val="2"/>
        <scheme val="minor"/>
      </rPr>
      <t>(Evaluación Financiera)</t>
    </r>
    <r>
      <rPr>
        <sz val="11"/>
        <rFont val="Calibri"/>
        <family val="2"/>
        <scheme val="minor"/>
      </rPr>
      <t xml:space="preserve">
5. Modelo estándar Contrato 4G, incluye los apéndices técnicos, Apéndice Predial, Anexo Declaración de Utilidad Pública
6. Concepto estructuración experto predial 
7. Procedimientos: 
- Adquisición predial - GCSP-P-010
- Seguimiento a la gestión predial en proyectos concesionados - GCSP-P-025
- Evaluación del componente predial en etapa de priorización de proyectos y estructuración de concesiones u otras formas de asociación público-privada - EPIT-P-003
8. Soportes de Gestión otras entidades  
</t>
    </r>
    <r>
      <rPr>
        <b/>
        <sz val="11"/>
        <rFont val="Calibri"/>
        <family val="2"/>
        <scheme val="minor"/>
      </rPr>
      <t xml:space="preserve">
INFORME DE CIERRE</t>
    </r>
    <r>
      <rPr>
        <sz val="11"/>
        <rFont val="Calibri"/>
        <family val="2"/>
        <scheme val="minor"/>
      </rPr>
      <t xml:space="preserve">
9. Informe de Cierre</t>
    </r>
  </si>
  <si>
    <t>Vicepresidencia de Gestión Contractual-Vicepresidencia de Estructuración- Vicepresidencia de Planeación Riesgo y Entorno</t>
  </si>
  <si>
    <t>Leonidas Narvaez</t>
  </si>
  <si>
    <t>2016C</t>
  </si>
  <si>
    <t>Problemas de planeación</t>
  </si>
  <si>
    <r>
      <t>Hallazgo No. 2. Administrativo. Inversiones en obras nuevas y pagos posteriores al cumplimiento del VPIT.</t>
    </r>
    <r>
      <rPr>
        <sz val="11"/>
        <rFont val="Calibri"/>
        <family val="2"/>
        <scheme val="minor"/>
      </rPr>
      <t xml:space="preserve">
Se observa retraso y demora en la ejecución de las inversiones por $91.185.9 millones posteriores al cumplimiento del VPIT, en longitudes 21.2 kilómetros, así como de actividades de obras complementarias y de mejoramiento; para dichas obras nuevas y adicionales se programó su pago con recursos de excesos del VPIT, rendimientos financieros de los recursos VPIT y traslado de recursos de otros rubros presupuestales; recursos que no correspondían al valor inicial del contrato ($1,5 Billones).
Por otra parte, con la entrega de los dos (2) peajes en operación al inicio del contrato, eran suficientes para cubrir el VPIT, teniendo en cuenta que este fue alcanzado en noviembre de 2015, situación que deja entrever que los cuatro (4) peajes nuevos a construir no eran necesarios para cubrir los ingresos requeridos del proyecto.</t>
    </r>
  </si>
  <si>
    <t xml:space="preserve">La CGR describe la causa así: "Se reflejan deficiencias en la planeación de la ejecución física y financiera programados para la ejecución de los tramos dado que se programó su pago con recursos de excesos del VPIT, rendimientos financieros de los recursos VPIT y traslado de recursos de otros rubros presupuestales; recursos que no correspondían al valor inicial del contrato". </t>
  </si>
  <si>
    <t>La CGR describe el efecto así: "Lo anterior trae como consecuencia demora y desplazamiento de los cronogramas para la terminación del proyecto en su etapa de construcción y por ende, la no entrada en servicio de las vías a la comunidad afectando los planes de obras programadas".</t>
  </si>
  <si>
    <t>Fortalecer las definiciones de alcance en los contratos de concesión, los cuales se reflejan en la contratación de nuevos proyectos bajo la ley de infraestructura 1508 y sus modificaciones</t>
  </si>
  <si>
    <t xml:space="preserve">Mitigar la realización de modificaciones contractuales al alcance del contrato inicial, optimizando los recursos y sin generar impacto en el plan de obras inicial  </t>
  </si>
  <si>
    <r>
      <rPr>
        <b/>
        <sz val="11"/>
        <rFont val="Calibri"/>
        <family val="2"/>
        <scheme val="minor"/>
      </rPr>
      <t>ACCIONES CORRECTIVAS</t>
    </r>
    <r>
      <rPr>
        <sz val="11"/>
        <rFont val="Calibri"/>
        <family val="2"/>
        <scheme val="minor"/>
      </rPr>
      <t xml:space="preserve">
1. Elaborar informe financiero donde se incluya los supuestos realizados en  la estructuración financiera del proyecto, definición de peajes y las modificaciones realizadas en el desarrollo del proyecto.
2. Realizar seguimiento al avance de las obras, estableciendo cuales corresponden a plazos terminados y seguimiento al plan de obras correspondientes al Otrosí 20. 
3. Informe del Concesionario que incluya el plan de contingencia frente a los posibles atrasos 
4. Informe de la interventoría sobre el de avance de las obras del Otrosí 20. (Con su respectivos periodos de cura de ser necesario)
5. Iniciar procesos sancionatorios de acuerdo a lo establecido en el contrato, en el evento en que aplique.
6. Informes periódicos de interventoría que evidencien el avance de las actividades frente al plan de obras. 
</t>
    </r>
    <r>
      <rPr>
        <b/>
        <sz val="11"/>
        <rFont val="Calibri"/>
        <family val="2"/>
        <scheme val="minor"/>
      </rPr>
      <t>ACCIONES PREVENTIVAS</t>
    </r>
    <r>
      <rPr>
        <sz val="11"/>
        <rFont val="Calibri"/>
        <family val="2"/>
        <scheme val="minor"/>
      </rPr>
      <t xml:space="preserve">
7. Manual de interventoría y supervisión
8. Mejorar la definición de las condiciones contractuales para los nuevos proyectos con el fin de mitigar el impacto de modificaciones contractuales (Contrato Estándar 4G)
9. Inclusión Procedimiento Proceso Sancionatorio Contractual Art 86 Ley 1474 de 2011 (Sistema Integrado de Gestión GEJU-P-014)</t>
    </r>
  </si>
  <si>
    <r>
      <rPr>
        <b/>
        <sz val="11"/>
        <rFont val="Calibri"/>
        <family val="2"/>
        <scheme val="minor"/>
      </rPr>
      <t>UNIDADES DE MEDIDA CORRECTIVAS</t>
    </r>
    <r>
      <rPr>
        <sz val="11"/>
        <rFont val="Calibri"/>
        <family val="2"/>
        <scheme val="minor"/>
      </rPr>
      <t xml:space="preserve">
1. Informe técnico - financiero que de cuenta del avance de obras frente a las entregas y pagos realizados por las mismas, incluir Actas de hitos terminados 
2. Informe del Concesionario
3. Informe de interventoría 
4. Proceso sancionatorio (Solicitar en caso de incumplimiento)
5. Informes periódicos de interventoría
</t>
    </r>
    <r>
      <rPr>
        <b/>
        <sz val="11"/>
        <rFont val="Calibri"/>
        <family val="2"/>
        <scheme val="minor"/>
      </rPr>
      <t>UNIDADES DE MEDIDA PREVENTIVAS</t>
    </r>
    <r>
      <rPr>
        <sz val="11"/>
        <rFont val="Calibri"/>
        <family val="2"/>
        <scheme val="minor"/>
      </rPr>
      <t xml:space="preserve">
6. Manual de interventoría y supervisión
7. Contrato Estándar  4G
8. Procedimiento Proceso Sancionatorio Contractual 
</t>
    </r>
    <r>
      <rPr>
        <b/>
        <sz val="11"/>
        <rFont val="Calibri"/>
        <family val="2"/>
        <scheme val="minor"/>
      </rPr>
      <t xml:space="preserve">
INFORME DE CIERRE</t>
    </r>
    <r>
      <rPr>
        <sz val="11"/>
        <rFont val="Calibri"/>
        <family val="2"/>
        <scheme val="minor"/>
      </rPr>
      <t xml:space="preserve">
9. Informe de Cierre</t>
    </r>
  </si>
  <si>
    <r>
      <rPr>
        <b/>
        <sz val="11"/>
        <rFont val="Calibri"/>
        <family val="2"/>
        <scheme val="minor"/>
      </rPr>
      <t>Hallazgo No. 3. Administrativo. Ejecución de los recursos aportes al proyecto.</t>
    </r>
    <r>
      <rPr>
        <sz val="11"/>
        <rFont val="Calibri"/>
        <family val="2"/>
        <scheme val="minor"/>
      </rPr>
      <t xml:space="preserve">
A- Ejecución de los recursos: Los recursos transferidos al Patrimonio Autónomo, del 1 de enero de 2010 al 31 de diciembre de 2013, ascendieron a un billón quinientos treinta y cuatro mil punto cuatro millones ($1.5 billones en pesos corrientes), que a pesos de enero de 2010 tienen un valor de $1.1 billones; con lo anterior, al haberse transferido dicho valor el 5 de noviembre de 2014, se cumplió con el valor presente de las inversiones totales (VPIT). 
Así como la deficiente estimación de los recursos para la adquisición de predios al pasar de $33.000 millones, pacteados en el contrato inicial a $335.170 millones, según lo esteablecido en el numeral 4 de los considerandos del Otrosí No. 9, donde se establecen las reales necesidades de adquisición predial; es así, que el concesionario en su gestión predial, reporta la necesidad de intervenir 1.858 predios en los tramos en ejecución.
Se observa que existen tramos que no han sido ejecutados y que fueron rebalanceados y reprogramados en obras de construcción de calzada nueva por rehabiitación y/o mejoramiento con los otrosíes 2,12,14,17 y 19, respectivamente.
B- Ejecución financiera: De los recursos programados a junio 30 de 2017 por $1.58 billones, se han ejecutado $1.01 billones, es decir el 64% , de los cuales se han tramitado cincuenta y seis (56) actas de terminación de hitos y pagadas (56) al Concesionario, por valor de $991.668.9 millones. Evaluado el estado actual de las obras iniciales, rebalanceos y obras nuevas, existen varios tramos que tienen una ejecución financiera del 0%.
Llama la atención, que la sección 12.04 numeral J del contrato de Concesión No. 08  de 2010 establece los tipos de inversión así: Nueva Calzada 38%, Mejoramienteo y Rehabilitación 57% y para la contrucción de dos (2) nuevos puentes peatonales el 5%.</t>
    </r>
  </si>
  <si>
    <t>A- La CGR describe la causa así: "Han transcurrido aproximadamente tres (3) años y existen tramos y/o obras nuevas y adicionales que no han sido ejecutadas, lo cual refleja deficiencias en la planeación del contrato, principalmente en la programación de tramos que presuntamente no eran viables, ya que no hubo estudios ambientales confiables. 
Se observa que existió deficiencias en la estructuración del proyecto, principalmente en los estudios sobre adquisición predial, ya que la variación desborda lo inicialmente planeado".
B- La CGR describe la causa así: "Evaluada la ejecución de dichos porcentajes  para la nueva calzada se ejecutó solo el 35%, es decir 3% menos y para mejoramiento y rehabilitación se ejecutó el 60%, es decir 3% más, compensando lo que se dejó de hacer en nueva calzada".</t>
  </si>
  <si>
    <t>A- La CGR describe el efecto así: "Lo cual conlleva a desplazamientos en los cronogramas en la etapa de construcción, afectando la oportuna entrega para la operación y mantenimiento".
B- La CGR describe el efecto así: " (…) lo cual podría generar posible desequilibrio económico en la ejecución de los tramos programados".</t>
  </si>
  <si>
    <r>
      <rPr>
        <b/>
        <sz val="11"/>
        <rFont val="Calibri"/>
        <family val="2"/>
        <scheme val="minor"/>
      </rPr>
      <t>ACCIONES CORRECTIVAS</t>
    </r>
    <r>
      <rPr>
        <sz val="11"/>
        <rFont val="Calibri"/>
        <family val="2"/>
        <scheme val="minor"/>
      </rPr>
      <t xml:space="preserve">
1. Elaborar informe financiero donde se incluya los supuestos realizados en  la estructuración financiera del proyecto, definición de peajes y las modificaciones realizadas en el desarrollo del proyecto.
2. Elaborar informe técnico - financiero donde se evidencie la situación actual del proyecto 
3. Informe del Concesionario en el que entregue la justificación de atrasos de las obras y programación proyectada para las obras faltantes 
4. Informe de la interventoría sobre el avance de obras.
5. Iniciar procesos sancionatorios de acuerdo a lo establecido en el contrato, en el evento en que aplique.
</t>
    </r>
    <r>
      <rPr>
        <b/>
        <sz val="11"/>
        <rFont val="Calibri"/>
        <family val="2"/>
        <scheme val="minor"/>
      </rPr>
      <t xml:space="preserve">
ACCIONES PREVENTIVAS</t>
    </r>
    <r>
      <rPr>
        <sz val="11"/>
        <rFont val="Calibri"/>
        <family val="2"/>
        <scheme val="minor"/>
      </rPr>
      <t xml:space="preserve">
6. Manual de interventoría y supervisión
7. Mejorar la definición de las condiciones contractuales para los nuevos proyectos con el fin de mitigar el impacto de modificaciones contractuales (Contrato Estándar 4G)
8. Concepto experto estructuración predial que permita definir y/o mejorar la estructuración de adquisición predial en los proyectos. (Condicionado a recursos y necesidades de la entidad) 
9. Procedimientos: 
- Adquisición predial - GCSP-P-010
- Seguimiento a la gestión predial en proyectos concesionados - GCSP-P-025
- Evaluación del componente predial en etapa de priorización de proyectos y estructuración de concesiones u otras formas de asociación público-privada - EPIT-P-003
10. Inclusión Procedimiento Proceso Sancionatorio Contractual Art 86 Ley 1474 de 2011 (Sistema Integrado de Gestión GEJU-P-014)</t>
    </r>
  </si>
  <si>
    <r>
      <rPr>
        <b/>
        <sz val="11"/>
        <rFont val="Calibri"/>
        <family val="2"/>
        <scheme val="minor"/>
      </rPr>
      <t>UNIDADES DE MEDIDA CORRECTIVAS</t>
    </r>
    <r>
      <rPr>
        <sz val="11"/>
        <rFont val="Calibri"/>
        <family val="2"/>
        <scheme val="minor"/>
      </rPr>
      <t xml:space="preserve">
1. Informe financiero (Estructuración)
2. Informe del técnico - financiero
3. Informe del Concesionario 
4. Informe de Interventoría 
5. Proceso sancionatorio (Solicitar en caso de incumplimiento)
</t>
    </r>
    <r>
      <rPr>
        <b/>
        <sz val="11"/>
        <rFont val="Calibri"/>
        <family val="2"/>
        <scheme val="minor"/>
      </rPr>
      <t>UNIDADES DE MEDIDA PREVENTIVAS</t>
    </r>
    <r>
      <rPr>
        <sz val="11"/>
        <rFont val="Calibri"/>
        <family val="2"/>
        <scheme val="minor"/>
      </rPr>
      <t xml:space="preserve">
6. Manual de interventoría y supervisión
7. Contrato Estándar  4G
8. Concepto experto estructuración predial 
9. Procedimientos: 
- Adquisición predial - GCSP-P-010
- Seguimiento a la gestión predial en proyectos concesionados - GCSP-P-025
- Evaluación del componente predial en etapa de priorización de proyectos y estructuración de concesiones u otras formas de asociación público-privada - EPIT-P-003
10. Procedimiento Proceso Sancionatorio Contractual 
</t>
    </r>
    <r>
      <rPr>
        <b/>
        <sz val="11"/>
        <rFont val="Calibri"/>
        <family val="2"/>
        <scheme val="minor"/>
      </rPr>
      <t>INFORME DE CIERRE</t>
    </r>
    <r>
      <rPr>
        <sz val="11"/>
        <rFont val="Calibri"/>
        <family val="2"/>
        <scheme val="minor"/>
      </rPr>
      <t xml:space="preserve">
11. Informe de Cierre</t>
    </r>
  </si>
  <si>
    <t>Vicepresidencia de Gestión Contractual-Vicepresidencia de Planeación Riesgo y Entorno</t>
  </si>
  <si>
    <r>
      <rPr>
        <b/>
        <sz val="11"/>
        <rFont val="Calibri"/>
        <family val="2"/>
        <scheme val="minor"/>
      </rPr>
      <t>Hallazgo No. 4. Administrativo con presunta incidencia Disciplinaria. Rendimientos financieros.</t>
    </r>
    <r>
      <rPr>
        <sz val="11"/>
        <rFont val="Calibri"/>
        <family val="2"/>
        <scheme val="minor"/>
      </rPr>
      <t xml:space="preserve">
De acuerdo con el informe mensual de julio de 2017 del Fideicomiso Transversal de las Américas, y de la certificación suscrita por la Fiduciaria Bancolombia S.A., se determina que en la cuenta No. 245-717636-28 - Subcuenta 1414 aportes ANI y Fiduexcecentes 1226 aportes Inco, a 30 de junio de 2010 se han generado rendimientos financieros por $224.308.8 millones, sin embargo, la entidad incluyó parte de estos recursos en su presupuesto sin situación de fondos, los cuales han sido reinvertidos en el mismo proyecto y distribuidos en otros proyectos. </t>
    </r>
  </si>
  <si>
    <t>La CGR describió la causa así: "El pago de los $140.000 millones, se programó con los excedentes financieros producto de los recursos que se encuentran en la Fiduciaria, provenientes del presupuesto general de la Nación, asignados a través de vigencias futuras, no obstante la diferencia, que corresponde a la suma de $84.308.8 millones se encuentran en la Fiduciaria, los cuales no han sido devueltos al Tesoro Nacional, contrariando lo establecido en el artículo 16, parágrafo 2 del Decreto 111 de 1996".</t>
  </si>
  <si>
    <t>La CGR describe el efecto así: "Se está contraviniendo las normas citadas en precedencia y el artículo 33 del Decreto 4730 de 2005, situación que consecuentemente se configura en una presunta falta disciplinaria conforme lo establecido en la Ley 734 de 2012."</t>
  </si>
  <si>
    <t xml:space="preserve">Optimizar la utilización de los recursos generados por los proyectos de concesión 
</t>
  </si>
  <si>
    <r>
      <rPr>
        <b/>
        <sz val="11"/>
        <rFont val="Calibri"/>
        <family val="2"/>
        <scheme val="minor"/>
      </rPr>
      <t>ACCIONES CORRECTIVAS</t>
    </r>
    <r>
      <rPr>
        <sz val="11"/>
        <rFont val="Calibri"/>
        <family val="2"/>
        <scheme val="minor"/>
      </rPr>
      <t xml:space="preserve">
1. Informe del área de planeación en el que se describe el procedimiento sobre la utilización de los rendimientos y su destinación. En el caso particular, se puede presentar un evaluación del ahorro generado por el uso de los recursos ante el Ministerio de Hacienda. (Siempre que sea aplicable dado que el estado no aportó los recursos enunciados)
2. Informe jurídico - financiero  de planeación en virtud de la aplicación de las cláusulas contractuales para la utilización de los recursos generados por el proyecto. 
</t>
    </r>
    <r>
      <rPr>
        <b/>
        <sz val="11"/>
        <rFont val="Calibri"/>
        <family val="2"/>
        <scheme val="minor"/>
      </rPr>
      <t>ACCIONES PREVENTIVAS</t>
    </r>
    <r>
      <rPr>
        <sz val="11"/>
        <rFont val="Calibri"/>
        <family val="2"/>
        <scheme val="minor"/>
      </rPr>
      <t xml:space="preserve">
3. Mejorar la definición de las condiciones contractuales para los nuevos proyectos con el fin de mitigar el impacto de modificaciones contractuales (Contrato Estándar 4G)
4. Procedimiento interno Anteproyecto de Presupuesto (Sistema Integrado de Gestión SEPG-P-015)
</t>
    </r>
  </si>
  <si>
    <r>
      <rPr>
        <b/>
        <sz val="11"/>
        <rFont val="Calibri"/>
        <family val="2"/>
        <scheme val="minor"/>
      </rPr>
      <t>UNIDADES DE MEDIDA CORRECTIVAS</t>
    </r>
    <r>
      <rPr>
        <sz val="11"/>
        <rFont val="Calibri"/>
        <family val="2"/>
        <scheme val="minor"/>
      </rPr>
      <t xml:space="preserve">
1. Informe del área de planeación 
2. Informe jurídico - financiero de las áreas de planeación y jurídica
</t>
    </r>
    <r>
      <rPr>
        <b/>
        <sz val="11"/>
        <rFont val="Calibri"/>
        <family val="2"/>
        <scheme val="minor"/>
      </rPr>
      <t>UNIDADES DE MEDIDA PREVENTIVAS</t>
    </r>
    <r>
      <rPr>
        <sz val="11"/>
        <rFont val="Calibri"/>
        <family val="2"/>
        <scheme val="minor"/>
      </rPr>
      <t xml:space="preserve">
3. Contrato Estándar  4G
4. Procedimiento Anteproyecto de Presupuesto
</t>
    </r>
    <r>
      <rPr>
        <b/>
        <sz val="11"/>
        <rFont val="Calibri"/>
        <family val="2"/>
        <scheme val="minor"/>
      </rPr>
      <t>INFORME DE CIERRE
5</t>
    </r>
    <r>
      <rPr>
        <sz val="11"/>
        <rFont val="Calibri"/>
        <family val="2"/>
        <scheme val="minor"/>
      </rPr>
      <t>. Informe de Cierre</t>
    </r>
  </si>
  <si>
    <t>Rendimientos Financieros</t>
  </si>
  <si>
    <r>
      <rPr>
        <b/>
        <sz val="11"/>
        <rFont val="Calibri"/>
        <family val="2"/>
        <scheme val="minor"/>
      </rPr>
      <t>Hallazgo No. 5. Administrativo. Desafectación del tramo Turbo - El Tigre.</t>
    </r>
    <r>
      <rPr>
        <sz val="11"/>
        <rFont val="Calibri"/>
        <family val="2"/>
        <scheme val="minor"/>
      </rPr>
      <t xml:space="preserve">
Se eliminó la construcción de 11 kilómetros de la doble calzada Turbo - El Tigre, a través del otrosí No. 2, a cambio de dicha actividad, se realizó la intervención de una longitud de 16.1 kilómetros a nivel de mejoramiento y/o rehabilitación del tramo Sanjuán de Urabá - Arboletes, inicialmente contemplado como mantenimiento rutinario. Los recursos por $31.769.1 millones, provenientes de la desafectación de la construcción de la nueva calzada en 11 kilómetros, fueron utilizados así: $27.505.3 millones para los "Estudios Diseños y Rehabilitación del tramo Arboletes - Sanjuán de Urabá", en una longitud de 16.1 kilómetros. 
Así mismo, se generó un sobrante por valor de $4.263.6 millones, el cual fue programado para la elaboración de los Estudios y Diseños definitivos de la segunda calzada entre Montería y el Quince, que no estaba contemplado en el contrato inicial.</t>
    </r>
  </si>
  <si>
    <t>La CGR describió la causa así: "Se observan deficiencias en la elaboración de los estudios de necesidades, específicamente en la programación de las obras a realizar, ya que se dio un mayor alcance a lo definido en el contrato de Concesión No. 08 de 2010, así como modificaciones significativas en el alcance inicial del contrato".</t>
  </si>
  <si>
    <t>La CGR describe el efecto así: "Lo anterior trae como consecuencia, demoras en la ejecución del proyecto, desfases en los cronogramas, modificaciones en la etapa pre-operativa del proyecto, ajustes en las longitudes de intervención de tramos y modificaciones en los mecanismos de pago de hitos".</t>
  </si>
  <si>
    <r>
      <rPr>
        <b/>
        <sz val="11"/>
        <rFont val="Calibri"/>
        <family val="2"/>
        <scheme val="minor"/>
      </rPr>
      <t>(MANEJO SIMILAR AL HALLAZGO 3)
ACCIONES CORRECTIVAS</t>
    </r>
    <r>
      <rPr>
        <sz val="11"/>
        <rFont val="Calibri"/>
        <family val="2"/>
        <scheme val="minor"/>
      </rPr>
      <t xml:space="preserve">
1. Elaborar informe técnico (estructuración y contractual) donde se incluya los supuestos realizados para el tramo Turbo - El Tigre del proyecto, las modificaciones realizadas en el desarrollo del proyecto. (Incluir Anexos Bitácora Otrosí N°2). 
2. Informe técnico - financiero que de cuenta los movimientos  de los recursos de acuerdo a las condiciones contractuales
3. Informe del Concesionario en el que entregue la justificación de atrasos de las obras y programación proyectada para las obras faltantes 
4. Informe de la interventoría sobre el avance de obras.
5. Iniciar procesos sancionatorios de acuerdo a lo establecido en el contrato, en el evento en que aplique.
</t>
    </r>
    <r>
      <rPr>
        <b/>
        <sz val="11"/>
        <rFont val="Calibri"/>
        <family val="2"/>
        <scheme val="minor"/>
      </rPr>
      <t xml:space="preserve">
ACCIONES PREVENTIVAS</t>
    </r>
    <r>
      <rPr>
        <sz val="11"/>
        <rFont val="Calibri"/>
        <family val="2"/>
        <scheme val="minor"/>
      </rPr>
      <t xml:space="preserve">
6. Bitácora del proyecto para las modificaciones contractuales 
7. Manual de interventoría y supervisión
8. Mejorar la definición de las condiciones contractuales para los nuevos proyectos con el fin de mitigar el impacto de modificaciones contractuales (Contrato Estándar 4G) (Aparte en el se limitan las modificaciones del Contrato después de los primeros 3 años)
9. Inclusión Procedimiento Proceso Sancionatorio Contractual Art 86 Ley 1474 de 2011 (Sistema Integrado de Gestión GEJU-P-014)</t>
    </r>
  </si>
  <si>
    <r>
      <rPr>
        <b/>
        <sz val="11"/>
        <rFont val="Calibri"/>
        <family val="2"/>
        <scheme val="minor"/>
      </rPr>
      <t>UNIDADES DE MEDIDA CORRECTIVAS</t>
    </r>
    <r>
      <rPr>
        <sz val="11"/>
        <rFont val="Calibri"/>
        <family val="2"/>
        <scheme val="minor"/>
      </rPr>
      <t xml:space="preserve">
1. Informe técnico (Estructuración y Contractual)
2. Informe técnico - financiero
3. Informe del concesionario 
4. Informe de interventoría 
5. Proceso sancionatorio (Solicitar en caso de incumplimiento)
</t>
    </r>
    <r>
      <rPr>
        <b/>
        <sz val="11"/>
        <rFont val="Calibri"/>
        <family val="2"/>
        <scheme val="minor"/>
      </rPr>
      <t>UNIDADES DE MEDIDA PREVENTIVAS</t>
    </r>
    <r>
      <rPr>
        <sz val="11"/>
        <rFont val="Calibri"/>
        <family val="2"/>
        <scheme val="minor"/>
      </rPr>
      <t xml:space="preserve">
6. Resolución Bitácora 
7. Manual de interventoría y supervisión
8. Contrato Estándar  4G 
9. Procedimiento Proceso Sancionatorio Contractual 
</t>
    </r>
    <r>
      <rPr>
        <b/>
        <sz val="11"/>
        <rFont val="Calibri"/>
        <family val="2"/>
        <scheme val="minor"/>
      </rPr>
      <t>INFORME DE CIERRE</t>
    </r>
    <r>
      <rPr>
        <sz val="11"/>
        <rFont val="Calibri"/>
        <family val="2"/>
        <scheme val="minor"/>
      </rPr>
      <t xml:space="preserve">
10. Informe de Cierre</t>
    </r>
  </si>
  <si>
    <r>
      <rPr>
        <b/>
        <sz val="11"/>
        <rFont val="Calibri"/>
        <family val="2"/>
        <scheme val="minor"/>
      </rPr>
      <t xml:space="preserve">Hallazgo No. 6. Administrativo con presunta incidencia Fiscal y Disciplinaria. Sector de Zungo - Turbo - El Tigre. </t>
    </r>
    <r>
      <rPr>
        <sz val="11"/>
        <rFont val="Calibri"/>
        <family val="2"/>
        <scheme val="minor"/>
      </rPr>
      <t xml:space="preserve">
Producto de cambios y diseños, se adquirieron y se pagaron quince (15) predios en el desarrollo del proyecto, los cuales no fueron utilizados, estos predios están ubicados en el sector de Zungo - Turbo - El Tigre; lo anterior por cuanto el Concesionario "Sociedad VIAS DE LAS AMÉRICAS S.A.S." efectuó la adquisición y compra de los predios, antes de obtener la aprobación de la Licencia Ambiental. La ANI con oficio 2017-409-083514-2 del 2 de agosto de 2017 recibido del Consorcio Interventoría Transversal de las Américias, informa que el valor que el Concesionario debe devolver por concepto de predios, a 31 de julio de 2017, asciende a la suma de $2.457.9 millones.</t>
    </r>
  </si>
  <si>
    <t>La CGR describió la causa así: "La gestión predial adelantada por el Concesionario en obras que corresponden a cambios en los diseños no ha sido eficaz ni oportuna, debido a que existen predios adquiridos cuyo valor no ha sido restituido.".</t>
  </si>
  <si>
    <t>La CGR describe el efecto así: "Lo anterior genera un presunto detrimento al patrimonio público por $2.457.9 millones, por haberse adquirido y pagado los quince (15) predios mencionados, más los rendimientos que se hayan causado desde el requerimiento efectuado por la ANI en el proceso, período de cura (febrero de 2017). Además, presunto incumplimiento del artículo 8 de la Ley 42 de 1993, así como los artículos 3 y 6 de la Ley 610 de 2000, y en su defecto de la Ley 734 de 2002, así como del apéndice C Predial, numeral 1.1.15 del contrato de concesión No. 08 de 2010"</t>
  </si>
  <si>
    <r>
      <rPr>
        <b/>
        <sz val="11"/>
        <rFont val="Calibri"/>
        <family val="2"/>
        <scheme val="minor"/>
      </rPr>
      <t>ACCIONES CORRECTIVAS</t>
    </r>
    <r>
      <rPr>
        <sz val="11"/>
        <rFont val="Calibri"/>
        <family val="2"/>
        <scheme val="minor"/>
      </rPr>
      <t xml:space="preserve">
1. Informe predial - financiero que de cuenta de la gestión de cobro y devolución de recursos correspondientes, incluyendo el efecto financiero por la demora en el giro por parte del Concesionario.  Recursos que ya han sido reintegrados a la fecha.
2. Soportes de verificación de la devolución de los recursos. (Que incluye Certificación de la fiducia que de cuenta de la devolución de los recursos e informe de aprobación de interventoría)
3. Incluir en los comités de seguimiento predial, los temas que pudiesen generar situaciones similares.
</t>
    </r>
    <r>
      <rPr>
        <b/>
        <sz val="11"/>
        <rFont val="Calibri"/>
        <family val="2"/>
        <scheme val="minor"/>
      </rPr>
      <t>ACCIONES PREVENTIVAS</t>
    </r>
    <r>
      <rPr>
        <sz val="11"/>
        <rFont val="Calibri"/>
        <family val="2"/>
        <scheme val="minor"/>
      </rPr>
      <t xml:space="preserve">
4. Instar a la interventoría a realizar un diagnóstico trimestral donde se identifiquen problemáticas similares a la compra de predios no priorizados y/o no requeridos
5. Adelantar contratación de un consultor para mejorar la estructuración de adquisición predial en los proyectos. (Condicionado a recursos y necesidades de la entidad)    
6. Concepto experto estructuración predial que permita definir y/o mejorar la estructuración de adquisición predial en los proyectos. (Condicionado a recursos y necesidades de la entidad)
7. Procedimientos: 
- Adquisición predial - GCSP-P-010
- Seguimiento a la gestión predial en proyectos concesionados - GCSP-P-025
- Evaluación del componente predial en etapa de priorización de proyectos y estructuración de concesiones u otras formas de asociación público-privada - EPIT-P-003
8. Gestión del área de estructuración y predial, frente a otras entidades para la disponibilidad de predios con el fin de obtener los predios a cargo de la ANT y/o Alcaldías. 
</t>
    </r>
  </si>
  <si>
    <r>
      <rPr>
        <b/>
        <sz val="11"/>
        <rFont val="Calibri"/>
        <family val="2"/>
        <scheme val="minor"/>
      </rPr>
      <t>UNIDADES DE MEDIDA CORRECTIVAS</t>
    </r>
    <r>
      <rPr>
        <sz val="11"/>
        <rFont val="Calibri"/>
        <family val="2"/>
        <scheme val="minor"/>
      </rPr>
      <t xml:space="preserve">
1. Informe predial - financiero
2. Soportes de la devolución
3. Actas de comité predial.
</t>
    </r>
    <r>
      <rPr>
        <b/>
        <sz val="11"/>
        <rFont val="Calibri"/>
        <family val="2"/>
        <scheme val="minor"/>
      </rPr>
      <t xml:space="preserve">
UNIDADES DE MEDIDA PREVENTIVAS</t>
    </r>
    <r>
      <rPr>
        <sz val="11"/>
        <rFont val="Calibri"/>
        <family val="2"/>
        <scheme val="minor"/>
      </rPr>
      <t xml:space="preserve">
4. Informe trimestral desde el área predial de la interventoría
5. Modelo estándar Contrato 4G, incluye los apéndices técnicos, Apéndice Predial, Anexo Declaración de Utilidad Pública
6. Concepto estructuración experto predial 
7. Procedimientos: 
- Adquisición predial - GCSP-P-010
- Seguimiento a la gestión predial en proyectos concesionados - GCSP-P-025
- Evaluación del componente predial en etapa de priorización de proyectos y estructuración de concesiones u otras formas de asociación público-privada - EPIT-P-003
8. Soportes de Gestión otras entidades  
</t>
    </r>
    <r>
      <rPr>
        <b/>
        <sz val="11"/>
        <rFont val="Calibri"/>
        <family val="2"/>
        <scheme val="minor"/>
      </rPr>
      <t>INFORME DE CIERRE</t>
    </r>
    <r>
      <rPr>
        <sz val="11"/>
        <rFont val="Calibri"/>
        <family val="2"/>
        <scheme val="minor"/>
      </rPr>
      <t xml:space="preserve">
9. Informe de Cierre
</t>
    </r>
  </si>
  <si>
    <t>Problemas de Gestión Predial</t>
  </si>
  <si>
    <r>
      <rPr>
        <b/>
        <sz val="11"/>
        <rFont val="Calibri"/>
        <family val="2"/>
        <scheme val="minor"/>
      </rPr>
      <t>Hallazgo No. 7. Administrativo. Operación permanente del tramos Santa Lucía - San Pelayo.</t>
    </r>
    <r>
      <rPr>
        <sz val="11"/>
        <rFont val="Calibri"/>
        <family val="2"/>
        <scheme val="minor"/>
      </rPr>
      <t xml:space="preserve">
Al revisar los cálculos realizados para determinar los recursos por concepto de actividades de Operación y Mantenimiento OPEX, correspondientes al tramo Santa Lucía - San Pelayo en las fechas previstas, se observó que no existió operación y mantenimiento entre agosto y noviembre de 2016, por lo cual la ANI considera que el Concesionario debe reintegrar $273.8 millones, valor que corresponde al mantenimiento dejado de ejecutar en dicho período. Al respecto el Concesionario expresa que en la comunicación 2016-14-013820-1 que el mantenimiento rutinario fue iniciado el día 01 de diciembre de 2016, por lo tanto, antes de esa fecha no se realizó ningún tipo de mantenimiento.</t>
    </r>
  </si>
  <si>
    <t>La CGR describió la causa así: "Solo hasta el 22 de septiembre de 2017 el Concesionario Transversal de las Américas solicitó al fiduciario Bancolombia el traslado de los recursos a la cuenta Única Nacional del Ministerio de Hacienda por valor de la devolución de $3.860.2 millones (dentro de los cuales se incluye los $273.8 millones correspondientes al tramo Santa Lucía - San Pelayo), los cuales fueron devueltos con comunicación No. C303700200-3581-0837 del 10 de octubre de 2017".</t>
  </si>
  <si>
    <t xml:space="preserve">La CGR describe el efecto así: "Lo anterior refleja falta de previsión, desgaste administrativo en el seguimiento y control de los recursos asignados al proyecto así como en la inoportunidad en la gestión  para la devolución de los recursos pagados y no ejecutados". </t>
  </si>
  <si>
    <t>Fortalecer el seguimiento y control de los proyectos en sus aspectos técnicos y financieros</t>
  </si>
  <si>
    <t>Dar cumplimiento a ejecución del contrato en función del plan de obras y sus respectivos pagos. 
Evidenciar el cumplimiento de los acuerdos frente al Tribunal de Arbitramento y su acuerdo conciliatorio para el tramo Santa Lucia - San Pelayo.</t>
  </si>
  <si>
    <r>
      <rPr>
        <b/>
        <sz val="11"/>
        <rFont val="Calibri"/>
        <family val="2"/>
        <scheme val="minor"/>
      </rPr>
      <t>ACCIONES CORRECTIVAS</t>
    </r>
    <r>
      <rPr>
        <sz val="11"/>
        <rFont val="Calibri"/>
        <family val="2"/>
        <scheme val="minor"/>
      </rPr>
      <t xml:space="preserve">
1. Informe técnico - financiero que de cuenta de la gestión de cobro y devolución de recursos correspondientes, incluyendo el efecto financiero por la demora en el giro por parte del Concesionario, así mismo las condiciones de pago (Títulos de Tesoreria - TES).  Recursos que ya han sido reintegrados a la fecha.
2. Soportes de verificación de la devolución de los recursos. (Que incluye Certificación de la fiducia que de cuenta de la devolución de los recursos e informe de aprobación de interventoría)
</t>
    </r>
    <r>
      <rPr>
        <b/>
        <sz val="11"/>
        <rFont val="Calibri"/>
        <family val="2"/>
        <scheme val="minor"/>
      </rPr>
      <t xml:space="preserve">
ACCIONES PREVENTIVAS</t>
    </r>
    <r>
      <rPr>
        <sz val="11"/>
        <rFont val="Calibri"/>
        <family val="2"/>
        <scheme val="minor"/>
      </rPr>
      <t xml:space="preserve">
3. Incorporar como lecciones aprendidas para la Agencia, que a a la luz de un acuerdo conciliatorio en donde se proyecten pagos acordados para operación y mantenimiento, estos, se realicen en la medida que se va ejecutando lo pactado. (Base de Conocimiento para la Oficina de Control Interno - OCI)
4. Manual de interventoría y supervisión
5. Mejorar la definición de las condiciones contractuales para los nuevos proyectos con el fin de mitigar el impacto de modificaciones contractuales (Contrato Estándar 4G) (Aparte de operación y mantenimiento)</t>
    </r>
  </si>
  <si>
    <r>
      <rPr>
        <b/>
        <sz val="11"/>
        <rFont val="Calibri"/>
        <family val="2"/>
        <scheme val="minor"/>
      </rPr>
      <t>UNIDADES DE MEDIDA CORRECTIVAS</t>
    </r>
    <r>
      <rPr>
        <sz val="11"/>
        <rFont val="Calibri"/>
        <family val="2"/>
        <scheme val="minor"/>
      </rPr>
      <t xml:space="preserve">
1. Informe técnico - financiero
2. Soportes de la devolución
</t>
    </r>
    <r>
      <rPr>
        <b/>
        <sz val="11"/>
        <rFont val="Calibri"/>
        <family val="2"/>
        <scheme val="minor"/>
      </rPr>
      <t xml:space="preserve">UNIDADES DE MEDIDA PREVENTIVAS
</t>
    </r>
    <r>
      <rPr>
        <sz val="11"/>
        <rFont val="Calibri"/>
        <family val="2"/>
        <scheme val="minor"/>
      </rPr>
      <t xml:space="preserve">3. Memorando control interno con recomendaciones para reconocimientos a Concesionarios derivados de los acuerdos Conciliatorios. (BASE DE CONOCIMIENTO)
4. Manual de interventoría y supervisión
5. Contrato Estándar  4G 
</t>
    </r>
    <r>
      <rPr>
        <b/>
        <sz val="11"/>
        <rFont val="Calibri"/>
        <family val="2"/>
        <scheme val="minor"/>
      </rPr>
      <t>INFORME DE CIERRE</t>
    </r>
    <r>
      <rPr>
        <sz val="11"/>
        <rFont val="Calibri"/>
        <family val="2"/>
        <scheme val="minor"/>
      </rPr>
      <t xml:space="preserve">
6. Informe de Cierre</t>
    </r>
  </si>
  <si>
    <r>
      <rPr>
        <b/>
        <sz val="11"/>
        <rFont val="Calibri"/>
        <family val="2"/>
        <scheme val="minor"/>
      </rPr>
      <t>Hallazgo No. 8. Administrativo con presunta incidencia Disciplinaria. Aportes Fondo de Contingencias - Fiduciaria la Previsora.</t>
    </r>
    <r>
      <rPr>
        <sz val="11"/>
        <rFont val="Calibri"/>
        <family val="2"/>
        <scheme val="minor"/>
      </rPr>
      <t xml:space="preserve">
A 30 de julio de 2017, la ANI adeudaba por concepto de aportes al Fondo de Contingencias la suma de $139.651.2 millones, valor que corresponde al déficit desde el año 2015, como se señala a continuación: Mediante comunicación emitida por la Fiduprevisora No. 2017-409-086576-2 del 15 de agosto de 2017 a la CGR, informa el "Reporte de recursos de reposición y aportes pendientes Fondo de Contingencias Contractuales de las Entidades Estatales". En el cual expresa que "La única entidad aportante que presenta un saldo de aportes pendientes es la Agencia Nacional de Infraestructura (ANI), que a corte de julio de 2017 registró en la contabilidad del Fondo de Contingencias un saldo por $230.147.4 millones, de los cuales $139.651.2 millones corresponden a la concesión Transversal de las Américas sector 1". </t>
    </r>
  </si>
  <si>
    <t xml:space="preserve">La CGR descibe la causa así: "En el anteproyecto de presupuesto de la vigencia de 2016, capítulo tercero, la entidad solicitó el déficit de los años anteriores, según lo referenciado en el memorando 2017-602-005204-3 del 19 del 30 de Marzo de 2017, sin embargo no se han situado los recursos suficientes para cubrir dicho déficit". </t>
  </si>
  <si>
    <t>La CGR describe el efecto así: "Con lo anterior, se genera una presunta incidencia disciplinaria ya que contraviene lo establecido en el artículo 1º de la Ley 448 de 1998,  el artículo 4º  del Decreto 423 de 2001 y el artículo 2.4.1.3.2 del Decreto 1068 de 2015, así como el artículo 8 de la Ley 42 de 1993 y el artículo 34  de la Ley 734 de 2002".</t>
  </si>
  <si>
    <t>Fortalecer los análisis, estimaciones y proyecciones de costos prediales realizados al momento de la estructuración del proyecto, con el fin de que las modificaciones contractuales al momento del desarrollo de las obras se minimicen.
Mejorar la cuantificación preliminar de riesgos contingentes en la estructuración del proyecto</t>
  </si>
  <si>
    <t>Asegurar el flujo de recursos con el fin de mantener las cuentas de riesgos previstas en caso de la ocurrencia de los mismos</t>
  </si>
  <si>
    <r>
      <rPr>
        <b/>
        <sz val="11"/>
        <rFont val="Calibri Light"/>
        <family val="2"/>
      </rPr>
      <t>ACCIONES CORRECTIVAS</t>
    </r>
    <r>
      <rPr>
        <sz val="11"/>
        <rFont val="Calibri Light"/>
        <family val="2"/>
      </rPr>
      <t xml:space="preserve">
1. Incluir dentro del Anteproyecto 2018, las apropiaciones de los recursos que se estiman necesarios, para cubrir la totalidad de los aportes pendientes al Fondo de Contingencias de la vigencia 2015. (Documento de anteproyecto, sección Gastos de Servicio de la Deuda Pública Interna.)
2. Realizar el seguimiento y actualización del plan de aportes de contrato, solicitando al Ministerio de Hacienda no hacer exigible la obligación de los aportes pendientes. (Matriz de Riesgos, Gestiones MHCP, Actualización Plan de Aportes)
3. Proponer al Ministerio de Hacienda estrategias de cubrimiento del déficit a través del traslado de recursos entre cuentas de diferentes proyectos, en virtud del artículo 35 del PND, "Fondo de contingencias y traslados", a través de los seguimientos de riesgos de los proyectos.
</t>
    </r>
    <r>
      <rPr>
        <b/>
        <sz val="11"/>
        <rFont val="Calibri Light"/>
        <family val="2"/>
      </rPr>
      <t>ACCIONES PREVENTIVAS</t>
    </r>
    <r>
      <rPr>
        <sz val="11"/>
        <rFont val="Calibri Light"/>
        <family val="2"/>
      </rPr>
      <t xml:space="preserve">
4. Procedimiento interno Anteproyecto de Presupuesto (Sistema Integrado de Gestión SEPG-P-015)
</t>
    </r>
  </si>
  <si>
    <r>
      <rPr>
        <b/>
        <sz val="11"/>
        <rFont val="Calibri"/>
        <family val="2"/>
        <scheme val="minor"/>
      </rPr>
      <t>UNIDADES DE MEDIDA CORRECTIVAS</t>
    </r>
    <r>
      <rPr>
        <sz val="11"/>
        <rFont val="Calibri"/>
        <family val="2"/>
        <scheme val="minor"/>
      </rPr>
      <t xml:space="preserve">
1. Documento de anteproyecto, sección Gastos de Servicio de la Deuda Pública Interna.
2. Comunicaciones a MHCP
</t>
    </r>
    <r>
      <rPr>
        <b/>
        <sz val="11"/>
        <rFont val="Calibri"/>
        <family val="2"/>
        <scheme val="minor"/>
      </rPr>
      <t>UNIDADES DE MEDIDA PREVENTIVAS</t>
    </r>
    <r>
      <rPr>
        <sz val="11"/>
        <rFont val="Calibri"/>
        <family val="2"/>
        <scheme val="minor"/>
      </rPr>
      <t xml:space="preserve">
3. Procedimiento Anteproyecto de Presupuesto
</t>
    </r>
    <r>
      <rPr>
        <b/>
        <sz val="11"/>
        <rFont val="Calibri"/>
        <family val="2"/>
        <scheme val="minor"/>
      </rPr>
      <t>INFORME DE CIERRE</t>
    </r>
    <r>
      <rPr>
        <sz val="11"/>
        <rFont val="Calibri"/>
        <family val="2"/>
        <scheme val="minor"/>
      </rPr>
      <t xml:space="preserve">
4. Informe de Cierre
</t>
    </r>
    <r>
      <rPr>
        <b/>
        <sz val="11"/>
        <rFont val="Calibri"/>
        <family val="2"/>
        <scheme val="minor"/>
      </rPr>
      <t/>
    </r>
  </si>
  <si>
    <r>
      <rPr>
        <b/>
        <sz val="11"/>
        <rFont val="Calibri"/>
        <family val="2"/>
        <scheme val="minor"/>
      </rPr>
      <t>Hallazgo No. 9. Administrativo con presunta incidencia Disciplinaria. Estudios técnicos de la Concesión 08 de 2010 / tramos Turbo - El Tigre.</t>
    </r>
    <r>
      <rPr>
        <sz val="11"/>
        <rFont val="Calibri"/>
        <family val="2"/>
        <scheme val="minor"/>
      </rPr>
      <t xml:space="preserve">
Se evidencian debilidades en la redacción de los estudios técnicos suscritos dentro del Contrato 08 de 2010, considerando que la ambigüedad en apartes de su apéndice técnico, originó una demanda arbitral que a la postre generó un fallo desfavorable contra la Entidad. Los hechos que motivaron dicha demanda arbitral, se relacionan con las diferencias entre el concesionario y la ANI sobre el alcance de la intervención contratada para el tramo Turbo - El Tigre, donde el eje de la disputa se sustenta en la diferente interpretación que las partes del contrato hacen al contenido del Apéndice Técnico A Parte A frente a ciertos hitos del tramo Turbo - El Tigre.</t>
    </r>
  </si>
  <si>
    <t>La CGR describe la causa así: "Este mismo laudo considera, que la entidad encargada del proyecto, en su momento optó por establecer especificaciones técnicas diferentes a las señaladas en el artículo 13 de la Ley 105 de 1993 para el ancho de las bermas en el tramo objeto de la controversia, lo que implica de suyo que el Concesionario no tiene que asumir el costo del ancho de la corona pactado en el Otrosí No. 03 en lo que exceda a lo previsto en el numeral 1.5. Literal f) del Apéndice Técnico A Parte A".</t>
  </si>
  <si>
    <t>La CGR describe el efecto así: "Lo anterior, desconoce el principio de Economía contenido en el numeral segundo del artículo 25 y de Responsabilidad contenido en el inciso final del numeral tercero del artículo 26 de la Ley 80 de 1993".</t>
  </si>
  <si>
    <t>Mitigar la realización de modificaciones contractuales al alcance del contrato inicial, optimizando los recursos y sin generar impacto en el plan de obras inicial  
Dar cumplimiento a la sentencia proferida por el Tribunal de Arbitramento para la controversia Tramo Turbo - El Tigre</t>
  </si>
  <si>
    <r>
      <rPr>
        <b/>
        <sz val="11"/>
        <rFont val="Calibri"/>
        <family val="2"/>
        <scheme val="minor"/>
      </rPr>
      <t>ACCIONES CORRECTIVAS</t>
    </r>
    <r>
      <rPr>
        <sz val="11"/>
        <rFont val="Calibri"/>
        <family val="2"/>
        <scheme val="minor"/>
      </rPr>
      <t xml:space="preserve">
1. Incorporar antecedentes: Informe de Interventoría de la controversia, Requerimientos al Concesionario, Activación Mecanismo de Solución de Controversias, Documento Laudo arbitral, entre otros
2. Informe jurídico como antecedente, en el que se explique las condiciones de pago a través de recursos del proyecto
3. Informe del área de defensa judicial, en el que se indica la obligación del pronunciamiento para las partes y el cumplimiento del laudo. 
4. Informe de interventoria del estado de cumplimiento de las obligaciones del concesionario, referente al laudo arbitral
</t>
    </r>
    <r>
      <rPr>
        <b/>
        <sz val="11"/>
        <rFont val="Calibri"/>
        <family val="2"/>
        <scheme val="minor"/>
      </rPr>
      <t>ACCIONES PREVENTIVAS</t>
    </r>
    <r>
      <rPr>
        <sz val="11"/>
        <rFont val="Calibri"/>
        <family val="2"/>
        <scheme val="minor"/>
      </rPr>
      <t xml:space="preserve">
5. Manual de interventoría y supervisión
6. Mejorar la definición de las condiciones contractuales en sus alcances y estudios técnicos para los nuevos proyectos con el fin de mitigar el impacto de futuras contoversias (Contrato Estándar 4G - Apéndices Técnicos) 
</t>
    </r>
  </si>
  <si>
    <r>
      <rPr>
        <b/>
        <sz val="11"/>
        <rFont val="Calibri"/>
        <family val="2"/>
        <scheme val="minor"/>
      </rPr>
      <t>UNIDADES DE MEDIDA CORRECTIVAS</t>
    </r>
    <r>
      <rPr>
        <sz val="11"/>
        <rFont val="Calibri"/>
        <family val="2"/>
        <scheme val="minor"/>
      </rPr>
      <t xml:space="preserve">
1. Antecedentes
2. Informe jurídico
3. Informe de defensa judicial
4. Informe de Interventoria
</t>
    </r>
    <r>
      <rPr>
        <b/>
        <sz val="11"/>
        <rFont val="Calibri"/>
        <family val="2"/>
        <scheme val="minor"/>
      </rPr>
      <t>UNIDADES DE MEDIDA PREVENTIVAS</t>
    </r>
    <r>
      <rPr>
        <sz val="11"/>
        <rFont val="Calibri"/>
        <family val="2"/>
        <scheme val="minor"/>
      </rPr>
      <t xml:space="preserve">
5. Manual de interventoría y supervisión
6. Modelo estándar Contrato 4G - Apéndices Técnicos
7. Concepto jurídico externo
</t>
    </r>
    <r>
      <rPr>
        <b/>
        <sz val="11"/>
        <rFont val="Calibri"/>
        <family val="2"/>
        <scheme val="minor"/>
      </rPr>
      <t>INFORME DE CIERRE</t>
    </r>
    <r>
      <rPr>
        <sz val="11"/>
        <rFont val="Calibri"/>
        <family val="2"/>
        <scheme val="minor"/>
      </rPr>
      <t xml:space="preserve">
8. Informe de Cierre</t>
    </r>
  </si>
  <si>
    <t>Deficiencias en actuaciones contractuales</t>
  </si>
  <si>
    <r>
      <rPr>
        <b/>
        <sz val="11"/>
        <rFont val="Calibri"/>
        <family val="2"/>
        <scheme val="minor"/>
      </rPr>
      <t>Hallazgo No. 10. Administrativo con presunta incidencia Disciplinaria y Fiscal. Implementación de la figura del Panel de Expertos en el Contrato 08 de 2010.</t>
    </r>
    <r>
      <rPr>
        <sz val="11"/>
        <rFont val="Calibri"/>
        <family val="2"/>
        <scheme val="minor"/>
      </rPr>
      <t xml:space="preserve">
La figura del Panel de Expertos contenida en la sección 15.01 del Contrato de Concesión 08 de 2010 fue desmontada mediante suscripción de Otrosí 10 de agosto 3 de 2015, teniendo en cuenta que nuestra legislación no ampara esta figura como un mecanismo alternativo de solución de conflictos y sustituyéndola por la figura del Amigable Componedor, mecanismo alternativo de solución de conflictos contenida en el artículo 59 de la Ley 1563 de 2012, figura jurídica desarrollada con el Decreto 1818 de 1998.
El Laudo Arbitral de octubre 24 de 2016 establece que, al avanzar en operación de resolver una controversia jurídica, el Panel transgredió el mandato del artículo 116 de la Constitución Política, generando la consecuencia de viciar de objeto ilícito el acto, recayendo por ello la sanción de nulidad absoluta motivo por el cual se declara inválida la determinación emitida por el Panel de Expertos (Dispute Board) se les reconoció una remuneración mensual de $287.9 millones, en función del número de recomendaciones solicitadas, de acuerdo con la información reportada por las partes.</t>
    </r>
  </si>
  <si>
    <t>La CGR describe la causa así: "Por lo anterior, la suma antes descrita se constituye en un presunto daño fiscal por una gestión antieconómica al cargar al proyecto costos y gastos que no están permitidos o regulados por la legislación colombiana, al no ser el Panel de Expertos un mecanismo  de solución directa de las controversias Contractuales."</t>
  </si>
  <si>
    <t>La CGR describe el efecto as´: "Lo anterior desconoce el artículo 116 de la Constitución Política, así como el principio de ecónoma consagrado en el artículo 25 y responsabilidad consagrado en el artículo 26 de la Ley 80 de 1993 y genera un hallazgo administrativo con posible incidencia disciplinaria y fiscal en cuantía de $287.9 millones".</t>
  </si>
  <si>
    <t>Continuar con la aplicación de los mecanismos de solución de conflictos incorporadas en los contratos de concesión que se realizan bajo el esquema de la ley 1508 y sus modificaciones referente a la solución de conflictos</t>
  </si>
  <si>
    <t>Dirimir las controversias que se presenten en la ejecución de los contratos de concesión</t>
  </si>
  <si>
    <r>
      <rPr>
        <b/>
        <sz val="11"/>
        <rFont val="Calibri"/>
        <family val="2"/>
        <scheme val="minor"/>
      </rPr>
      <t>ACCIONES CORRECTIVAS</t>
    </r>
    <r>
      <rPr>
        <sz val="11"/>
        <rFont val="Calibri"/>
        <family val="2"/>
        <scheme val="minor"/>
      </rPr>
      <t xml:space="preserve">
1. Informe de las áreas de defensa judicial y/o jurídica en el que se expliquen las obligaciones del Concesionario con relación al panel de Expertos
2. Antecedentes documentos Panel de Expertos (Soportes de Pago aportados por el Concesionario)
3. Antecedentes  Bitácora modificación de mecanismo de solución de controversias - Modificatorio Otrosi 10
4. Informe financiero de interventoría que refleje la no afectación del VPIT para el sostenimiento del Panel de Expertos.
</t>
    </r>
    <r>
      <rPr>
        <b/>
        <sz val="11"/>
        <rFont val="Calibri"/>
        <family val="2"/>
        <scheme val="minor"/>
      </rPr>
      <t>ACCIONES PREVENTIVAS</t>
    </r>
    <r>
      <rPr>
        <sz val="11"/>
        <rFont val="Calibri"/>
        <family val="2"/>
        <scheme val="minor"/>
      </rPr>
      <t xml:space="preserve">
5. Establecer como mecanismos de solución de controversias solo la figura de amigable componedor o la que la ley establezca. (Ver modelo estándar 4G, cláusulas mecanismo de solución de controversias). </t>
    </r>
  </si>
  <si>
    <r>
      <rPr>
        <b/>
        <sz val="11"/>
        <rFont val="Calibri"/>
        <family val="2"/>
        <scheme val="minor"/>
      </rPr>
      <t>UNIDADES DE MEDIDA CORRECTIVAS</t>
    </r>
    <r>
      <rPr>
        <sz val="11"/>
        <rFont val="Calibri"/>
        <family val="2"/>
        <scheme val="minor"/>
      </rPr>
      <t xml:space="preserve">
1. Informe de las áreas de defensa judicial y/o jurídica 
2. Documentos Concesionario
3. Bitácora Otrosí N°10
4. Informe financiero de interventoría 
</t>
    </r>
    <r>
      <rPr>
        <b/>
        <sz val="11"/>
        <rFont val="Calibri"/>
        <family val="2"/>
        <scheme val="minor"/>
      </rPr>
      <t>UNIDADES DE MEDIDA PREVENTIVAS</t>
    </r>
    <r>
      <rPr>
        <sz val="11"/>
        <rFont val="Calibri"/>
        <family val="2"/>
        <scheme val="minor"/>
      </rPr>
      <t xml:space="preserve">
5. Modelo estándar Contrato 4G
6. Concepto jurídico externo
</t>
    </r>
    <r>
      <rPr>
        <b/>
        <sz val="11"/>
        <rFont val="Calibri"/>
        <family val="2"/>
        <scheme val="minor"/>
      </rPr>
      <t>INFORME DE CIERRE</t>
    </r>
    <r>
      <rPr>
        <sz val="11"/>
        <rFont val="Calibri"/>
        <family val="2"/>
        <scheme val="minor"/>
      </rPr>
      <t xml:space="preserve">
7. Informe de Cierre
</t>
    </r>
  </si>
  <si>
    <t>Panel de Expertos</t>
  </si>
  <si>
    <r>
      <rPr>
        <b/>
        <sz val="11"/>
        <rFont val="Calibri"/>
        <family val="2"/>
        <scheme val="minor"/>
      </rPr>
      <t>Hallazgo No. 11. Administrativo con presunta incidencia Disciplinaria. Naturaleza del Contrato de Concesión 08 de 2010.</t>
    </r>
    <r>
      <rPr>
        <sz val="11"/>
        <rFont val="Calibri"/>
        <family val="2"/>
        <scheme val="minor"/>
      </rPr>
      <t xml:space="preserve">
El objeto del Contrato de Concesión 08 de 2010 plantea la construcción, rehabilitación, ampliación, mejoramiento y conservación, según corresponda, entre otros aspectos, del Proyecto Vial Transversal de las Américas, pero con ocasión de la implementación de algunos de los 20 otrosíes suscritos dentro del contrato, se han desafectado algunas obras inicialmente pactadas, con el objeto de afectar algunas obras nuevas que básicamente son de construcción y rehabilitación, situación evidenciada en las acciones contenidas en los otrosíes números 2, 12, 14, y 17 por $91.185.9 millones".</t>
    </r>
  </si>
  <si>
    <t>La CGR describe la causa así: "Se observa qua la Entidad ha venido cambiando las condiciones económicas, financieras y técnicas estipuladas tanto en el Pliego de Condiciones como en el Contrato inicial, beneficiando sistemáticamente al Concesionario, yendo en contravía de los intereses del Estado, su objeto inicial se desdibujó, se han concedido exenciones que han desvirtuado el esquema de los contratos de concesión; el Estado ha realizado aportes, permitiendo que el privado ya no tenga como responsabilidad principal financiar en su totalidad la construcción y rehabilitación del proyecto".</t>
  </si>
  <si>
    <t>La CGR describe el efecto así: "Por lo anterior, la ANI se está apartando de la esencia del Contrato de Concesión para dar paso de manera sustancial a uno de Obra Pública, desconociendo la forma propia de esta última clase de contratos donde se admite la posibilidad que existan múltiples oferentes para garantizar la objetividad y transparencia en su otorgamiento, desconociendo los principios de planeación, responsabilidad y economía. En consecuencia, se genera una presunta falta disciplinaria".</t>
  </si>
  <si>
    <r>
      <rPr>
        <b/>
        <sz val="11"/>
        <rFont val="Calibri"/>
        <family val="2"/>
        <scheme val="minor"/>
      </rPr>
      <t>ACCIONES CORRECTIVAS</t>
    </r>
    <r>
      <rPr>
        <sz val="11"/>
        <rFont val="Calibri"/>
        <family val="2"/>
        <scheme val="minor"/>
      </rPr>
      <t xml:space="preserve">
1. Antecedentes Bitácoras modificatorios 2, 12, 14 y 17.
2. Informe jurídico - financiero - técnico que reafirme la naturaleza del contrato de concesión, las obligaciones contractuales y su particularidad frente a las modificaciones realizadas, de modo que permita verificar la no alteración de la naturaleza del contrato frente a la sustitución de obras
</t>
    </r>
    <r>
      <rPr>
        <b/>
        <sz val="11"/>
        <rFont val="Calibri"/>
        <family val="2"/>
        <scheme val="minor"/>
      </rPr>
      <t>ACCIONES PREVENTIVAS</t>
    </r>
    <r>
      <rPr>
        <sz val="11"/>
        <rFont val="Calibri"/>
        <family val="2"/>
        <scheme val="minor"/>
      </rPr>
      <t xml:space="preserve">
3. Mejorar la definición de las condiciones contractuales para los nuevos proyectos con el fin de mitigar el impacto de modificaciones contractuales (Ver Contrato Estándar 4G - Aparte en el que se limitan las modificaciones del Contrato después de los primeros 3 años y adicionalmente la retribución esta pactada y regulada sin opción de que cambien las condiciones. PERMANENCIA MINIMA GARANTIZADA, ESTUDIOS DE INGENIERA FASE 2 Y MARCO REGULATORIO LEY 1508; así mismo, mejora el seguimiento al plan de obras)
4. Evaluar el mejoramiento de los documentos preparatorios Contratos 4G - Estudios y Diseños Fase 2 desde su estructuración a través de los nuevos estructuradores
5. Incorporar el nuevo proyecto de Ley al reconocimiento económico de mejoras asentadas en predios baldios (En caso de ser aprobado el decreto)
6. Resolución Bitácora
7. Procedimiento Modificación de Contrato de Concesión - GCSP-P-021</t>
    </r>
  </si>
  <si>
    <r>
      <rPr>
        <b/>
        <sz val="11"/>
        <rFont val="Calibri"/>
        <family val="2"/>
        <scheme val="minor"/>
      </rPr>
      <t>UNIDADES DE MEDIDA CORRECTIVAS</t>
    </r>
    <r>
      <rPr>
        <sz val="11"/>
        <rFont val="Calibri"/>
        <family val="2"/>
        <scheme val="minor"/>
      </rPr>
      <t xml:space="preserve">
1. Bitácoras modificatorios (2, 12, 14 y 17). 
2. Informe jurídico - financiero - técnico (naturaleza del contrato)
</t>
    </r>
    <r>
      <rPr>
        <b/>
        <sz val="11"/>
        <rFont val="Calibri"/>
        <family val="2"/>
        <scheme val="minor"/>
      </rPr>
      <t xml:space="preserve">
UNIDADES DE MEDIDA PREVENTIVAS</t>
    </r>
    <r>
      <rPr>
        <sz val="11"/>
        <rFont val="Calibri"/>
        <family val="2"/>
        <scheme val="minor"/>
      </rPr>
      <t xml:space="preserve">
3. Contrato estandar 4G 
4. Contrato del estructurador (Si Aplica)
5. Resolución Bitácora
6. Manual de Contratación
7. Procedimiento Modificación de Contrato de Concesión 
8. Concepto jurídico externo
</t>
    </r>
    <r>
      <rPr>
        <b/>
        <sz val="11"/>
        <rFont val="Calibri"/>
        <family val="2"/>
        <scheme val="minor"/>
      </rPr>
      <t xml:space="preserve">
INFORME DE CIERRE</t>
    </r>
    <r>
      <rPr>
        <sz val="11"/>
        <rFont val="Calibri"/>
        <family val="2"/>
        <scheme val="minor"/>
      </rPr>
      <t xml:space="preserve">
9. Informe de Cierre</t>
    </r>
  </si>
  <si>
    <r>
      <rPr>
        <b/>
        <sz val="11"/>
        <rFont val="Calibri"/>
        <family val="2"/>
        <scheme val="minor"/>
      </rPr>
      <t>Hallazgo No. 12. Administrativo con presunta incidencia Disciplinaria. Licencia Ambiental proyecto "construcción del sub tramo Yondó - Cantagallo, tramo 11 sector 1, del proyecto Transversal de las Américas".</t>
    </r>
    <r>
      <rPr>
        <sz val="11"/>
        <rFont val="Calibri"/>
        <family val="2"/>
        <scheme val="minor"/>
      </rPr>
      <t xml:space="preserve">
No se cumplió con el objeto contractual establecido en el literal b) de la cláusula sección 1.02 del Contrato 08 de 2010 relacionado con la ejecución del tramo 11 Yondó - Canta Gallo, entre el PR 0+000 y el PR 39+850 (39.850 Km) de la zona central del Sector 1, con el alcance general de las obligaciones técnicas descritas en el aparte del segundo ítem del numeral 1.3 del Apéndice Técnico A, parte A relacionado con dicho tramo, con los objetivos fundamentales de los ítems (iii) y (iv) del numeral segundo e ítem (iii) del numeral 3 del estudio de necesidades, así como en lo establecido en el ítem (iii) del literal c) del Documento CONPES 3612 de septiembre 21 de 2009 donde se establece la necesidad de construir dicha obra en el tramo antes mencionado.</t>
    </r>
  </si>
  <si>
    <t>La CGR describe la causa así: "Esta situación, trajo como consecuencia la desconexión del Proyecto Vial Transversal de las Américas con la Troncal del Magdalena Medio,  imposibilitando la ejecución de las obras sobre el subtramo antes mencionado, afectando la prestación del servicio a las comunidades adyacentes al proyecto, la competitividad e interconectividad de la región, desmotivando el turismo y el progreso económico y social de la zona y por ende, desconociendo el debido cumplimiento del objeto contractual así como los objetivos fundamentales establecidos por el Gobierno Nacional contenidos en el documento CONPES 3612 de 2009. 
La anterior situación se generó por la deficiente gestión del Concesionario para obtener los permisos ambientales requeridos, toda vez que históricamente el tramo se encontraba inmerso en una compleja zona de dinámica hídrica, este aspecto era previsible respecto al impacto que podrían sufrir los trazados iniciales del proyecto o en el género de las obras a desarrollar."</t>
  </si>
  <si>
    <t>La CGR describe el efecto así: "Los hechos antes descritos, desconocen el alcance de los fines de la contratación estatal y  deberes de los contratistas consagrado en el artículo tercero y numeral segundo del artículo quinto de la Ley 80 de 1993, los deberes de los servidores públicos establecidos en el artículo 34 de la Ley 734 de 2002, así como los principios de planeación, transparencia, economía y responsabilidad".</t>
  </si>
  <si>
    <t xml:space="preserve">Fortalecer las definiciones de alcance en los contratos de concesión, los cuales se reflejan en la contratación de nuevos proyectos bajo la ley de infraestructura 1508 y sus modificaciones en sus aspectos ambientales </t>
  </si>
  <si>
    <t>Mitigar la realización de modificaciones contractuales al alcance del contrato inicial; asociados a condiciones ambientales</t>
  </si>
  <si>
    <r>
      <rPr>
        <b/>
        <sz val="11"/>
        <rFont val="Calibri"/>
        <family val="2"/>
        <scheme val="minor"/>
      </rPr>
      <t>ACCIONES CORRECTIVAS</t>
    </r>
    <r>
      <rPr>
        <sz val="11"/>
        <rFont val="Calibri"/>
        <family val="2"/>
        <scheme val="minor"/>
      </rPr>
      <t xml:space="preserve">
1. Informe del Concesionario que incluya la trazabilidad de las actuaciones del Concesionario, la ANLA y la Dirección de Bosques Biodiversidad y Servicios Ecosistémicos - DBBSE del Ministerio de Ambiente y Desarrollo Sostenible - MADS.
2. Informe de la interventoría que incluya la trazabilidad de las actuaciones del Concesionario, la ANLA y la DBBSE del MADS.
3. Gestiones - Antecedentes (comunicaciones y otros) ante las autoridades solicitando información sobre los aspectos técnicos y jurídicos del orden ambiental, que motivaron los pronunciamientos de negación de la sustracción de reserva y la licencia ambiental.
4. Informe de interventoría con la consolidación de los conceptos  emitidos por DBBSE y ANLA  sobre la responsabilidad del Concesionario.
5. Concepto final por parte del área ambiental ANI frente al pronunciamiento de la Interventoría y sobre la responsabilidad del concesionario frente a la decision de la no ejecución del sub tramo Yondó - Cantagallo.
</t>
    </r>
    <r>
      <rPr>
        <b/>
        <sz val="11"/>
        <rFont val="Calibri"/>
        <family val="2"/>
        <scheme val="minor"/>
      </rPr>
      <t>ACCIONES PREVENTIVAS</t>
    </r>
    <r>
      <rPr>
        <sz val="11"/>
        <rFont val="Calibri"/>
        <family val="2"/>
        <scheme val="minor"/>
      </rPr>
      <t xml:space="preserve">
1. Proponer desde la gerencia del proyecto al área competente, incluir en los contratos de interventoría 4G la obligación de conceptuar sobre la viabilidad de las propuestas que se radican ante las Autoridades Ambientales.
2. Proponer desde la gerencia del proyecto a la Vicepresidencia de Estructuración que se incorpore en los nuevos contratos de concesión, que previo a la licitación se cuente con la viabilidad basada en la obtención de permisos ambientales requeridos para la ejecución de las obras. </t>
    </r>
  </si>
  <si>
    <r>
      <rPr>
        <b/>
        <sz val="11"/>
        <rFont val="Calibri"/>
        <family val="2"/>
        <scheme val="minor"/>
      </rPr>
      <t>UNIDADES DE MEDIDA CORRECTIVAS</t>
    </r>
    <r>
      <rPr>
        <sz val="11"/>
        <rFont val="Calibri"/>
        <family val="2"/>
        <scheme val="minor"/>
      </rPr>
      <t xml:space="preserve">
1. Informe trazabilidad del Concesionario
2. Informe trazabilidad de Interventoría 
3. Gestiones (comunicaciones y otros)
4. Informe de interventoría fenre a la responsabilidad del Concesionario
5. Concepto área ambiental 
</t>
    </r>
    <r>
      <rPr>
        <b/>
        <sz val="11"/>
        <rFont val="Calibri"/>
        <family val="2"/>
        <scheme val="minor"/>
      </rPr>
      <t>UNIDADES DE MEDIDA PREVENTIVAS</t>
    </r>
    <r>
      <rPr>
        <sz val="11"/>
        <rFont val="Calibri"/>
        <family val="2"/>
        <scheme val="minor"/>
      </rPr>
      <t xml:space="preserve">
6. Propuesta Contratos Interventoría
7. Propuesta Contratos de Concesión 
8. Contrato estandar 4G - Aspectos ambientales
</t>
    </r>
    <r>
      <rPr>
        <b/>
        <sz val="11"/>
        <rFont val="Calibri"/>
        <family val="2"/>
        <scheme val="minor"/>
      </rPr>
      <t>INFORME DE CIERRE</t>
    </r>
    <r>
      <rPr>
        <sz val="11"/>
        <rFont val="Calibri"/>
        <family val="2"/>
        <scheme val="minor"/>
      </rPr>
      <t xml:space="preserve">
9. Informe de Cierre</t>
    </r>
  </si>
  <si>
    <t>Problemas en aprobación de licencia ambiental</t>
  </si>
  <si>
    <r>
      <rPr>
        <b/>
        <sz val="11"/>
        <rFont val="Calibri"/>
        <family val="2"/>
        <scheme val="minor"/>
      </rPr>
      <t>Hallazgo No. 13. Administrativo, Indagación preliminar con presunta incidencia Disciplinaria. Peaje tramo Talaigua Nuevo - Santa Ana - La Gloria denominado "Santa Ana".</t>
    </r>
    <r>
      <rPr>
        <sz val="11"/>
        <rFont val="Calibri"/>
        <family val="2"/>
        <scheme val="minor"/>
      </rPr>
      <t xml:space="preserve">
Se observa, que el peaje numero 4 denominado "Santana", ubicado en el PR 14+160 de la ruta 80, no ha entrado en  operación, tal como se evidenció en la visita realizada a la Concesión por parte de la CGR en octubre de 2017, no obstante estar construido en un 100% sus instalaciones y haberse pagado al Concesionario en su totalidad, las instalaciones incluyen un edificio administrativo, las casetas de recaudo, cubierta de las mismas, que no han entrado en operación por no contar con el acto administrativo del Ministerio de Transporte que emite concepto vinculante previo al establecimiento de la estación de peaje y determinación de las tarifas; cabe destacar que la ANI mediante radicado No. 2016-200-313691 de octubre 6 de 2016 solicita el aval y/o concepto vinculante a este Ministerio, sin que a la fecha se verifique expedición de dicho acto administrativo. Igualmente, en la visita de inspección a las obras se evidenció que las instalaciones de la estación de peaje presentan deficiencias constructivas, tales como se verifica en el registro fotográfico anexo al presente. 
Transcurrido un año, el peaje no se encuentra en operación, teniendo en cuenta que fue terminado en octubre de 2016 y según el informe de supervisión de junio de 2017 este debía entrar en operación en diciembre de 2016.</t>
    </r>
  </si>
  <si>
    <t>La CGR describe la causa así: "Los hechos descritos anteriormente configuran un presunto daño al patrimonio público en cuantía indeterminada pero determinable, correspondiente a las inversiones en las obras realizadas que a la fecha no han sido funcionales y la operación y mantenimiento del peaje (OPEX), los cuales fueron reconocidos y pagados al Concesionario mediante Acta No. 35 de noviembre 20 de 2015, suscrita por la Interventoría y la Gerencia del Proyecto de la Agencia Nacional de Infraestructura, acta donde se cancela el tramo K12+5 al K 17.0 por $8.799.4 millones".</t>
  </si>
  <si>
    <t xml:space="preserve">La CGR describe el efecto así: "Con lo anterior, se está desconociendo lo establecido en la sección 12.05 Literal C, así como con las secciones 7.08 y 7.10 del Contrato de Concesión No. 8 de 2010 suscrito por la ANI y con lo preceptuado en el parágrafo primero de la cláusula segunda del Otrosí No. 16 de julio de 2016, situación además, que no es concordante con el Parágrafo 3 del Art. 30 de la Ley 105 de 1993, ni con los principios de la función administrativa, por lo que se generaría un presunto daño al patrimonio público.
Se están dejando de percibir ingresos importantes por recaudo de peaje, a fin de poder ser entregados al concesionario encargado de la operación y mantenimiento del mismo, afectando financieramente al proyecto". </t>
  </si>
  <si>
    <t>Iniciar operación del peaje Santa Ana</t>
  </si>
  <si>
    <t>Agilizar las gestiones con el Ministerio de Transporte, con el fin de obtener la resolución que permita la operación del peaje</t>
  </si>
  <si>
    <r>
      <rPr>
        <b/>
        <sz val="11"/>
        <rFont val="Calibri"/>
        <family val="2"/>
        <scheme val="minor"/>
      </rPr>
      <t>ACCIONES CORRECTIVAS</t>
    </r>
    <r>
      <rPr>
        <sz val="11"/>
        <rFont val="Calibri"/>
        <family val="2"/>
        <scheme val="minor"/>
      </rPr>
      <t xml:space="preserve">
1. Finalizar las gestiones en cabeza de la Vicepresidencia de Estructuración frente a los trámites ante el Ministerio de Transporte para obtener la resolución para la operación del peaje Santana; a su vez, se incorpore la evidencia de las gestiones ante este organismo para la obtención de la Resolución de Operación.
2. Revertir a INVIAS en el primer semestre de 2018, los segmentos pendientes del sector de la depresión mompoxina, que incluyen esta estación de peaje, con el fin de que se pueda iniciar la operación del tramo y del peaje.
3. Informe de interventoría de cumplimiento de las condiciones para la reversión del tramo
</t>
    </r>
    <r>
      <rPr>
        <b/>
        <sz val="11"/>
        <rFont val="Calibri"/>
        <family val="2"/>
        <scheme val="minor"/>
      </rPr>
      <t>ACCIONES PREVENTIVAS</t>
    </r>
    <r>
      <rPr>
        <sz val="11"/>
        <rFont val="Calibri"/>
        <family val="2"/>
        <scheme val="minor"/>
      </rPr>
      <t xml:space="preserve">
4. Mejorar la oferta económica de los contratos futuros a cargo de la ANI con el fin de que la oferta realizada por el adjudicatario no altere las condiciones técnicas desarrolladas durante la etapa de estructuración (Contrato Estándar 4G incluye parte especial, parte general, pliego, minuta y apendices)
5. Manual de interventoría y supervisión
6. Procedimiento reversiones Sistema Integrado de gestión código GCSP-P-018
7. Manual de reversiones Sistema Intregrado de gestión código GCSP-M-001</t>
    </r>
  </si>
  <si>
    <r>
      <rPr>
        <b/>
        <sz val="11"/>
        <rFont val="Calibri"/>
        <family val="2"/>
        <scheme val="minor"/>
      </rPr>
      <t>UNIDADES DE MEDIDA CORRECTIVAS</t>
    </r>
    <r>
      <rPr>
        <sz val="11"/>
        <rFont val="Calibri"/>
        <family val="2"/>
        <scheme val="minor"/>
      </rPr>
      <t xml:space="preserve">
1. Resolución peajes
2. Concepto de interventoria sobre condiciones para reversión.
3. Actas de reversión del tramo 
</t>
    </r>
    <r>
      <rPr>
        <b/>
        <sz val="11"/>
        <rFont val="Calibri"/>
        <family val="2"/>
        <scheme val="minor"/>
      </rPr>
      <t>UNIDADES DE MEDIDA PREVENTIVAS</t>
    </r>
    <r>
      <rPr>
        <sz val="11"/>
        <rFont val="Calibri"/>
        <family val="2"/>
        <scheme val="minor"/>
      </rPr>
      <t xml:space="preserve">
4. Contrato Estándar 4G
5. Manual de interventoría y supervisión
6. Procedimiento reversiones GCSP-P-018
7. Manual de reversiones GCSP-M-001
</t>
    </r>
    <r>
      <rPr>
        <b/>
        <sz val="11"/>
        <rFont val="Calibri"/>
        <family val="2"/>
        <scheme val="minor"/>
      </rPr>
      <t>INFORME DE CIERRE</t>
    </r>
    <r>
      <rPr>
        <sz val="11"/>
        <rFont val="Calibri"/>
        <family val="2"/>
        <scheme val="minor"/>
      </rPr>
      <t xml:space="preserve">
8. Informe de Cierre
</t>
    </r>
  </si>
  <si>
    <r>
      <rPr>
        <b/>
        <sz val="11"/>
        <rFont val="Calibri"/>
        <family val="2"/>
        <scheme val="minor"/>
      </rPr>
      <t>Hallazgo No. 14. Administrativa con presunta incidencia Disciplinaria e Indagación Preliminar - IP. Mantenimiento, conservación y operación Transversal de las Américas.</t>
    </r>
    <r>
      <rPr>
        <sz val="11"/>
        <rFont val="Calibri"/>
        <family val="2"/>
        <scheme val="minor"/>
      </rPr>
      <t xml:space="preserve">
El numeral 1.3 denominado "alcance general de las obligaciones técnicas del Concesionario", en el ítem de "mantenimiento rutinario, conservación y operación" del Apéndice A Técnico parte A del Contrato de Concesión 08 de 2010 establece: "La duración de las tareas de la etapa de Operación, Mantenimiento y Conservación, se extenderá desde la suscripción del Acta de Terminación de la Fase de Construcción hasta el momento en que el Concesionario obtenga el VPIT ofrecido en su propuesta".  " Las tareas de Mantenimiento rutinario de todos los tramos: Serán realizadas desde el momento en que los tramos sean entregados al Concesionario por parte del INCO, y durante todo el período de ejecución del Contrato de Concesión, con el fin de mantener en forma ininterrumpida la prestación del servicio".
En visita de inspección realizada a la Concesión en octubre de 2017, se evidenciaron deficiencias en el mantenimiento de los tramos concesionados, así como las observaciones reportadas por la Interventoría en agosto de 2017:  1) Tramo Lomas Aisladas - El Tigre; 2) Tramos Turbo - Chigorodó - El Tigre, Rutas 6201 y 6202; 3) Tramo Turbo - Necoclí - San Juan - Arboletes - Puerto Rey - Montería, Ruta 9001, 9002 y 7401; 4) Tramo Taliagua Nuevo - Santa Ana - La Gloria ; Tramo Bodega - Mompox - Guamal - El Banco; 6) Tramo San Marcos - Majagual - Achi Guaranda, Rutas 7403 y 7404.</t>
    </r>
  </si>
  <si>
    <t>La CGR describe la causa así: "Las anteriores deficiencias en el mantenimiento rutinario, se originan por el incumplimiento de las especificaciones técnicas de construcción establecidas por el INVIAS y que hacen parte de este contrato de concesión, así como las establecidas en el Manual de Señalización, en las obligaciones contenidas en la Sección 2.05 y 2.08 del Contrato 008 de 2010 y del Apéndice A Técnico Parte A del contrato antes mencionado".</t>
  </si>
  <si>
    <t>La CGR describe el efecto así: "Contraviniendo presuntamente lo reglado en los Artículos tercero, cuarto y quinto de la Ley 80 de 1993 en concordancia con el artículo 84 de la Ley 1474 de 2011, situación que afecta la seguridad de los usuarios en la vía así como la calidad del servicio, generando en algunos casos el incumplimiento de los indicadores, lo que podría configurar un presunto detrimento en el Patrimonio del Estado en cuantía indeterminada pero determinable, considerando que esta actividad ya fue pagada al Concesionario con las Actas de Pago de Hitos".</t>
  </si>
  <si>
    <t xml:space="preserve">Fortalecer las definiciones de alcance en los contratos de concesión, los cuales se reflejan en la contratación de nuevos proyectos bajo la ley de infraestructura 1508 </t>
  </si>
  <si>
    <t>Conminar al Concesionario a que ejecute las acciones de mantenimiento, conservación y operación que tenga a su cargo</t>
  </si>
  <si>
    <r>
      <rPr>
        <b/>
        <sz val="11"/>
        <rFont val="Calibri"/>
        <family val="2"/>
        <scheme val="minor"/>
      </rPr>
      <t>ACCIONES CORRECTIVAS</t>
    </r>
    <r>
      <rPr>
        <sz val="11"/>
        <rFont val="Calibri"/>
        <family val="2"/>
        <scheme val="minor"/>
      </rPr>
      <t xml:space="preserve">
1. Antecedentes informe de reversión y Actas de Verificación (Involucrados) y/o Actas de Reversión
2. Informe técnico - jurídico explicativo de las condiciones y alcances contractuales de los tramos revertidos y las necesidades de la infraestructura posteriores a la entrega; así como las gestiones ante las entidades receptoras de los tramos entregados 
3. Informe de interventoría que de cuenta del estado actual del mantenimiento, conservación y operación de los tramos identificadas en el hallazgo del ente de control 
4. Informe periodico de la interventoría que de cuenta del cumplimiento de las obligaciones de Operación y Mantenimiento.
5. Inicio de proceso sancionatorio en caso de presentarse incumplimiento
</t>
    </r>
    <r>
      <rPr>
        <b/>
        <sz val="11"/>
        <rFont val="Calibri"/>
        <family val="2"/>
        <scheme val="minor"/>
      </rPr>
      <t xml:space="preserve">ACCIONES PREVENTIVAS
</t>
    </r>
    <r>
      <rPr>
        <sz val="11"/>
        <rFont val="Calibri"/>
        <family val="2"/>
        <scheme val="minor"/>
      </rPr>
      <t>6. Contrato Estándar 4G (Apéndice Técnico 2 y 4)
7.  Manual de Interventoría y Supervisión
8. Proponer desde la gerencia del proyecto a la Vicepresidencia de Estructuración considerar tomar medidas preventivas para que todos los contratos futuros cuenten con etapa de operación y mantenimiento; esto es en virtud de lo acesido en el Contrato de Concesión 0008 de 2010
9. Procedimiento reversiones Sistema Integrado de gestión código GCSP-P-018
10. Manual de reversiones Sistema Intregrado de gestión código GCSP-M-001</t>
    </r>
  </si>
  <si>
    <r>
      <rPr>
        <b/>
        <sz val="11"/>
        <rFont val="Calibri"/>
        <family val="2"/>
        <scheme val="minor"/>
      </rPr>
      <t>UNIDADES DE MEDIDA CORRECTIVAS</t>
    </r>
    <r>
      <rPr>
        <sz val="11"/>
        <rFont val="Calibri"/>
        <family val="2"/>
        <scheme val="minor"/>
      </rPr>
      <t xml:space="preserve">
1. Antecedentes (Actas de terminación y reversión de los tramos e Hitos que apliquen)
2. Informe técnico - jurídico 
3. Informe de Interventoria (estado actual)
4. Informe periódico de interventoría
5. Proceso sancionatorio (Solicitar en caso de incumplimiento)
</t>
    </r>
    <r>
      <rPr>
        <b/>
        <sz val="11"/>
        <rFont val="Calibri"/>
        <family val="2"/>
        <scheme val="minor"/>
      </rPr>
      <t>UNIDADES DE MEDIDA PREVENTIVAS</t>
    </r>
    <r>
      <rPr>
        <sz val="11"/>
        <rFont val="Calibri"/>
        <family val="2"/>
        <scheme val="minor"/>
      </rPr>
      <t xml:space="preserve">
6. Contrato Estándar 4G (Apéndice Técnico 2 y 4)
7. Manual de Interventoría y Supervisión
8. Memorando a estructuración 
9. Procedimiento reversiones GCSP-P-018
10. Manual de reversiones GCSP-M-001
</t>
    </r>
    <r>
      <rPr>
        <b/>
        <sz val="11"/>
        <rFont val="Calibri"/>
        <family val="2"/>
        <scheme val="minor"/>
      </rPr>
      <t xml:space="preserve">
INFORME DE CIERRE</t>
    </r>
    <r>
      <rPr>
        <sz val="11"/>
        <rFont val="Calibri"/>
        <family val="2"/>
        <scheme val="minor"/>
      </rPr>
      <t xml:space="preserve">
11. Informe de Cierre</t>
    </r>
  </si>
  <si>
    <r>
      <rPr>
        <b/>
        <sz val="11"/>
        <rFont val="Calibri"/>
        <family val="2"/>
        <scheme val="minor"/>
      </rPr>
      <t>Hallazgo No. 15. Administrativo con presunta incidencia Disciplinaria e Indagación Preliminar - IP. Estudios, Diseños y Licenciamiento Ambiental Tramo Palo de Letras - Cacarica - Lomas Aisladas - El Tigre.</t>
    </r>
    <r>
      <rPr>
        <sz val="11"/>
        <rFont val="Calibri"/>
        <family val="2"/>
        <scheme val="minor"/>
      </rPr>
      <t xml:space="preserve">
La interventoría informa </t>
    </r>
    <r>
      <rPr>
        <i/>
        <sz val="11"/>
        <rFont val="Calibri"/>
        <family val="2"/>
        <scheme val="minor"/>
      </rPr>
      <t>"… mediante PS-ITA-AM-9380-17, ha conceptuado que los dineros para la construcción del Puente Cacarica quedaron depositados en una subcuenta con denominación y valor específico, y estos fueron los que sirvieron para la ejecución de las obras contempladas en el Otrosí No. 5, no así los dineros para la actividad del diseño del tramo Palo de Letras - Cacarica - Lomas Aisladas, para los cuales se debió estimar en la propuesta un presupuesto de los costos de ejecución. En tales condiciones, la Interventoría considera que la Concesión Vías de las Américas debe reintegrar los recursos por las actividades no ejecutadas según lo previsto en el Alcance Físico Básico, numeral 8 , de la Sección 1.01 del Contrato de Concesión 008 de 2010, relacionadas con los "Estudios, diseños y Licenciamiento Ambiental: Palo de Letras - Cacarica - Lomas Aisladas" ..."</t>
    </r>
    <r>
      <rPr>
        <sz val="11"/>
        <rFont val="Calibri"/>
        <family val="2"/>
        <scheme val="minor"/>
      </rPr>
      <t xml:space="preserve"> . El Concesionario mediante comunicación 2017-330-012952-1 del 7 de julio de 2017 da respuesta a la solicitud de la ANI (2016-300-034140-1 el 31-oct-16) sobre el reintegro de los recursos y menciona que una parte del presupuesto fue utilizada para la formulación del Diagnóstico de Alternativas  Ambientales - DAA y la otra parte</t>
    </r>
    <r>
      <rPr>
        <i/>
        <sz val="11"/>
        <rFont val="Calibri"/>
        <family val="2"/>
        <scheme val="minor"/>
      </rPr>
      <t xml:space="preserve"> "... fue destinada para las estructuras en el tramo San Marcos - Majagual - Achí - Guaranda, de acuerdo con el Otrosí No. 5 razón por la cual resulta improcedente la solicitud de la ANI de realizar la devolución de dichos recursos".</t>
    </r>
  </si>
  <si>
    <t>La CGR describe la causa así: "La CGR considera que la actividad de Estudios y Diseños y Licenciamiento Ambiental del Tramo desafectado "Palo  de Letras - Cacarica - lomas Aisladas", se valoró en el alcance básico como independiente a la construcción del Puente Cacarica, razón por la cual, el valor desafectado de la construcción no incluía el valor de dichos estudios y diseños que ya se contemplaban en el valor de contrato para ser reconocido por la a ANI, según el valor del Contrato 008 de 2010 dentro de los $1.534.4 billones".</t>
  </si>
  <si>
    <t>La CGR describe el efecto así: "Lo anterior indica, que los Estudios, Diseños y Licenciamiento Ambiental del Tramo "Palo de Letras - Cacarica - Lomas Aisladas", se reconocen y pagan al Concesionario en los valores cancelados en algunos Hitos del Contrato 008 de 2010, por lo tanto, se constituye en un presunto detrimento al Patrimonio del Estado en cuantía indeterminada pero determinable, teniendo en cuenta que no se han devuelto dichos recursos desafectados, contraviniendo presuntamente lo establecido en los Artículos 4 y 5 de la Ley 80 de 1993, Artículo 84 de la Ley 1474 de 2011 en concordancia con los artículos 3,4, 6 y 7 de la Ley 610 den 2000 y del artículo 34 de la Ley 734 de 2002, por lo que se generaría un presunto daño al patrimonio público, así como una falta con presunta incidencia disciplinaria".</t>
  </si>
  <si>
    <t>Dar cumplimiento a ejecución del contrato en función de los estudios y diseños en los nuevos contratos de concesión 
Definir las condiciones establecidas en el Contrato de Concesión para el tramo Palo de Letras - Cacarica - Lomas Aisladas y su gestión de devolución de los recursos</t>
  </si>
  <si>
    <r>
      <rPr>
        <b/>
        <sz val="11"/>
        <rFont val="Calibri"/>
        <family val="2"/>
        <scheme val="minor"/>
      </rPr>
      <t>ACCIONES CORRECTIVAS</t>
    </r>
    <r>
      <rPr>
        <sz val="11"/>
        <rFont val="Calibri"/>
        <family val="2"/>
        <scheme val="minor"/>
      </rPr>
      <t xml:space="preserve">
1. Antecedentes: Identificación problemática de reintrego de recursos por las activades de Estudios y Diseños y Licenciamiento Ambientla del Tramo Palo de Letras - Cacarica - Lomas Aisladas; que incluye información aportada por estructuración
2. Gestiones (comunicaciones y otros) de cobro solicitando la desafectación y disminución del  VPIT, del valor correspondiente a los estudios y diseños del tramo Palo de Letras- Cacarica- Lomas Aisladas en el proceso de liquidación
3. Evidencia del descuento de los recursos (Reflejado en la Liquidación del Contrato)
</t>
    </r>
    <r>
      <rPr>
        <b/>
        <sz val="11"/>
        <rFont val="Calibri"/>
        <family val="2"/>
        <scheme val="minor"/>
      </rPr>
      <t xml:space="preserve">
ACCIONES PREVENTIVAS</t>
    </r>
    <r>
      <rPr>
        <sz val="11"/>
        <rFont val="Calibri"/>
        <family val="2"/>
        <scheme val="minor"/>
      </rPr>
      <t xml:space="preserve">
2. Contrato estandar 4G (establece de manera clara que el valor de los estudios y diseños se encuentra inmerso en la retribución de cada UF y no de manera independiente.)</t>
    </r>
  </si>
  <si>
    <r>
      <rPr>
        <b/>
        <sz val="11"/>
        <rFont val="Calibri"/>
        <family val="2"/>
        <scheme val="minor"/>
      </rPr>
      <t>UNIDADES DE MEDIDA CORRECTIVAS</t>
    </r>
    <r>
      <rPr>
        <sz val="11"/>
        <rFont val="Calibri"/>
        <family val="2"/>
        <scheme val="minor"/>
      </rPr>
      <t xml:space="preserve">
1. Antecedentes
2. Gestiones de cobro
3. Evidencia del descuento de los recursos 
</t>
    </r>
    <r>
      <rPr>
        <b/>
        <sz val="11"/>
        <rFont val="Calibri"/>
        <family val="2"/>
        <scheme val="minor"/>
      </rPr>
      <t>UNIDADES DE MEDIDA PREVENTIVAS</t>
    </r>
    <r>
      <rPr>
        <sz val="11"/>
        <rFont val="Calibri"/>
        <family val="2"/>
        <scheme val="minor"/>
      </rPr>
      <t xml:space="preserve">
4. Contrato estandar 4G - Apéndices Técnicos
</t>
    </r>
    <r>
      <rPr>
        <b/>
        <sz val="11"/>
        <rFont val="Calibri"/>
        <family val="2"/>
        <scheme val="minor"/>
      </rPr>
      <t xml:space="preserve">
INFORME DE CIERRE</t>
    </r>
    <r>
      <rPr>
        <sz val="11"/>
        <rFont val="Calibri"/>
        <family val="2"/>
        <scheme val="minor"/>
      </rPr>
      <t xml:space="preserve">
5. Informe de Cierre</t>
    </r>
  </si>
  <si>
    <r>
      <rPr>
        <b/>
        <sz val="11"/>
        <rFont val="Calibri"/>
        <family val="2"/>
        <scheme val="minor"/>
      </rPr>
      <t>Hallazgo No. 16. Administrativo con presunta incidencia Disciplinaria. Predios con Áreas Remanentes.</t>
    </r>
    <r>
      <rPr>
        <sz val="11"/>
        <rFont val="Calibri"/>
        <family val="2"/>
        <scheme val="minor"/>
      </rPr>
      <t xml:space="preserve">
En visita de inspección realizada por la CGR en octubre de 2017, se evidenciaron predios con áreas remanentes que no se encuentran debidamente delimitados ni cercados, así mismo, no se encuentran demolidos y con actuales ocupaciones de hecho. De otra parte, mediante oficio 2017-300-035669-1 de noviembre 3 de 2017 suscrito por el Gerente de Proyectos Carreteros de la ANI, se observa que la Interventoría hasta ahora, solicitó al Concesionario que presente las sábanas actualizadas y anexe el documento expedido por la autoridad competente donde se certifique que las áreas excedentes señaladas en las tiras topográficas no son desarrollables  y con dicha información el registro fotográfico con la delimitación de estas áreas protegidas mediante el cerramiento en cercas, e informando los mecanismos utilizados por el concesionario para resguardar la propiedad del Estado. </t>
    </r>
  </si>
  <si>
    <t>La CGR describe la causa así: "Incumplimiento de lo establecido en el literal e) de la Sección 2.05 del Contrato de Concesión 08 de 2010, así como debilidades en el suministro de la información y en el oportuno seguimiento  de estas obligaciones a cargo del Concesionario".</t>
  </si>
  <si>
    <t>La CGR describe el efecto así: "Contraviniendo presuntamente lo estipulado en los Artículos 4 y 5 de la Ley 80 de 1993 en concordancia con el artículo 84 de la Ley 1474 de 2011 así como del artículo 34 de la Ley 734 de 2002, lo que genera posibles invasiones de los bienes públicos, por lo que se generaría una falta con presunta incidencia disciplinaria".</t>
  </si>
  <si>
    <t>Cumplir con los fundamentos y parámetros  aplicables para el manejo de las áreas remanentes del proyecto</t>
  </si>
  <si>
    <t>Corregir las deficiencias encontradas en las áreas remanentes del proyecto</t>
  </si>
  <si>
    <r>
      <rPr>
        <b/>
        <sz val="11"/>
        <rFont val="Calibri"/>
        <family val="2"/>
        <scheme val="minor"/>
      </rPr>
      <t>ACCIONES CORRECTIVAS</t>
    </r>
    <r>
      <rPr>
        <sz val="11"/>
        <rFont val="Calibri"/>
        <family val="2"/>
        <scheme val="minor"/>
      </rPr>
      <t xml:space="preserve">
1. Antecedentes de gestiones ante entes territoriales para protección de las áreas remanentes 
2. Informe de la interventoría que incluya el inventario y de cuenta del estado actual de las áreas remanentes en el proyecto y las actuaciones del Concesionario para la protección de las mismas; así mismo, que se incluya el cumplimiento de la situación reportada en el hallazgo
3. Solicitar al Concesionario el cumplimiento de las obligaciones de delimitación y demolición de las áreas no desarrollables.
4. Inicio de proceso sancionatorio en caso de presentarse incumplimiento. Liderado desde la gerencia predial
5. Solicitar al Concesionario y la Interventoría que se incluya la información de áreas remanentes en las sábanas prediales que entregan a la entidad.
6. Informes periódicos de interventoría que incluya el seguimiento y control de los predios que componen el proyecto y  sus áreas remanente 
</t>
    </r>
    <r>
      <rPr>
        <b/>
        <sz val="11"/>
        <rFont val="Calibri"/>
        <family val="2"/>
        <scheme val="minor"/>
      </rPr>
      <t>ACCIONES PREVENTIVAS</t>
    </r>
    <r>
      <rPr>
        <sz val="11"/>
        <rFont val="Calibri"/>
        <family val="2"/>
        <scheme val="minor"/>
      </rPr>
      <t xml:space="preserve">
7. Manual de Interventoría y Supervisión
8. Contrato Estándar 4G - Apéndice Predial 
</t>
    </r>
  </si>
  <si>
    <r>
      <rPr>
        <b/>
        <sz val="11"/>
        <rFont val="Calibri"/>
        <family val="2"/>
        <scheme val="minor"/>
      </rPr>
      <t>UNIDADES DE MEDIDA CORRECTIVAS</t>
    </r>
    <r>
      <rPr>
        <sz val="11"/>
        <rFont val="Calibri"/>
        <family val="2"/>
        <scheme val="minor"/>
      </rPr>
      <t xml:space="preserve">
1. Antecedentes
2. Informe de Interventoría (inventario y estado) 
3. Requerimientos al concesionario
4. Proceso sancionatorio (Solicitar en caso de incumplimiento)
5. Sábanas prediales que incluyan información de áreas remanentes - concesionario e interventoría
</t>
    </r>
    <r>
      <rPr>
        <b/>
        <sz val="11"/>
        <rFont val="Calibri"/>
        <family val="2"/>
        <scheme val="minor"/>
      </rPr>
      <t>UNIDADES DE MEDIDA PREVENTIVAS</t>
    </r>
    <r>
      <rPr>
        <sz val="11"/>
        <rFont val="Calibri"/>
        <family val="2"/>
        <scheme val="minor"/>
      </rPr>
      <t xml:space="preserve">
6. Contrato estandar 4G - Apéndice Predial y Técnico 2
7. Manual de Interventoría y Supervisión
</t>
    </r>
    <r>
      <rPr>
        <b/>
        <sz val="11"/>
        <rFont val="Calibri"/>
        <family val="2"/>
        <scheme val="minor"/>
      </rPr>
      <t xml:space="preserve">
INFORME DE CIERRE</t>
    </r>
    <r>
      <rPr>
        <sz val="11"/>
        <rFont val="Calibri"/>
        <family val="2"/>
        <scheme val="minor"/>
      </rPr>
      <t xml:space="preserve">
8. Informe de Cierre
</t>
    </r>
  </si>
  <si>
    <r>
      <rPr>
        <b/>
        <sz val="11"/>
        <rFont val="Calibri"/>
        <family val="2"/>
        <scheme val="minor"/>
      </rPr>
      <t>Hallazgo No. 17. Administrativo con presunta incidencia Disciplinaria. Zona de depósito de materiales producto de excavaciones - ZODMES.</t>
    </r>
    <r>
      <rPr>
        <sz val="11"/>
        <rFont val="Calibri"/>
        <family val="2"/>
        <scheme val="minor"/>
      </rPr>
      <t xml:space="preserve">
El Anexo Ambiental "Medidas de manejos ambiental  para la zona de depósito de materiales ubicada en el municipio de Turbo" en las actividades ambientales específicas, se establece:  
- La disposición de estos materiales se llevará  a  cabo conformando una única terraza compactando el material por capas de aproximadamente 0.3 m - 0.4 m con la maquinaria utilizada para el extendido y conformación (bulldozer y/o retroexcavadora)
- Durante la operación de la zona de depósito se conformarán cunetas perimetrales  en tierra en la base del lleno para manejo de las aguas de escorrentía.
En visita de inspección realizada por la CGR en octubre de 2017, se observaron los ZODMES identificados por la Interventoría como "La Cebaida" y "Laura Camila" y el de Montería, los cuales presentan falta de conformación y no se encuentran señalizados en la vía.</t>
    </r>
  </si>
  <si>
    <t>La CGR describe la causa así: "Debilidades en el seguimiento y control de las obligaciones ambientales del Concesionario".</t>
  </si>
  <si>
    <t xml:space="preserve">La CGR describe el efecto así: "Deficiencias en el cumplimiento de las obligaciones ambientales, contraviniendo presuntamente lo estipulado en el literal e) de la sección 2.05 del contrato de concesión 08 de 2010, así como contraviniendo los Artículos 4 y 5 de la Ley 80 de 1993 en concordancia con el artículo 84 de la Ley 1474 de 2011 así como del artículo 34 de la Ley 734 de 2002, la Resolución 541 de 1994 y el Artículo 1 de la Ley 99 de 1993, por lo que se generaría una falta con presunta incidencia disciplinaria". </t>
  </si>
  <si>
    <t>Cumplir con los fundamentos y parámetros  aplicables a los ZODMES del proyecto</t>
  </si>
  <si>
    <t>Corregir las deficiencias encontradas en los ZODMES del proyecto</t>
  </si>
  <si>
    <r>
      <rPr>
        <b/>
        <sz val="11"/>
        <rFont val="Calibri"/>
        <family val="2"/>
        <scheme val="minor"/>
      </rPr>
      <t>ACCIONES CORRECTIVAS</t>
    </r>
    <r>
      <rPr>
        <sz val="11"/>
        <rFont val="Calibri"/>
        <family val="2"/>
        <scheme val="minor"/>
      </rPr>
      <t xml:space="preserve">
1. Informe de la interventoría que de cuenta del estado actual de los ZODMES del proyecto y en particular su señalización y conformación. Debe contener los cierres de los ZODMES en los tramos revertidos y actas de reversión
2. Inicio de proceso sancionatorio en caso de presentarse incumplimiento
3. Solicitud soportes del Concesionario sobre conformación de ZODMEs y señalización  de manera periódica, hasta que se realice el cierre de los sitios de disposición.
4. Solicitar a la Interventoría </t>
    </r>
    <r>
      <rPr>
        <i/>
        <sz val="11"/>
        <rFont val="Calibri"/>
        <family val="2"/>
        <scheme val="minor"/>
      </rPr>
      <t>incorporar</t>
    </r>
    <r>
      <rPr>
        <sz val="11"/>
        <rFont val="Calibri"/>
        <family val="2"/>
        <scheme val="minor"/>
      </rPr>
      <t xml:space="preserve"> de manera mensual el seguimiento a los zodmes en los recorridos SISOMA.
</t>
    </r>
    <r>
      <rPr>
        <b/>
        <sz val="11"/>
        <rFont val="Calibri"/>
        <family val="2"/>
        <scheme val="minor"/>
      </rPr>
      <t>ACCIONES PREVENTIVAS</t>
    </r>
    <r>
      <rPr>
        <sz val="11"/>
        <rFont val="Calibri"/>
        <family val="2"/>
        <scheme val="minor"/>
      </rPr>
      <t xml:space="preserve">
5. Manual de Interventoría y Supervisión
6. Procedimiento reversiones Sistema Integrado de gestión código GCSP-P-018
7. Manual de reversiones Sistema Intregrado de gestión código GCSP-M-001</t>
    </r>
  </si>
  <si>
    <r>
      <rPr>
        <b/>
        <sz val="11"/>
        <rFont val="Calibri"/>
        <family val="2"/>
        <scheme val="minor"/>
      </rPr>
      <t>UNIDADES DE MEDIDA CORRECTIVAS</t>
    </r>
    <r>
      <rPr>
        <sz val="11"/>
        <rFont val="Calibri"/>
        <family val="2"/>
        <scheme val="minor"/>
      </rPr>
      <t xml:space="preserve">
1. Informe de interventoría (estado actual)
2. Proceso sancionatorio (Solicitar en caso de incumplimiento)
3. Soportes del Concesionario
4. Informes periódicos de interventoría
</t>
    </r>
    <r>
      <rPr>
        <b/>
        <sz val="11"/>
        <rFont val="Calibri"/>
        <family val="2"/>
        <scheme val="minor"/>
      </rPr>
      <t>UNIDADES DE MEDIDA PREVENTIVAS</t>
    </r>
    <r>
      <rPr>
        <sz val="11"/>
        <rFont val="Calibri"/>
        <family val="2"/>
        <scheme val="minor"/>
      </rPr>
      <t xml:space="preserve">
5. Manual de interventoría y supervisión
6. Procedimiento reversiones GCSP-P-018
7. Manual de reversiones GCSP-M-001
</t>
    </r>
    <r>
      <rPr>
        <b/>
        <sz val="11"/>
        <rFont val="Calibri"/>
        <family val="2"/>
        <scheme val="minor"/>
      </rPr>
      <t>INFORME DE CIERRE</t>
    </r>
    <r>
      <rPr>
        <sz val="11"/>
        <rFont val="Calibri"/>
        <family val="2"/>
        <scheme val="minor"/>
      </rPr>
      <t xml:space="preserve">
8. Informe de Cierre</t>
    </r>
  </si>
  <si>
    <r>
      <rPr>
        <b/>
        <sz val="11"/>
        <rFont val="Calibri"/>
        <family val="2"/>
        <scheme val="minor"/>
      </rPr>
      <t>Hallazgo No. 18. Administrativo con presunta incidencia Disciplinaria. Postes SOS - Sistema de Comunicaciones.</t>
    </r>
    <r>
      <rPr>
        <sz val="11"/>
        <rFont val="Calibri"/>
        <family val="2"/>
        <scheme val="minor"/>
      </rPr>
      <t xml:space="preserve">
En visita de inspección a la Concesión por parte de la CGR en octubre de 2017, se evidenció que los postes SOS no se encuentran en funcionamiento, toda vez que se realizaron llamadas de prueba que no fueron atendidas en forma inmediata, tal como ocurrió en el Tramo San Marcos - Majagual y el tramo Lomas Aisladas - El Tigre.</t>
    </r>
  </si>
  <si>
    <t>La CGR describe la causa así: "Situación que denota deficiencias en el cumplimiento de las obligaciones contractuales y debilidades en el seguimiento y control".</t>
  </si>
  <si>
    <t>La CGR describe el efecto así: "Afectando la seguridad de la vía y contraviniendo presuntamente lo establecido en el literal b) de la Sección 2.08 del Contrato de Concesión 08 de 2010, los Artículos 3, 4 y 5 de la Ley 80 de 1993 y el artículo 84 de la Ley 1474 de 2011, así como lo descrito en el párrafo tercero del literal f del numeral 3.3 del apéndice técnico A, Características funcionales".</t>
  </si>
  <si>
    <t>Cumplir con los fundamentos y parámetros aplicables a los postes de comunicación de emergencias instalados en el proyecto</t>
  </si>
  <si>
    <t>Corregir las deficiencias encontradas en los postes SOS en los tramos del proyecto  que correspondan</t>
  </si>
  <si>
    <r>
      <rPr>
        <b/>
        <sz val="11"/>
        <rFont val="Calibri"/>
        <family val="2"/>
        <scheme val="minor"/>
      </rPr>
      <t>ACCIONES CORRECTIVAS_x000D_</t>
    </r>
    <r>
      <rPr>
        <sz val="11"/>
        <rFont val="Calibri"/>
        <family val="2"/>
        <scheme val="minor"/>
      </rPr>
      <t xml:space="preserve">
1. Informe de Interventoría en donde se reporta el estado actual de cada uno de los postes SOS que aún se encuentran en operación por parte del Concesionario
2. Informe de interventoría de cumplimiento de operación de los postes SOS en los tramos revertidos y actas de reversión
3. Iniciar procesos sancionatorios de acuerdo a lo establecido en el contrato, en el evento en que aplique.
4. Informe mensual de interventoría en el que de cuenta del cumplimiento de operación de los postes SOS a cargo del Concesionario
</t>
    </r>
    <r>
      <rPr>
        <b/>
        <sz val="11"/>
        <rFont val="Calibri"/>
        <family val="2"/>
        <scheme val="minor"/>
      </rPr>
      <t>ACCIONES PREVENTIVAS_x000D_</t>
    </r>
    <r>
      <rPr>
        <sz val="11"/>
        <rFont val="Calibri"/>
        <family val="2"/>
        <scheme val="minor"/>
      </rPr>
      <t xml:space="preserve">
5. Manual de Interventoría y Supervisión
6. Procedimiento reversiones Sistema Integrado de gestión código GCSP-P-018
7. Manual de reversiones Sistema Intregrado de gestión código GCSP-M-001</t>
    </r>
  </si>
  <si>
    <r>
      <rPr>
        <b/>
        <sz val="11"/>
        <rFont val="Calibri"/>
        <family val="2"/>
        <scheme val="minor"/>
      </rPr>
      <t>UNIDADES DE MEDIDA CORRECTIVAS</t>
    </r>
    <r>
      <rPr>
        <sz val="11"/>
        <rFont val="Calibri"/>
        <family val="2"/>
        <scheme val="minor"/>
      </rPr>
      <t xml:space="preserve">
1. Informe de interventoría (estado actual)
2. Informe de cumplimiento para reversión de tramos y Actas de reversión
3. Proceso sancionatorio (Solicitar en caso de incumplimiento)
4. Informe de interventoría
</t>
    </r>
    <r>
      <rPr>
        <b/>
        <sz val="11"/>
        <rFont val="Calibri"/>
        <family val="2"/>
        <scheme val="minor"/>
      </rPr>
      <t>UNIDADES DE MEDIDA PREVENTIVAS</t>
    </r>
    <r>
      <rPr>
        <sz val="11"/>
        <rFont val="Calibri"/>
        <family val="2"/>
        <scheme val="minor"/>
      </rPr>
      <t xml:space="preserve">
6. Manual de Interventoría y Supervisión
7. Procedimiento reversiones GCSP-P-018
8. Manual de reversiones GCSP-M-001
</t>
    </r>
    <r>
      <rPr>
        <b/>
        <sz val="11"/>
        <rFont val="Calibri"/>
        <family val="2"/>
        <scheme val="minor"/>
      </rPr>
      <t>INFORME DE CIERRE</t>
    </r>
    <r>
      <rPr>
        <sz val="11"/>
        <rFont val="Calibri"/>
        <family val="2"/>
        <scheme val="minor"/>
      </rPr>
      <t xml:space="preserve">
9. Informe de Cierre</t>
    </r>
  </si>
  <si>
    <r>
      <rPr>
        <b/>
        <sz val="11"/>
        <rFont val="Calibri"/>
        <family val="2"/>
        <scheme val="minor"/>
      </rPr>
      <t xml:space="preserve">Hallazgo No. 19. Administrativo con presunta incidencia Disciplinaria e Indagación Preliminar - IP. Puentes Peatonales.
</t>
    </r>
    <r>
      <rPr>
        <sz val="11"/>
        <rFont val="Calibri"/>
        <family val="2"/>
        <scheme val="minor"/>
      </rPr>
      <t>El Apéndice A Técnico Parte A del Contrato de Concesión N°008 de 2010, establece:</t>
    </r>
    <r>
      <rPr>
        <i/>
        <sz val="11"/>
        <rFont val="Calibri"/>
        <family val="2"/>
        <scheme val="minor"/>
      </rPr>
      <t xml:space="preserve"> " ... (d) Retornos y Puentes Peatonales. En todas las poblaciones se dispondrá de puentes peatonales. El Concesionario realizará una propuesta de tipo y ubicación, considerando las necesidades de cada población y del resultado de su interacción con las autoridades locales. La propuesta deberá ser sometida a la interventoría para su verificación..."</t>
    </r>
    <r>
      <rPr>
        <sz val="11"/>
        <rFont val="Calibri"/>
        <family val="2"/>
        <scheme val="minor"/>
      </rPr>
      <t xml:space="preserve">
La interventoría mediante comunicación PS-ITA-SO7098-17 del 30 de septiembre de 2016 Radicado ANI 2017-409-088296-2, remitió a la Entidad informe de incumplimiento por la no entrega de la información correspondiente a los estudios y diseños de todos los puentes peatonales para todo el corredor concesionado. Con la comunicación radicado ANI 2017-409-025692-2 del 5 de octubre de 2017 se da alcance a la comunicación anterior en donde se informa a la Entidad que a fecha 8 de marzo de 2017 el incumplimiento persiste y se tramita el cálculo de la tasación de la multa. 
La Agencia remite al Área de Defensa Judicial y a su vez esta área inicia las acciones para que se comience el sancionatorio por la no entrega por parte del Concesionario Vías de las Américas, de los estudios y diseños que establecieran la necesidad de la construcción de puentes peatonales en las cuales hace tránsito. En la Audiencia se decretó mediante auto requerir a la Interventoría del proyecto un informe actualizado con base única y exclusiva con lo manifestado por el Concesionario y coadyuvado por la Aseguradora, en el que exprese su apreciación del informe de incumplimiento.</t>
    </r>
  </si>
  <si>
    <t>La CGR describe la causa así: "A fecha 13 de octubre de 2017, el Concesionario no ha dado cumplimiento de la obligación contractual establecida en el literal d) del Apéndice A Técnico Parte A del Contrato de Concesión 008 de 2010, a pesar que ya fueron cancelados los recursos a través de las actas de terminación de hitos números 1 al 63".</t>
  </si>
  <si>
    <t>La CGR describe el efecto así: "Situación que configura un presunto detrimento en el Patrimonio del Estado, afectando la ejecución del contrato, teniendo en cuenta que ya fueron cancelados dichos estudios con los hitos correspondientes a los tramos indicados por la Interventoría y los cuales no presenta estudios y diseños; situación ocasionada por el incumplimiento de lo establecido en el literal c) de la Sección 2.02 del Contrato de Concesión 08 de 2010, contraviniendo presuntamente lo estipulado en los Artículos 4 y 5 de la Ley 80 de 1993, así como del artículo 34 de la ley 734 de 2002, por lo que se generaría un presunto daño al patrimonio público, así como una falta con presunta incidencia disciplinaria".</t>
  </si>
  <si>
    <t>Cumplir con los fundamentos establecidos en el contrato de concesión y sus apéndices para la operación de los tramos</t>
  </si>
  <si>
    <t>Dar cumplimiento a la ejecución del contrato en función de los puentes peatonales requeridos en el Contrato de Concesión</t>
  </si>
  <si>
    <r>
      <rPr>
        <b/>
        <sz val="11"/>
        <rFont val="Calibri"/>
        <family val="2"/>
        <scheme val="minor"/>
      </rPr>
      <t>ACCIONES CORRECTIVAS</t>
    </r>
    <r>
      <rPr>
        <sz val="11"/>
        <rFont val="Calibri"/>
        <family val="2"/>
        <scheme val="minor"/>
      </rPr>
      <t xml:space="preserve">
1. Antecedentes: Proceso sancionatorio en curso entrega estudios puentes peatonales
2. Informe de Interventoría que de cuenta del cumplimiento de la obligación contractual
3. Gestionar a través de la interventoría el cumplimiento del número de puentes peatonales a construir en el corredor vial. Así mismo, el requerimiento de los estudios que a la fecha se encuentran pendientes de entrega y los estudios a que haya lugar de los puentes peatonales en el corredor.
4. En caso de incumplimiento, solicitar al concesionario la devolución de los recursos 
</t>
    </r>
    <r>
      <rPr>
        <b/>
        <sz val="11"/>
        <rFont val="Calibri"/>
        <family val="2"/>
        <scheme val="minor"/>
      </rPr>
      <t xml:space="preserve">
ACCIONES PREVENTIVAS</t>
    </r>
    <r>
      <rPr>
        <sz val="11"/>
        <rFont val="Calibri"/>
        <family val="2"/>
        <scheme val="minor"/>
      </rPr>
      <t xml:space="preserve">
5. Manual de interventoría y supervisión
6. Mejorar la definición de las condiciones contractuales para los nuevos proyectos con el fin de mitigar el impacto de modificaciones contractuales (Contrato Estándar 4G - Apéndices Técnicos)
</t>
    </r>
  </si>
  <si>
    <r>
      <rPr>
        <b/>
        <sz val="11"/>
        <rFont val="Calibri"/>
        <family val="2"/>
        <scheme val="minor"/>
      </rPr>
      <t>UNIDADES DE MEDIDA CORRECTIVAS</t>
    </r>
    <r>
      <rPr>
        <sz val="11"/>
        <rFont val="Calibri"/>
        <family val="2"/>
        <scheme val="minor"/>
      </rPr>
      <t xml:space="preserve">
1. Resultados del proceso sancionatorio
2. Informe de Interventoría cumplimiento
3. Informe de interventoría con las necesidades de puentes
4.  Proceso sancionatorio (Solicitar en caso de incumplimiento)
</t>
    </r>
    <r>
      <rPr>
        <b/>
        <sz val="11"/>
        <rFont val="Calibri"/>
        <family val="2"/>
        <scheme val="minor"/>
      </rPr>
      <t>UNIDADES DE MEDIDA PREVENTIVAS</t>
    </r>
    <r>
      <rPr>
        <sz val="11"/>
        <rFont val="Calibri"/>
        <family val="2"/>
        <scheme val="minor"/>
      </rPr>
      <t xml:space="preserve">
5. Manual de Interventoría y Supervisión
6. Contrato estandar 4G - Apéndices  Técnicos
</t>
    </r>
    <r>
      <rPr>
        <b/>
        <sz val="11"/>
        <rFont val="Calibri"/>
        <family val="2"/>
        <scheme val="minor"/>
      </rPr>
      <t>INFORME DE CIERRE</t>
    </r>
    <r>
      <rPr>
        <sz val="11"/>
        <rFont val="Calibri"/>
        <family val="2"/>
        <scheme val="minor"/>
      </rPr>
      <t xml:space="preserve">
7. Informe de Cierre</t>
    </r>
  </si>
  <si>
    <r>
      <rPr>
        <b/>
        <sz val="11"/>
        <rFont val="Calibri"/>
        <family val="2"/>
        <scheme val="minor"/>
      </rPr>
      <t>Hallazgo No. 20. Administrativo con presunta incidencia Disciplinaria. Señalización de la construcción segunda calzada Montería - El Quince.</t>
    </r>
    <r>
      <rPr>
        <sz val="11"/>
        <rFont val="Calibri"/>
        <family val="2"/>
        <scheme val="minor"/>
      </rPr>
      <t xml:space="preserve">
En visita de inspección realizada por la CGR en octubre de 2017,  a las obras de la segunda calzada de Montería - El Quince, se evidenció que no existe señalización que indique que la segunda calzada se encuentra en construcción, teniendo en cuenta que ya se permite el acceso y tránsito de vehículos.</t>
    </r>
  </si>
  <si>
    <t>La CGR describe el efecto así: "Lo que afecta la seguridad de la vía y genera riesgo de accidentes, contraviniendo presuntamente lo establecido en el Manual de Señalización, en el literal a) de la Sección 2.05 del Contrato de Concesión 08 de 2010, los Artículos 3, 4 y 5 de la Ley 800 de 1993,  en el Artículo 84 de la Ley 1474 de 2011, así como en el artículo 34 de la Ley 734 de 2002, por lo que se generaría una falta con presunta incidencia disciplinaria".</t>
  </si>
  <si>
    <t>Corregir las deficiencias de señalización identificadas en la segunda calzada del tramo Montería - El Quince</t>
  </si>
  <si>
    <r>
      <rPr>
        <b/>
        <sz val="11"/>
        <rFont val="Calibri"/>
        <family val="2"/>
        <scheme val="minor"/>
      </rPr>
      <t>ACCIONES CORRECTIVAS</t>
    </r>
    <r>
      <rPr>
        <sz val="11"/>
        <rFont val="Calibri"/>
        <family val="2"/>
        <scheme val="minor"/>
      </rPr>
      <t xml:space="preserve">
1. Informe de interventoría que contenga el inventario y estado actual de la señalización en el tramo Montería - El Quince
2. Informe de cumplimiento de interventoría y Acta de reversión Hito 1
3. Iniciar procesos sancionatorios de acuerdo a lo establecido en el contrato, en el evento en que aplique.
</t>
    </r>
    <r>
      <rPr>
        <b/>
        <sz val="11"/>
        <rFont val="Calibri"/>
        <family val="2"/>
        <scheme val="minor"/>
      </rPr>
      <t>ACCIONES PREVENTIVAS</t>
    </r>
    <r>
      <rPr>
        <sz val="11"/>
        <rFont val="Calibri"/>
        <family val="2"/>
        <scheme val="minor"/>
      </rPr>
      <t xml:space="preserve">
4. Manual de interventoría y supervisión
5. Procedimiento reversiones Sistema Integrado de gestión código GCSP-P-018
6. Manual de reversiones Sistema Intregrado de gestión código GCSP-M-001</t>
    </r>
  </si>
  <si>
    <r>
      <rPr>
        <b/>
        <sz val="11"/>
        <rFont val="Calibri"/>
        <family val="2"/>
        <scheme val="minor"/>
      </rPr>
      <t>UNIDADES DE MEDIDA CORRECTIVAS</t>
    </r>
    <r>
      <rPr>
        <sz val="11"/>
        <rFont val="Calibri"/>
        <family val="2"/>
        <scheme val="minor"/>
      </rPr>
      <t xml:space="preserve">
1. Informe de interventoría de cumplimiento
2. Informe y Acta de reversión
3. Proceso sancionatorio (Solicitar en caso de incumplimiento)
</t>
    </r>
    <r>
      <rPr>
        <b/>
        <sz val="11"/>
        <rFont val="Calibri"/>
        <family val="2"/>
        <scheme val="minor"/>
      </rPr>
      <t>UNIDADES DE MEDIDA PREVENTIVAS</t>
    </r>
    <r>
      <rPr>
        <sz val="11"/>
        <rFont val="Calibri"/>
        <family val="2"/>
        <scheme val="minor"/>
      </rPr>
      <t xml:space="preserve">
4. Manual de interventoría y supervisión
5. Procedimiento reversiones GCSP-P-018
6. Manual de reversiones GCSP-M-001
</t>
    </r>
    <r>
      <rPr>
        <b/>
        <sz val="11"/>
        <rFont val="Calibri"/>
        <family val="2"/>
        <scheme val="minor"/>
      </rPr>
      <t>INFORME DE CIERRE</t>
    </r>
    <r>
      <rPr>
        <sz val="11"/>
        <rFont val="Calibri"/>
        <family val="2"/>
        <scheme val="minor"/>
      </rPr>
      <t xml:space="preserve">
7. Informe de Cierre</t>
    </r>
  </si>
  <si>
    <r>
      <rPr>
        <b/>
        <sz val="11"/>
        <rFont val="Calibri"/>
        <family val="2"/>
        <scheme val="minor"/>
      </rPr>
      <t>Hallazgo No. 21. Administrativo con presunta incidencia Disciplinaria. Cronograma de Obras.</t>
    </r>
    <r>
      <rPr>
        <sz val="11"/>
        <rFont val="Calibri"/>
        <family val="2"/>
        <scheme val="minor"/>
      </rPr>
      <t xml:space="preserve">
El Otrosí No. 6 de enero de 2015, amplió el plazo de la etapa pre operativa que a su vez estará compuesta por la fase de pre construcción y la fase de construcción, esta etapa pre operativa tendrá una duración  total máximo de 74 meses, plazo que finalizó el 30 de julio de 2017; también se han realizado ajustes y modificaciones en el plazo de la etapa pre operativa generando desplazamientos en la ejecución como se puede observar en los Otrosíes Nos. 6, 7, 8, 11 y 19, igualmente el Otrosí No. 20 de julio 21 de 2017 desglosa algunas intervenciones que tendrán un plazo adicional hasta el 30 de diciembre de 2018, ampliando de 74 a 91 meses respectivamente; dicha situación generó desplazamientos en los cronogramas contemplados en el plan de obras e incumplimientos, toda vez que la gestión pendiente por realizar ya debió estar concluida, considerando que muchas de las intervenciones finalizaban el pasado 31 de julio de 2017". 
"La gestión predial también evidencia retrasos, teniendo en cuenta el número total de predios requeridos en los Tramos del proyecto que ascienden a 1.858, sin embargo, los predios que cuentan con folios inmobiliarios a nombre de la ANI solo es de 1.029, es decir que el avance de la gestión de adquisición predial es del 55%".
"En visita de inspección de octubre de 2017, al cumplimiento de los compromisos, obligaciones del Contrato y avance de las obras por parte de las CGR así como de acuerdo a lo indicado en el informe de interventoría de octubre de 2017, se evidenciaron atrasos significativos con corte a 31 de octubre de 2017, a pesar que lo reportado en el consolidado indique un atraso de 1.32%".</t>
    </r>
  </si>
  <si>
    <t>La CGR describe la causa así: "A pesar de las diferentes  modificaciones realizadas en los otrosíes, relacionadas con la ampliación de plazos, redefinición de hitos y modificación del Plan de Obras, en la actualidad se continúan presentando atrasos en el cumplimiento de las metas pactadas".</t>
  </si>
  <si>
    <t>La CGR describe el efecto así: "Así las cosas, al no ejecutarse el contrato con la eficacia requerida, se está incumpliendo el propósito del proyecto y los atrasos vulneran de manera sistemática las obligaciones pactadas en los literales a) y c) de la Sección 2.05, literal a) de la Sección 7.03 acorde con lo establecido en la Sección 7.12 del Contrato de Concesión 08 de 2010, así como literal a) de la cláusula primera del Otrosí 20 de julio 21 de 2017, conducta que transgrede los fines esenciales que el Estado pretendía con su ejecución, así como los artículos 3, 4 , 5 numeral 2, 25 numeral 4 y 26 numeral 1 de la Ley 80 de 1993, generando con ello una falta que tiene presunto alcance disciplinario".</t>
  </si>
  <si>
    <t>Conminar al Concesionario al cumplimiento de los planes de obra</t>
  </si>
  <si>
    <t>Cumplir con las condiciones y tiempos contractuales y sus modificatorios</t>
  </si>
  <si>
    <r>
      <rPr>
        <b/>
        <sz val="11"/>
        <rFont val="Calibri"/>
        <family val="2"/>
        <scheme val="minor"/>
      </rPr>
      <t>ACCIONES CORRECTIVAS</t>
    </r>
    <r>
      <rPr>
        <sz val="11"/>
        <rFont val="Calibri"/>
        <family val="2"/>
        <scheme val="minor"/>
      </rPr>
      <t xml:space="preserve">
1. Informe predial sobre el estado de disponibilidad de predios ANT.
2. Informe de la interventoría, indicando el estado actual de las obras, identificando problemáticas de atrasos.
3. Informe del Concesionario que explique las causas de los atrasos y a su vez remita un plan de contingencia para el cumplimiento de los mismos
4. Iniciar de proceso sancionatorio en caso de presentarse incumplimiento por causas imputables al Concesionario o bien indicar desde el punto de vista jurídico-predial la no responsabilidad del concesionario
</t>
    </r>
    <r>
      <rPr>
        <b/>
        <sz val="11"/>
        <rFont val="Calibri"/>
        <family val="2"/>
        <scheme val="minor"/>
      </rPr>
      <t>ACCIONES PREVENTIVAS</t>
    </r>
    <r>
      <rPr>
        <sz val="11"/>
        <rFont val="Calibri"/>
        <family val="2"/>
        <scheme val="minor"/>
      </rPr>
      <t xml:space="preserve">
5. Manual de Interventoría y Supervisión
6. Procedimientos: 
- Adquisición predial - GCSP-P-010
- Seguimiento a la gestión predial en proyectos concesionados - GCSP-P-025
- Evaluación del componente predial en etapa de priorización de proyectos y estructuración de concesiones u otras formas de asociación público-privada - EPIT-P-003
7. Gestión del área de estructuración y predial, frente a otras entidades para la disponibilidad de predios con el fin de obtener los predios a cargo de la ANT y/o Alcaldías. </t>
    </r>
  </si>
  <si>
    <r>
      <rPr>
        <b/>
        <sz val="11"/>
        <rFont val="Calibri"/>
        <family val="2"/>
        <scheme val="minor"/>
      </rPr>
      <t>UNIDADES DE MEDIDA CORRECTIVAS</t>
    </r>
    <r>
      <rPr>
        <sz val="11"/>
        <rFont val="Calibri"/>
        <family val="2"/>
        <scheme val="minor"/>
      </rPr>
      <t xml:space="preserve">
1. Informe Predial ANI
2.Informe de Interventoría.
3. Informe del Concesionario
4. Proceso sancionatorio (Solicitar en caso de incumplimiento)
</t>
    </r>
    <r>
      <rPr>
        <b/>
        <sz val="11"/>
        <rFont val="Calibri"/>
        <family val="2"/>
        <scheme val="minor"/>
      </rPr>
      <t>UNIDADES DE MEDIDA PREVENTIVAS</t>
    </r>
    <r>
      <rPr>
        <sz val="11"/>
        <rFont val="Calibri"/>
        <family val="2"/>
        <scheme val="minor"/>
      </rPr>
      <t xml:space="preserve">
5. Manual de interventoría y supervisión
6. Procedimientos: 
- Adquisición predial - GCSP-P-010
- Seguimiento a la gestión predial en proyectos concesionados - GCSP-P-025
- Evaluación del componente predial en etapa de priorización de proyectos y estructuración de concesiones u otras formas de asociación público-privada - EPIT-P-003
7. Soportes de Gestión otras entidades  
</t>
    </r>
    <r>
      <rPr>
        <b/>
        <sz val="11"/>
        <rFont val="Calibri"/>
        <family val="2"/>
        <scheme val="minor"/>
      </rPr>
      <t>INFORME DE CIERRE</t>
    </r>
    <r>
      <rPr>
        <sz val="11"/>
        <rFont val="Calibri"/>
        <family val="2"/>
        <scheme val="minor"/>
      </rPr>
      <t xml:space="preserve">
8. Informe de Cierre</t>
    </r>
  </si>
  <si>
    <r>
      <rPr>
        <b/>
        <sz val="11"/>
        <rFont val="Calibri"/>
        <family val="2"/>
        <scheme val="minor"/>
      </rPr>
      <t>Hallazgo No. 22. Administrativo con presunta incidencia Disciplinaria e Indagación Preliminar - IP. Obras de Rehabilitación, Mejoramiento y Construcción.</t>
    </r>
    <r>
      <rPr>
        <sz val="11"/>
        <rFont val="Calibri"/>
        <family val="2"/>
        <scheme val="minor"/>
      </rPr>
      <t xml:space="preserve">
En visita de inspección a las obras realizadas por la CGR en octubre de 2017, se observaron las siguientes diferencias en el pavimento de los tramos indicados, tales como grietas  longitudinales y transversales, discontinuidades, fisuras longitudinales y transversales, pese a que las obras de algunos tramos entraron en servicio en 2015 y otros hace dos meses. 
Igualmente, en el Informe de la Interventoría suministrado por la Entidad con oficio 2017-300-035669-1 del 3 de noviembre de 2017, la Interventoría reportó el incumplimiento del Indicador E6 "Baches y Asentamientos", en los tramos relacionados en la tabla 12.</t>
    </r>
  </si>
  <si>
    <t>La CGR describe la causa así: "Deficiencias en los materiales, en el proceso constructivo (compactación), pese a que estas obras son nuevas ya están incumpliendo los indicadores de calidad del pavimento establecidos contractualmente aunado a que los tramos antes mencionados se encuentran en proceso de reversión y algunos ya fueron revertidos; daños prematuros que podrían configurarse en un presunto detrimento al patrimonio del Estado, dado que estas obras ya fueron pagadas por la Entidad".</t>
  </si>
  <si>
    <t>La CGR describe el efecto así: "Incumplimiento del contrato respecto de las especificaciones técnicas y de calidad de las obras contratadas, vulnerando las obligaciones pactadas en los literales a) de la Sección 2.05, literal a) de la Sección 7.03 del Contrato 08 de 2010, lo cual puede afectar la prestación del servicio por la prolongación y evolución de los daños y presuntamente contravenir los numerales 2 y 4 del artículo 5 de la Ley 80 de 1993, generando con ello una falta que tiene presunta incidencia disciplinaria e Indagación Preliminar".</t>
  </si>
  <si>
    <t>Identificar en el alcance del contrato de concesión en los sitios relacionados y si es responsabilidad del concesionario exigir el cumplimiento de las obligaciones contractuales. En caso contrario informar a la entidad competente.</t>
  </si>
  <si>
    <t>Dar cumplimiento del contrato de concesión en sitios críticos del proyecto.</t>
  </si>
  <si>
    <r>
      <rPr>
        <b/>
        <sz val="11"/>
        <rFont val="Calibri"/>
        <family val="2"/>
        <scheme val="minor"/>
      </rPr>
      <t>ACCIONES CORRECTIVAS</t>
    </r>
    <r>
      <rPr>
        <sz val="11"/>
        <rFont val="Calibri"/>
        <family val="2"/>
        <scheme val="minor"/>
      </rPr>
      <t xml:space="preserve">
1. Verificar y conminar al Concesionario al cumplimiento de la normatividad en función de la calidad de las obras de acuerdo a los indicadores del Contrato de Concesión 
2. Inicio de proceso sancionatorio en caso de presentarse incumplimiento
3. Si la causa del hallazgo no es imputable al concesionario enviar comunicaciones a la entidad competente.
4. Informe sobre cumplimiento de indicadores.
</t>
    </r>
    <r>
      <rPr>
        <b/>
        <sz val="11"/>
        <rFont val="Calibri"/>
        <family val="2"/>
        <scheme val="minor"/>
      </rPr>
      <t>ACCIONES PREVENTIVAS</t>
    </r>
    <r>
      <rPr>
        <sz val="11"/>
        <rFont val="Calibri"/>
        <family val="2"/>
        <scheme val="minor"/>
      </rPr>
      <t xml:space="preserve">
5. Manual de Interventoría y Supervisión
6. Contrato Estándar 4G - Apéndice Técnico 4 Indicadores para disponibilidad, calidad y nivel de servicio</t>
    </r>
  </si>
  <si>
    <r>
      <rPr>
        <b/>
        <sz val="11"/>
        <rFont val="Calibri"/>
        <family val="2"/>
        <scheme val="minor"/>
      </rPr>
      <t>UNIDADES DE MEDIDA CORRECTIVAS</t>
    </r>
    <r>
      <rPr>
        <sz val="11"/>
        <rFont val="Calibri"/>
        <family val="2"/>
        <scheme val="minor"/>
      </rPr>
      <t xml:space="preserve">
1. Informe de Interventoría 
2. En caso de incumplimiento, inicio del procedimiento sancionatorio 
3. Oficio a la entidades competente, de acuerdo a los tramos revertidos.
4. Informe de interventoría.
</t>
    </r>
    <r>
      <rPr>
        <b/>
        <sz val="11"/>
        <rFont val="Calibri"/>
        <family val="2"/>
        <scheme val="minor"/>
      </rPr>
      <t>UNIDADES DE MEDIDA PREVENTIVAS</t>
    </r>
    <r>
      <rPr>
        <sz val="11"/>
        <rFont val="Calibri"/>
        <family val="2"/>
        <scheme val="minor"/>
      </rPr>
      <t xml:space="preserve">
5. Manual de Interventoría y Supervisión
6. Contrato Estándar 4G - Apéndice Técnico 4
</t>
    </r>
    <r>
      <rPr>
        <b/>
        <sz val="11"/>
        <rFont val="Calibri"/>
        <family val="2"/>
        <scheme val="minor"/>
      </rPr>
      <t>INFORME DE CIERRE</t>
    </r>
    <r>
      <rPr>
        <sz val="11"/>
        <rFont val="Calibri"/>
        <family val="2"/>
        <scheme val="minor"/>
      </rPr>
      <t xml:space="preserve">
7. Informe de cierre</t>
    </r>
  </si>
  <si>
    <r>
      <rPr>
        <b/>
        <sz val="11"/>
        <rFont val="Calibri"/>
        <family val="2"/>
        <scheme val="minor"/>
      </rPr>
      <t xml:space="preserve">Hallazgo No. 23. Administrativo con presunta incidencia Disciplinaria e Indagación Preliminar - IP. Peaje Necoclí Sanjuan de Urabá - Rehubicado en El Banco - Guamal y Área de Servicio. </t>
    </r>
    <r>
      <rPr>
        <sz val="11"/>
        <rFont val="Calibri"/>
        <family val="2"/>
        <scheme val="minor"/>
      </rPr>
      <t xml:space="preserve">
Realizado el seguimiento a la ejecución de las obras de la Estación de Peaje de Necoclí - San Juan de Urabá, reubicada en Guamal - El Banco, se observaron las siguientes deficiencias: 
1- Se evidenciaron deficiencias en los estudios definitivos sobre tráficos promedios de los peajes realizados en el año 2014, con los cuales se ubicarían las estaciones de peajes a construir de la concesión Transversal de las Américas, especialmente en el peaje "Necoclí - San Juan de Urabá", el cual no se construyó en el tramo tal y como estaba previsto, dicha situación conllevó a su reubicación en la vía Mompox - Guamal - El Banco, peaje denominado "El Banco Guamal", peaje que a agosto de 2017 no se encuentra en operación.
2- En visita de inspección realizada por la CGR a la Concesión en octubre de 2017, se observó que las obras e instalación de equipos del Peaje Guamal se encuentran sin concluir así como el Área de Servicio, no obstante que estas obras debieron concluir el 31 de julio de 2017.</t>
    </r>
  </si>
  <si>
    <t>La CGR describe la causa así: 
1. "Lo anterior indica que los estudios de tráfico que soportaron los estudios de necesidades iniciales no correspondían a la realidad"
2. "Incumplimiendo lo establecido en las obligaciones contractuales, además ya fue reconocido al Concesionario el valor de las obras y del OPEX (operación y mantenimiento) del peaje".</t>
  </si>
  <si>
    <t>La CGR describe el efecto así: "Desplazamientos en los cronogramas para la construcción de dicho peaje, así como ausencia de recursos importantes que se están dejando de percibir por la operación del mismo y se constituye en un presunto detrimento al patrimonio del Estado en cuantía por determinar. 
Lo anterior evidencia incumplimiento de las obligaciones pactadas, vulnerando lo establecido en los literales a) de la Sección 2.05 del Contrato 08 de 2010, lo cual puede afectar la prestación del servicio por la prolongación y evolución de los daños y presuntamente contravenir los artículos 3, 4 y 5, 25 y 26 de la Ley 80 de 1993, generando con ello una falta que tiene presunta incidencia disciplinaria e Indagación Preliminar".</t>
  </si>
  <si>
    <t xml:space="preserve">Cumplir con las condiciones establecidas en el contrato de concesión y modificatorios, relacionado con los peajes </t>
  </si>
  <si>
    <t xml:space="preserve">Finalizar la construcción del peaje Guamal y revertir a INVIAS para su operación </t>
  </si>
  <si>
    <r>
      <rPr>
        <b/>
        <sz val="11"/>
        <rFont val="Calibri"/>
        <family val="2"/>
        <scheme val="minor"/>
      </rPr>
      <t>ACCIONES CORRECTIVAS</t>
    </r>
    <r>
      <rPr>
        <sz val="11"/>
        <rFont val="Calibri"/>
        <family val="2"/>
        <scheme val="minor"/>
      </rPr>
      <t xml:space="preserve">
1. Identificar la situación y los supuestos realizados en la estructuración financiera del proyecto, el cual da cuenta de la proyección de peajes y el traslado del peaje 
2. Antecedentes del acuerdo conciliatorio realizado con el concesionario para el reconocimiento de OPEX, para el caso específico del tramo Guamal - El Banco e informe técnico en el que se explique los supuestos realizados
3. Informe de la interventoría, indicando el estado actual y que identifique un posible desplazamiento en el plan de obras de la construcción del peaje
4. Inicio de proceso sancionatorio en caso de presentarse incumplimiento
5. Gestionar en cabeza de la Vicepresidencia de Estructuración frente a los trámites ante  ante el Ministerio de Transporte para la agilización de la autorización de la resolución de operación del peaje
</t>
    </r>
    <r>
      <rPr>
        <b/>
        <sz val="11"/>
        <rFont val="Calibri"/>
        <family val="2"/>
        <scheme val="minor"/>
      </rPr>
      <t>ACCIONES PREVENTIVAS</t>
    </r>
    <r>
      <rPr>
        <sz val="11"/>
        <rFont val="Calibri"/>
        <family val="2"/>
        <scheme val="minor"/>
      </rPr>
      <t xml:space="preserve">
5. Mejorar la definición de estudios de tráfico y proyecciones de las condiciones contractuales financieras para los nuevos proyectos con el fin de mitigar el impacto de modificaciones contractuales (Contrato Estándar 4G)
6. Manual de interventoría y supervisión
7. Procedimiento reversiones Sistema Integrado de gestión código GCSP-P-018
8. Manual de reversiones Sistema Intregrado de gestión código GCSP-M-001</t>
    </r>
  </si>
  <si>
    <r>
      <rPr>
        <b/>
        <sz val="11"/>
        <rFont val="Calibri"/>
        <family val="2"/>
        <scheme val="minor"/>
      </rPr>
      <t>UNIDADES DE MEDIDA CORRECTIVAS</t>
    </r>
    <r>
      <rPr>
        <sz val="11"/>
        <rFont val="Calibri"/>
        <family val="2"/>
        <scheme val="minor"/>
      </rPr>
      <t xml:space="preserve">
1. Informe financiero (área de estructuración y técnica)
2. Antecedentes Acuerdo conciliatorio - Informe</t>
    </r>
    <r>
      <rPr>
        <i/>
        <sz val="11"/>
        <rFont val="Calibri"/>
        <family val="2"/>
        <scheme val="minor"/>
      </rPr>
      <t xml:space="preserve">
</t>
    </r>
    <r>
      <rPr>
        <sz val="11"/>
        <rFont val="Calibri"/>
        <family val="2"/>
        <scheme val="minor"/>
      </rPr>
      <t xml:space="preserve">3. Informe de Interventoría
4. Inicio del procedimiento sancionatorio (Solicitar en caso de incumplimiento)
5. Resolución de peajes
</t>
    </r>
    <r>
      <rPr>
        <b/>
        <sz val="11"/>
        <rFont val="Calibri"/>
        <family val="2"/>
        <scheme val="minor"/>
      </rPr>
      <t>UNIDADES DE MEDIDA PREVENTIVAS</t>
    </r>
    <r>
      <rPr>
        <sz val="11"/>
        <rFont val="Calibri"/>
        <family val="2"/>
        <scheme val="minor"/>
      </rPr>
      <t xml:space="preserve">
6. Contrato Estándar 4G
7. Manual de interventoría y supervisión
8. Procedimiento reversiones GCSP-P-018
9. Manual de reversiones GCSP-M-001
</t>
    </r>
    <r>
      <rPr>
        <b/>
        <sz val="11"/>
        <rFont val="Calibri"/>
        <family val="2"/>
        <scheme val="minor"/>
      </rPr>
      <t>INFORME DE CIERRE</t>
    </r>
    <r>
      <rPr>
        <sz val="11"/>
        <rFont val="Calibri"/>
        <family val="2"/>
        <scheme val="minor"/>
      </rPr>
      <t xml:space="preserve">
10. Informe de Cierre</t>
    </r>
  </si>
  <si>
    <r>
      <rPr>
        <b/>
        <sz val="11"/>
        <rFont val="Calibri"/>
        <family val="2"/>
        <scheme val="minor"/>
      </rPr>
      <t>Hallzgo No. 24. Administrativo. Operación Ambulancia Tramo San Marcos.</t>
    </r>
    <r>
      <rPr>
        <sz val="11"/>
        <rFont val="Calibri"/>
        <family val="2"/>
        <scheme val="minor"/>
      </rPr>
      <t xml:space="preserve">
En visita de inspección realizada por la CGR en octubre de 2017, se solicitaron algunos elementos para verificar el cumplimiento de Manual de Operación para la ambulancia que presta servicio a la Concesión en el Tramo San Marcos - Majagual, en la que se observó que el equipo de cirugía menor no se encontraba esterilizado y el juego de collares cervicales presentaba deficiente asepsia.</t>
    </r>
  </si>
  <si>
    <t>La CGR describe la causa así: "Lo cual denota deficiencias en el seguimiento y control a las actividades de operación y podría afectar la correcta prestación del servicio".</t>
  </si>
  <si>
    <t>La CGR describe el efecto así: "Lo cual denota deficiencias en el seguimiento y control a las actividades de operación y podría afectar la correcta prestación del servicio".</t>
  </si>
  <si>
    <t>Cumplir con las condiciones establecidos en el contrato de concesión y sus apéndices para la operación de los tramos</t>
  </si>
  <si>
    <t>Corregir las deficiencias en la operación de la ambulancia del tramo San Marcos - Majagual - Achí - Guarandá</t>
  </si>
  <si>
    <r>
      <rPr>
        <b/>
        <sz val="11"/>
        <rFont val="Calibri"/>
        <family val="2"/>
        <scheme val="minor"/>
      </rPr>
      <t>ACCIONES CORRECTIVAS</t>
    </r>
    <r>
      <rPr>
        <sz val="11"/>
        <rFont val="Calibri"/>
        <family val="2"/>
        <scheme val="minor"/>
      </rPr>
      <t xml:space="preserve">
1. Informe de  interventoría sobre el cumplimiento de las condiciones del equipo de Ambulancia del tramo San Marcos, al momento de la reversión.
2. Actas de reversión de los vehículos del tramo que incluyen la Ambulancia del tramo San Marcos
3. Informe mensual de interventoria con la verificación del buen estado de los equipos de primeros auxilios para la atención de emergencias (ambulancias) del proyecto 
</t>
    </r>
    <r>
      <rPr>
        <b/>
        <sz val="11"/>
        <rFont val="Calibri"/>
        <family val="2"/>
        <scheme val="minor"/>
      </rPr>
      <t>ACCIONES PREVENTIVAS</t>
    </r>
    <r>
      <rPr>
        <sz val="11"/>
        <rFont val="Calibri"/>
        <family val="2"/>
        <scheme val="minor"/>
      </rPr>
      <t xml:space="preserve">
4. Manual de interventoría y supervisión
5. Procedimiento reversiones Sistema Integrado de gestión código GCSP-P-018
6. Manual de reversiones Sistema Intregrado de gestión código GCSP-M-001</t>
    </r>
  </si>
  <si>
    <r>
      <rPr>
        <b/>
        <sz val="11"/>
        <rFont val="Calibri"/>
        <family val="2"/>
        <scheme val="minor"/>
      </rPr>
      <t>UNIDADES DE MEDIDA CORRECTIVAS</t>
    </r>
    <r>
      <rPr>
        <sz val="11"/>
        <rFont val="Calibri"/>
        <family val="2"/>
        <scheme val="minor"/>
      </rPr>
      <t xml:space="preserve">
1. Informe de interventoría
2. Actas de Reversión 
3. Informe de interventoria
</t>
    </r>
    <r>
      <rPr>
        <b/>
        <sz val="11"/>
        <rFont val="Calibri"/>
        <family val="2"/>
        <scheme val="minor"/>
      </rPr>
      <t>UNIDADES DE MEDIDA PREVENTIVAS</t>
    </r>
    <r>
      <rPr>
        <sz val="11"/>
        <rFont val="Calibri"/>
        <family val="2"/>
        <scheme val="minor"/>
      </rPr>
      <t xml:space="preserve">
4. Manual de interventoría y supervisión
5. Procedimiento reversiones GCSP-P-018
6. Manual de reversiones GCSP-M-001
</t>
    </r>
    <r>
      <rPr>
        <b/>
        <sz val="11"/>
        <rFont val="Calibri"/>
        <family val="2"/>
        <scheme val="minor"/>
      </rPr>
      <t>INFORME DE CIERRE</t>
    </r>
    <r>
      <rPr>
        <sz val="11"/>
        <rFont val="Calibri"/>
        <family val="2"/>
        <scheme val="minor"/>
      </rPr>
      <t xml:space="preserve">
7. Informe de Cierre</t>
    </r>
  </si>
  <si>
    <r>
      <t>Hallazgo No. 25. Administrativo con  presunta incidencia Disciplinaria. Estado del Proyecto Concesión Ruta del Sol - Sector 3. Contrato 007 de 2010</t>
    </r>
    <r>
      <rPr>
        <sz val="11"/>
        <rFont val="Calibri"/>
        <family val="2"/>
        <scheme val="minor"/>
      </rPr>
      <t xml:space="preserve">
De la revisión realizada al cumplimiento de los compromisos y obligaciones del Contrato y  de acuerdo con lo indicado en los informes de interventoría de los meses de junio, julio y agosto de 2017, se evidenció que el Concesionario no ha cumplido las Metas de Asfalto para estos meses, ni con las metas acumuladas mensuales establecidas en el Anexo Técnico 2 del Otrosí 8, encontrando que para el mes de agosto de 2017, para la vía nueva de los 184,977 Km proyectados, lleva ejecutados 156,393, lo que representa una diferencia de 28,584 Km no ejecutados y para Mejoramiento de los 139,482 Km proyectados, ha ejecutado 135,507 Km, cuya diferencia es de 3,976 Km, que totalizado significa que de los 324,450 Km de vía nueva y Mejoramientos proyectados se han ejecutado 291,900 Km, lo cual da una diferencia de 32,550 Km no ejecutados hasta el mes de agosto de 2017.
En el informe Mensual de Interventoría No. 65 del mes de agosto de 2017 se indica lo siguiente: "Desde el 30 de junio de 2014, los trabajos de construcción de calzada nueva y de mejoramiento de calzada existente quedaron totalmente suspendidos en la mayoría de los frentes de trabajo, así como las actividades socio ambientales. El proyecto completa ya dos (2) meses con las actividades de construcción casi totalmente suspendidas." 
"Durante el mes de la ejecución de obras de construcción y mejoramiento de la doble calzada del Proyecto permaneció suspendida en la mayoría de los hitos, por los problemas de falta de financiación que enfrenta el Concesionario, que conllevan falta de pago a sus subcontratista y proveedores."</t>
    </r>
  </si>
  <si>
    <t>La CGR describe la causa así: "Teniendo en cuenta lo anterior, si la duración de la Etapa de Construcción es de 7 años y 7 meses, y en la actualidad han transcurrido aproximadamente 5 años que corresponden al 65% del plazo, y el Concesionario lleva un avance físico del 31 %, significa que en los 2 años y 7 meses que le restan de ejecución que equivalen al 35% de su plazo, debería ejecutar el 69% restante de las obras, situación que pese a los requerimientos, retenciones, reducciones y solicitudes de inicio de procesos sancionatorios por no entrada en operación de hitos, que ha aplicado la Agencia sobre el concesionario, no parece suficiente para que éste ejecute su labor y cumpla lo pactado en el contrato 007 de 2010.
Lo mencionado evidencia que a pesar de las modificaciones realizadas en los otrosíes, relacionadas con ampliación de plazos, redefinición de hitos y modificación del Plan de Obras, las cuales han apuntado a beneficiar y solucionar la situación financiera del contratista, en la actualidad se continúan presentando atrasos en el cumplimiento de las metas pactadas y la situación del contrato sigue siendo la que señaló la interventoría en su Informe mensual de Junio de 2017, cuando informó que los trabajos se encontraban suspendidos".</t>
  </si>
  <si>
    <t>La CGR describe el efecto así: "Al no ejecutarse el contrato con la eficiencia requerida, se está incumpliendo con el propósito del proyecto, y los atrasos vulneran de manera sistemática las obligaciones pactadas en la sección 2.05 literal e) del contrato 007 de 2010, conducta que transgrede los fines esenciales que el Estado pretendía satisfacer con su ejecución así como los artículos 3, 4, 5 numeral 2, 25 numeral 4 y 26 numeral 1 de la Ley 80 de 1993, generando con ello una  falta que tiene presunto alcance disciplinario".</t>
  </si>
  <si>
    <t>Soportar que la Agencia Nacional de Infraestructura ha utilizado las herramientas técnicas y jurídicas establecidas tanto en la normatividad aplicable, como en el Contrato mismo de Concesión, con el fin de garantizar una adecuada ejecución conforme las obligaciones y estipulaciones contractuales, en lo referente a los plazos de ejecución; para lo cual, se redactará un Informe en el que se relaten los procesos sancionatorios  iniciados, su estado actual y los efectos e incidencia en la ejecución contractual.
2. Informe de cierre.</t>
  </si>
  <si>
    <t>Evidenciar la debida dilgiencia de la Agencia, a través de las actuaciones adelantadas en marco de los Procedimientos sancionatorios para exigir el cumplimiento del contrato.</t>
  </si>
  <si>
    <t>UNIDADES DE MEDIDA CORRECTIVA
1. Informe de Interventoría .
2. Informe de gestiones y debida diligencia frente a los incumplimientos del Concesionario
UNIDADES DE MEDIDA PREVENTIVA
3. Procedimiento GEJU-P-003 Imposición de Multas y Sanciones a Concesionarios e Interventorías.
4. Procedimiento GEJU-P-014 Proceso sancionatorio contractual.
INFORME DE CIERRE
5. Informe de cierre.</t>
  </si>
  <si>
    <r>
      <t>Hallazgo No. 26. Administrativo con presunta Incidencia Disciplinaria y Penal. Reprogramación Vigencias Futuras Otrosíes No. 1 y 8 del Contrato 007 de 2010 Ruta del Sol 3.</t>
    </r>
    <r>
      <rPr>
        <sz val="11"/>
        <rFont val="Calibri"/>
        <family val="2"/>
        <scheme val="minor"/>
      </rPr>
      <t xml:space="preserve">
El parágrafo segundo de la Cláusula Tercera del Otrosí No. 1, suscrito el 1 de septiembre de 2013, y el parágrafo 3 del Otrosí No. 8 suscrito el 28 de abril de 2017, establecen que la distribución de los aportes que se plantea en cada documento se encuentran sujetos a los trámites que de orden presupuestal y/o fiscal debe adelantar la ANI para obtener en el menor tiempo posible las aprobaciones y autorizaciones que viabilicen la reprogramación de las vigencias futuras de acuerdo con la normatividad vigente, desconociendo el efectivo alcance del artículo 34 la Ley 1593 de 2012, por cuanto la aprobación del CONFIS que permite el traslado de las vigencias futuras programadas para los años 2015, 2016 y 2017 fue obtenida en sesión de noviembre 19 de 2013 y comunicada mediante oficio con radicado No. 2-2013-044350 del 20 de noviembre de 2013, es decir, dos (2) meses después de suscrito el Otrosí No. 1.
Por otra parte, los lineamientos para la reprogramación de las vigencias futuras del Proyecto Ruta del Sol 3, respecto al Otrosí No. 1, fueron dispuestos por el documento CONPES 3794 de diciembre 18 de 2013, también tres (3) meses después de suscrito el Otrosí No. 1.
Frente al Otrosí No. 8 la entidad no suministró los documentos CONFIS Y CONPES que autorizan la reprogramación de las vigencias futuras allí pactadas.</t>
    </r>
  </si>
  <si>
    <t xml:space="preserve">La CGR describe la causa así: "Con la suscripción de los otrosíes No. 1 de septiembre de 30 de 2013 y No. 8 de abril 28 de 2017 al Contrato de Concesión 007 de 2010, la Agencia Nacional de Infraestructura - ANI, modificó entre otros temas la programación de las vigencias futuras obtenidas a la suscripción del precitado contrato.
No obstante, la ANI suscribió los mencionados otrosíes, sin obtener previamente las autorizaciones legales correspondientes, para la modificación de las vigencias futuras ya establecidas, requisito esencial para asumir estas obligaciones contactuales". </t>
  </si>
  <si>
    <t>La CGR describe el efecto así: "Se vulnera presuntamente lo establecido en el principio de planeación presupuestal, y va en contravía de lo preceptuado en los numerales 7 y 8 del artículo 24, numerales 6, 7 y 13 del artículo 25, numeral 2 del artículo 26 e inciso 3ro del artículo 40 y artículo 13 de la ley 80 de 1993, el artículo 71 del Decreto Ley 111 de 1996, el artículo 35 de la Ley 1687 de 2013, así como el artículo 34 de la Ley 734 de 200, lo que puede generar una presunta falta con alcance disciplinario y penal".</t>
  </si>
  <si>
    <t xml:space="preserve">Fortalecer la posicion de la entidad respecto a la viabilidad de incluir condiciones dentro de los documentos contractuales,  mediante concepto de abogado externo.
</t>
  </si>
  <si>
    <t>UNIDADES DE MEDIDA CORRECTIVA
1. Concepto Jurídico de Asesor Externo que aborde la viabilidad de incluir condiciones dentro de los documentos contractuales de la ANI.
UNIDADES DE MEDIDA PREVENTIVA
2. Propuesta normativa que regule los eventuales vacios existentes en materia de APP`s los cuales podrìan incluir aspectos tales como los relacionados en este hallazgo.
INFORME DE CIERRE
3. Informe de cierre.</t>
  </si>
  <si>
    <t xml:space="preserve">Modificaciones </t>
  </si>
  <si>
    <r>
      <t>Hallazgo No. 27. Administrativa con presunta incidencia Disciplinaria. Modificación de las condiciones de pago de Hitos del Contrato 007 de 2010 Ruta del Sol 3.</t>
    </r>
    <r>
      <rPr>
        <sz val="11"/>
        <rFont val="Calibri"/>
        <family val="2"/>
        <scheme val="minor"/>
      </rPr>
      <t xml:space="preserve">
En el Contrato de concesión 007 de 2010, se pactó que los dineros de la cuenta de aportes ANI se irían trasladando a la Cuenta de Aportes Concesionario, una vez se fuera ejecutando el 100% de cada Hito, entendiéndose como Hito, de acuerdo con la sección 13,04 literal d), la construcción o mejoramiento y rehabilitación de al menos diez (10) kilómetros de vía continuos, incluyendo, pero sin limitarse a puentes y viaductos. 
- En el Otrosí 1 de 30/09/2013, se modificó la citada sección 13.04 literal d) en el entendido que el pago de los Hitos se efectuará al sumar una longitud total del 10 o más kilómetros continuos y discontinuos completos. 
- En el  Otrosí 3 de enero de 2015 se modifica la sección 13.04 literal d), en el sentido que se podrá realizar actividades de construcción de la Calzada nueva o mejoramiento y rehabilitación de la calzada existente, en Hitos de longitud inferior a 10 kilómetros por calzada, de acuerdo con la subdivisión de Hitos prevista en el citado Otrosí.
- El Otrosí 7 de 30/03/2016, adiciona al Literal c) de la Sección 13.04, tres parágrafos relacionados con el derecho que tendrá el Concesionario a que se traslade de la Cuenta Aportes INCO a la Subcuenta de Ejecución de Obras que se creará para este fin, un pago parcial del 80% del valor para cada Hito, una vez la interventoría del proyecto certifique un avance igual o superior al 95% en la ejecución del mismo; y una vez suscrita el Acta de Terminación del Hito respectivo, tendrá derecho a que se efectúe el traslado del 20% restante. 
- El otrosí 9 del 28/04/2017, modifica el literal c) de la sección 13.04, en el sentido que el concesionario a que se traslade de la cuenta Aportes INCO a la subcuenta de ejecución de obras un pago parcial del 45% del valor de cada hito, una vez la interventoría del proyecto certifique un avance igual o superior al 60% en longitud de segunda capa de asfalto de hito respectivo.</t>
    </r>
  </si>
  <si>
    <t xml:space="preserve">La CGR describe la causa así: "La Entidad ha venido cambiando las condiciones económicas, financieras y técnicas estipuladas tanto en el Pliego de Condiciones como en el Contrato Inicial, beneficiando sistemáticamente al concesionario, yendo en contravía de los intereses del Estado al realizar pagos de manera diferente a como se encontraba planteado inicialmente, facilitándole al privado su responsabilidad de financiar la construcción y rehabilitación del proyecto". </t>
  </si>
  <si>
    <t>La CGR describe el efecto así: "El contrato como se está ejecutando actualmente, dista de las condiciones bajo las cuales se concibió y se suscribió, vulnerando de esta manera los principios de transparencia y selección objetiva, teniendo en cuenta que con ello se pusieron en condiciones de desigualdad a todos los proponentes que participaron en el proceso licitatorio y querían ejecutar la obra, quienes ofertaron para un escenario diferente al que se viene desarrollando".</t>
  </si>
  <si>
    <t>UNIDADES DE MEDIDA PREVENTIVA
1. Concepto Jurídico de Asesor Externo que aborde la viabilidad de incluir condiciones dentro de los documentos contractuales de la ANI.
2. Propuesta normativa que regule los eventuales vacios existentes en materia de APP`s los cuales podrìan incluir aspectos tales como los relacionados en este hallazgo.
INFORME DE CIERRE
3. Informe de cierre.</t>
  </si>
  <si>
    <t>Modificaciones en la estructura del proyecto inicial</t>
  </si>
  <si>
    <r>
      <t>Hallazgo No. 28. Administrativa con presunta incidencia Disciplinaria y Fiscal. Contribución aportes ANI Vigencias 2015 Y 2016. Contrato 007 de 2010 Ruta del Sol 3.</t>
    </r>
    <r>
      <rPr>
        <sz val="11"/>
        <rFont val="Calibri"/>
        <family val="2"/>
        <scheme val="minor"/>
      </rPr>
      <t xml:space="preserve">
El giro correspondiente a los aportes ANI vigencia 2015, el cual ascendía a $275.814 millones, se hizo en dos etapas, la primera, el 30 de diciembre de 2015 por la suma de $265.372,9 millones, y la otra el 30 de marzo de 2016 por valor de $10.777,4 millones, lo que ocasionó que la Agencia pagará $276.150,4 millones, es decir $336,4 millones más de lo pactado contractualmente.
De otra parte, el giro correspondiente a los aportes ANI vigencia 2016 el cual ascendía a $557.970 millones, también se realizó en dos etapas, la primera, los días 28 y 29 de diciembre de 2016 por la suma de $520.091 millones, y la otra el 23 de febrero de 2017 por un valor de $38.457,6 millones, lo que ocasionó que la Agencia pagará $558.548,7 millones, es decir, $578,8 millones, más de lo pactado contractualmente.
Incumpliendo lo señalado en la sección 13.01 del contrato de concesión 007 de 2010 y la Resolución 084 de 2014, es decir, no cancelar la totalidad de su aporte vigencias 2015 y 2016 respectivamente, a más tardar el 31 de diciembre de ese año.</t>
    </r>
  </si>
  <si>
    <t>La CGR describe la causa así: "Lo que denota una gestión antieconómica, ineficaz e ineficiente, en la medida que de haber realizado de manera adecuada y oportuna el control a los pagos de los aportes que debía efectuar la Agencia sobre este tema,  se hubiera percatado de la diferencia faltante y dentro del término hubiera adelantado las gestiones correspondientes ante la autoridad competente para conseguir los recursos adicionales, es decir, solicitar las adiciones presupuestales, modificar el presupuesto existente o realizar algún traslado, figuras legales que se pueden utilizar para efectos de cumplir de manera oportuna con sus obligaciones y evitar de esta manera el pago de sumas adicionales".</t>
  </si>
  <si>
    <t>La CGR describe el efecto así: "Lo anterior se constituye en un presunto detrimento al patrimonio del Estado en cuantía de $915,2 millones, correspondiente al valor adicional que pagó la Agencia por concepto de sus aportes vigencias 2015 y 2016 al contrato de concesión 007 de 2010, al haber incumplido con lo ordenado en  la sección 13.03 del señalado contrato y en la resolución 084 de 2014.
Se vulneró lo establecido en los artículos 3, 4, 5 numeral 2, 25 numeral 4, y 26 numeral 1 de la Ley 80 de1993, y el numeral 31 del artículo 48 de la Ley 734 de 2002".</t>
  </si>
  <si>
    <t xml:space="preserve"> Solicitud para que se estructure por parte del MHCP definición de los parámetros enviados en su circular para la elaboración del Anteproyecto de Presupuesto.</t>
  </si>
  <si>
    <t>Evidenciar que la proyección de los recursos obedecen a agentes externos y asuntos exógenos de la Agencia, por lo cual soportando diligencia frente al requerimiento del Ente de Control, se solicita adelantar el trámite pertinente a la Entidad competente.</t>
  </si>
  <si>
    <t>UNIDADES DE MEDIDA PREVENTIVA
1. Informe financiero 
2. Oficio al MHCP presentando el hallazgo y solicitando que se tenga en cuenta la realidad del mercado en la definición de los parámetros enviados en su circular para la elaboración del Anteproyecto de Presupuesto. (copia CGR)
INFORME DE CIERRE
3. Informe de cierre</t>
  </si>
  <si>
    <t>UNIDADES DE MEDIDA PREVENTIVA
1. Informe financiero 
2. Oficio al MHCP.
INFORME DE CIERRE
3. Informe de cierre</t>
  </si>
  <si>
    <t>Aportes ANI</t>
  </si>
  <si>
    <r>
      <t>Hallazgo No. 29. Administrativo con presunta incidencia Disciplinaria y Fiscal. Aportes Concesionario Equity en especie. Contrato 007 de 2010 Ruta del Sol 3.</t>
    </r>
    <r>
      <rPr>
        <sz val="11"/>
        <rFont val="Calibri"/>
        <family val="2"/>
        <scheme val="minor"/>
      </rPr>
      <t xml:space="preserve">
La Agencia Nacional de Infraestructura señala, que el concesionario realizó un aporte en especie constituido por costos, gastos y pagos, el 7 de abril de 2011, por la suma de $10.710,3 millones, correspondiente al primer pago que debía realizar con cargo al contrato de concesión 007 de 2010.
En los gastos que se admitieron como aportes en especie del concesionario, se observa el denominado comisiones por la suma de $3.334,7 millones, se presume que corresponde al pago realizado a la IFC, y es superior al valor real que canceló el concesionario por este concepto, $2.747,6 millones, a Bancolombia por la comisión de la carta de crédito Stand-by por la suma de $489,4 millones, y a INGETEC por la suma de $139,2 millones.
Teniendo en cuenta  la fecha de suscripción del contrato 007 de 2010 (Agosto de 2010) y la fecha de su acta de inicio (Mayo de 2011), durante este período se generaron una serie de gastos que no tienen soporte que nos permita evidenciar que corresponden o guardan relación directa con su ejecución, ellos son: Honorarios $267,7 millones, Otros Servicios $163,9 millones, Gastos Legales $267,7 millones, Mantenimiento y Herramientas $55 millones,  Adecuación e Instalaciones $52,1 millones y Gastos de Representación y Relaciones Públicas $29 millones, en cuantía de $936,5 millones.
También se observa el pago de $3.716,4 millones por concepto de Contrato EPC, realizado entre enero y abril de 2011, cuando el contrato EPC suscrito entre el Concesionario y la Constructora Ariguaní SAS  de acuerdo con lo ordenado en la sección 5.01 del contrato de concesión 007 de 2010 y el numeral 17 del Acta de Inicio de la fase  de Construcción suscrita el 17 de agosto de 2012, se firmó el 22 de septiembre de 2011, es decir casi 9 meses después de realizado el pago y se canceló previo a la suscripción del Acta de inicio de la Etapa de Construcción y previo a la firma del contrato suscrito por este concepto. </t>
    </r>
  </si>
  <si>
    <t>La CGR describe la causa así: "Lo anterior se constituye en un presunto detrimento al patrimonio del Estado en cuantía de $5.267 millones, suma que le fue reconocida al Concesionario como aporte en especie correspondiente a gastos realizados antes de constituir la Fiducia, lo que denota una gestión fiscal antieconómica, ineficaz e ineficiente producto de un inadecuado control".</t>
  </si>
  <si>
    <t>La CGR describe el efecto así: "Se vulneró lo establecido en los artículos 3, 4, 5 numeral 2, 25 numeral 4 y 26 numeral 1 de la Ley 80 de 1993, y numeral 31 del artículo 48 de la Ley 734 de 2002 lo que puede generar una presunta falta con alcance disciplinario y fiscal".</t>
  </si>
  <si>
    <t>Evidenciar la debida diligencia de la entidad al efectuar pagos que se encuentran debidamente soportados en las condiciones contractuales.</t>
  </si>
  <si>
    <t>Soportar que los aportes Equity se encuentran acordes a las condiciones contractuales.</t>
  </si>
  <si>
    <t xml:space="preserve">UNIDADES DE MEDIDA CORRECTIVA
1. Verificación de los soportes del equity en especie por parte de la interventoría e informe y recomendaciones al respecto.
INFORME DE CIERRE
2. Informe de cierre  </t>
  </si>
  <si>
    <r>
      <t>Hallazgo No. 30. Administrativo, con presunta incidencia Disciplinaria - Rendimientos Financieros.</t>
    </r>
    <r>
      <rPr>
        <sz val="11"/>
        <rFont val="Calibri"/>
        <family val="2"/>
        <scheme val="minor"/>
      </rPr>
      <t xml:space="preserve">
Los rendimientos financieros generados por los recursos que la entidad ha entregado a la concesión a título de aporte estatales entre diciembre de 2012 y agosto de 2017, no han sido reintegrados al Tesoro Nacional, vulnerando lo establecido en el Parágrafo 2º del artículo 16 del Decreto 111 de 1996. Los rendimientos generados con recursos del Esteado que aún se encuentran en la cuanta Aportes ANI, ascienden a la suma de $160.664,1 millones</t>
    </r>
  </si>
  <si>
    <t>La CGR describe la causa así: "La Entidad señala que los rendimientos generados por los aportes de la ANI no se han transferido, sin embargo precisa que los mismos serán trasladados al Concesionario si este cumple con el plan de obras anual según se acordó en la sección 13.03 literal (d) del contrato 007 de 2010".</t>
  </si>
  <si>
    <t>La CGR describe el efecto así: "De lo expuesto, se precisa que los rendimientos financieros que se encuentran en el patrimonio autónomo cuenta aportes ANI, son de propiedad de la Nación y por lo tanto al no trasladarlos al Tesoro Nacional, se está contraviniendo las normas cidatas en precedencia, situación que consecuentemente se configura en una presunta falta disciplinaria".</t>
  </si>
  <si>
    <t>Evidenciar la inexistencia del daño, teniendo en cuenta  que no se hicieron pagos al concesionario, con cargo a rendimientos financieros.</t>
  </si>
  <si>
    <t>Soportar la inexistencia de daño, por la no ocurrencia del hecho descrito en el hallazgo.</t>
  </si>
  <si>
    <t xml:space="preserve">UNIDADES DE MEDIDA CORRECTIVA
1. Certificación de la Fiduciaria respecto del no pago al concesionario con cargo a rendimientos financieros. 
2. Comunicación  a la CGR delegada para investigaciones, juicuios fiscales y jurisdicción coactiva, en la que se manifieste la inexistencia de daño, por la no ocurrencia del hecho descrito en el hallazgo.
3. Informe Financiero.
UNIDADES DE MEDIDA PREVENTIVA
4. Conceptos jurídicos de Abogado Externo en relación con el asunto objeto de hallazgo.
5. Auto N° 51 de 2015 CGR, confirmado mediante Auto 00100 del 24 de marzo de 2015 
INFORME DE CIERRE
6. Informe de cierre </t>
  </si>
  <si>
    <t xml:space="preserve">UNIDADES DE MEDIDA CORRECTIVA
1. Certificación de la Fiduciaria respecto del no pago al concesionario con cargo a rendimientos financieros. 
2. Comunicación  a la CGR delegada para investigaciones, juicuios fiscales y jurisdicción coactiva, en la que se manifieste la inexistencia de daño, por la no ocurrencia del hecho descrito en el hallazgo.
3. Informe Financiero.
UNIDADES DE MEDIDA PREVENTIVA
4. Conceptos jurídicos de Abogado Externo en relación con el asunto objeto de hallazgo.
5. Auto N° 51 de 2015 CGR, confirmado mediante Auto 00100 del 24 de marzo de 2015.
INFORME DE CIERRE
6. Informe de cierre </t>
  </si>
  <si>
    <r>
      <t>Hallazgo No. 31. Administrativo. Información Aporte ANI Diciembre de 2016. Ruta del Sol 3.</t>
    </r>
    <r>
      <rPr>
        <sz val="11"/>
        <rFont val="Calibri"/>
        <family val="2"/>
        <scheme val="minor"/>
      </rPr>
      <t xml:space="preserve">
De acuerdo con la información suministrada por la ANI en respuesta al numeral 13 del oficio No. 002, numeral 1 del oficio 004 y numeral 2 del oficio 005, con respecto a los aportes dados por la ANI en el mes de diciembre de 2016, se observa que se presenta una diferencia de $30,8 millones.</t>
    </r>
  </si>
  <si>
    <t>La CGR describe la causa así: "Debilidades en los mecanismos de control y seguimiento sobre la información".</t>
  </si>
  <si>
    <t xml:space="preserve">La CGR describe el efecto así: "Al realizar la sumatoria de los documentos suministrados por la entidad, se evidencia la diferencia, lo que no permite que se refleje el valor real aportado". </t>
  </si>
  <si>
    <t>Se realizará solicitud al MHCP con el fin que sean catalogados los recursos como propios y así evitar que se generen las inconsistencias en el reporte de información, que generpo el hallazgo.</t>
  </si>
  <si>
    <t>Solicitar el cambio del origen de los recursos, con el fin de evitar que se generen nuevamnte las circunstancias que dieron origen al Hallazgo.</t>
  </si>
  <si>
    <t>UNIDADES DE MEDIDA CORRECTIVA
1. Solicitud a MHCP para que los recursos sean catalogados como recursos propios sin situación de fondos.
2. Informe financiero.
INFORME DE CIERRE
3. Informe de cierre.</t>
  </si>
  <si>
    <r>
      <t>Hallazgo No. 32. Administrativo. Panel de expertos Contrato 007 de 2010 Ruta del Sol 3.</t>
    </r>
    <r>
      <rPr>
        <sz val="11"/>
        <rFont val="Calibri"/>
        <family val="2"/>
        <scheme val="minor"/>
      </rPr>
      <t xml:space="preserve">
En el Acta de Inicio del contrato 007 de 2010, suscrita el 31 de mayo de 2011, se señala que "el día 24 de marzo de 2011 y 23 de mayo de 2011, previa verificación de los requisitos aplicables para los miembros del Panel de Expertos, se suscribió el Acta de nombramiento del Panel de Expertos acordado entre las Partes, con lo cual quedó conformado en debida forma el Panel de Expertos". 
La CGR al indagar sobre el tema, la Agencia señala que "Desde el acta de inicio que fue suscrita el 1 de junio de 2011 hasta el 28 abril de 2017, fecha en la cual se modificó la figura, </t>
    </r>
    <r>
      <rPr>
        <u/>
        <sz val="11"/>
        <rFont val="Calibri"/>
        <family val="2"/>
        <scheme val="minor"/>
      </rPr>
      <t>el Panel de expertos no fue conformado</t>
    </r>
    <r>
      <rPr>
        <sz val="11"/>
        <rFont val="Calibri"/>
        <family val="2"/>
        <scheme val="minor"/>
      </rPr>
      <t xml:space="preserve">, o estructurado en razón a que no se evidenció la ocurrencia de desavenencias que hubieren ameritado su conformación o convocatoria. Por lo anterior, </t>
    </r>
    <r>
      <rPr>
        <u/>
        <sz val="11"/>
        <rFont val="Calibri"/>
        <family val="2"/>
        <scheme val="minor"/>
      </rPr>
      <t>durante la permanencia contractual del mecanismo no se efectuaron erogaciones por este concepto.</t>
    </r>
    <r>
      <rPr>
        <sz val="11"/>
        <rFont val="Calibri"/>
        <family val="2"/>
        <scheme val="minor"/>
      </rPr>
      <t>" (la CGR subraya fuera de texto).</t>
    </r>
  </si>
  <si>
    <t>La CGR describe la causa así: "Lo anterior impide a la CGR tener certeza sobre si se conformó o no el citado Panel de Expertos.
Esta situación ya había sido observada por la CGR en el proceso auditor de la vigencia 2014, pero solo hasta abril de 2017 se tomaron las acciones correctivas".</t>
  </si>
  <si>
    <t xml:space="preserve">La CGR describe el efecto así: "Se vulnera lo establecido en el Artículo 68 de la Ley 80 de 1993, en cual preceptúa que al surgir las diferencias las Entidades acudirán al empleo de mecanismos de solución de controversias contractuales previstos en la  citada Ley, amigable composición y transacción, sin mencionar el Panel de Expertos". </t>
  </si>
  <si>
    <t>soportar que la figura del Panel de expertos, en la actualidad no se encuentra conformada y que por este concepto, mientras estuvo vigente en las condiciones contractuales, no se efectuó pago alguno por este concepto.</t>
  </si>
  <si>
    <t>Evidenciar que el Panel de Expertos ya no se contempla como condición contractual y que no se generó pago alguno por este concepto.</t>
  </si>
  <si>
    <t xml:space="preserve">UNIDADES DE MEDIDA CORRECTIVA
1. Certificación de la fiduciria donde se verifica el NO pago por concepto de panel de expertos. 
2. Modificación contractual en la cual se eliminó la figura de panel de expertos y en su lugar se estableció el mecanismo de amigable componedor.
INFORME DE CIERRE
3. Informe de cierre </t>
  </si>
  <si>
    <r>
      <t>Hallazgo No. 33. Administrativo. Contrato de Interventoría 174 de 2010 de Ruta del Sol 3.</t>
    </r>
    <r>
      <rPr>
        <sz val="11"/>
        <rFont val="Calibri"/>
        <family val="2"/>
        <scheme val="minor"/>
      </rPr>
      <t xml:space="preserve">
El 27 de septiembre de 2010, el INCO suscribió el contrato de interventoría 174 con la firma HIDROCONSULTA, cuyo objeto consistía en ejecutar la interventoría técnica, administrativa, predial, ambiental del Sector 3 de la Ruta del Sol por la suma de $50,9 millones y una duración de 2 meses a partir de la suscripción del acta de inicio, lo cual sucedió el 28 de octubre de 2010.
El contrato se prorrogó por un mes más y luego de dos suspensiones culminó su ejecución el 18 de marzo de 2011. El monto final del contrato ascendió a la suma de $76,4 millones los cuales fueron pagado en su totalidad al contratista.
Dentro de las obligaciones generales del Interventor se encontraba controlar que el concesionario dentro de la ejecución del contrato de concesión 007 de 2010 cumpliera lo pactado, y dentro de las específicas se encontraba verificar la constitución de la garantía única de cumplimiento, la publicación del contrato en el Diario Oficial y en el SECOP, la constitución del Panel de Expertos, el pago de salarios y de la comisión de éxito, entre otras.</t>
    </r>
  </si>
  <si>
    <t>La CGR describe la causa así: "Se observa que las obligaciones pactadas a cumplirse dentro del contrato de interventoría 174 de 2010, se encontraban asignadas a funcionarios del INCO, hoy ANI, por lo que su suscripción era innecesaria, sumado al hecho que el contrato de concesión 007 de 2010 tuvo su inicio a partir del 1 de junio de 2011, es decir 8  meses después de suscrito el contrato de interventoría que iba a vigilar su debida ejecución".</t>
  </si>
  <si>
    <t xml:space="preserve">La CGR describe el efecto así: "Se evidencia que la Entidad pagó por unas actividades cuya ejecución correspondía llevar a cabo a funcionarios del INCO, hoy ANI, sumado al hecho que la ejecución del contrato que debía verificar no había iniciado". </t>
  </si>
  <si>
    <t>Soportar que las firguras de interventoría y Supervisión no son concurrentes, conforme lo establecido en el Estatuto Anticorrupción, motivo por el cual se ajustará el Manual de Interventoría y Supervisión que en la actualidad tiene la Agencia.</t>
  </si>
  <si>
    <t>Evidenciar la necesidad de contar con Interventoría del Contrato de Concesión desde el momento mismo de su suscripción, y no desde su inicio.</t>
  </si>
  <si>
    <t>UNIDAD DE MEDIDA CORRECTIVA
1. Manual de Interventoría y Supervisión.
INFORME DE CIERRE
2. informe de Cierre.</t>
  </si>
  <si>
    <t>Vicepresidencia Ejecutiva - Vicepresidencia de Planeación, Riesgos y Entorno - Vicepresidencia Jurídica - Vicepresidencia de Gestión Contractual</t>
  </si>
  <si>
    <t>Fernando Mejía - Fernando Iregui - Lina Quiroga - Leonidas Narvaez</t>
  </si>
  <si>
    <r>
      <t xml:space="preserve">Hallazgo No. 34. Administrativo. Consistencia en la información. Contrato de Concesión 007 de 2010 de Ruta del Sol 3.
</t>
    </r>
    <r>
      <rPr>
        <sz val="11"/>
        <rFont val="Calibri"/>
        <family val="2"/>
        <scheme val="minor"/>
      </rPr>
      <t>a) El crédito sindicado, se debía obtener en cuantía de $220.000 millones en pesos constantes de diciembre de 2008, y la interventoría en sus informes señala que la financiación de los 4 bancos asciende a $450.000 millones que es mayor a lo pactado contractualmente, pero de acuerdo con lo consignado en la información suministrada por la Agencia se han desembolsado por este concepto $335.536,9 millones, suma que también es inconsistente, en la medida que contiene los $65.000 millones, correspondientes al último aporte Equity realizado por el concesionario. De acuerdo con la respuesta dada por la ANI, manifiesta que se obtuvo la financiación de cuatro bancos por $450.000 millones correspondiente al crédito, este valor difiere a la información suministrada por la ANI en desarollo del proceso auditor. 
b) La interventoría en sus diferentes informes menciona que el concesionario ha realizado la totalidad de los aportes que les correspondía de acuerdo a lo pactado en la sección 6.02 del contrato de concesión 007 de 2010, sin embargo, de acuerdo con la información  suministrada por la misma Agencia, tal aporte no se encuentra reflejado en la cuenta "aportes concesionario". 
c) Se observa que los rendimientos generados en la subcuenta divulgación fueron de $368 millones, sin embargo, de acuerdo con la información suministrada por la Agencia, los rendimientos trasladados de ésta subcuenta a la cuenta Aportes ANI-traslado rendimientos ANI, ascienden a la suma de $1.270,3 millones.
d) La Agencia reporta que la subcuenta Soporte Contractual ingresaron $4.500 millones y $1.300 millones, provenientes de un traslado de fondos por cancelación de cuentas, lo que no es correcto, por cuanto el origen de estos recursos corresponde a los traslados de la subcuenta supervisión aérea.</t>
    </r>
  </si>
  <si>
    <t xml:space="preserve">La CGR describe la causa así: "La información reportada por la Entidad en atención a los diferentes requerimientos realizados por el Equipo Auditor, difiere de la que reporta la interventoría en sus informes". </t>
  </si>
  <si>
    <t>La CGR describe el efecto así: "Las anteriores situaciones, hacen que la información suministrada no sea confiable y se cree incertidumbre sobre la misma, afectando con ello el normal desarrollo del proceso auditor".</t>
  </si>
  <si>
    <t>Evidenciar que la información reportada obedece a la realidad de la ejecución del proyecto, acorde a las condiciones contractuales.</t>
  </si>
  <si>
    <t>Demostrar que la información reportada obedece a la realidad del proyecto y acorde con las obligaciones contractuales.</t>
  </si>
  <si>
    <t>UNIDAD DE MEDIDA CORRECTIVA
1. Concepto de Interventoría.
INFORME DE CIERRE
2. Informe de Cierre.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</si>
</sst>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mm/yyyy;@"/>
    <numFmt numFmtId="165" formatCode="0.0%"/>
    <numFmt numFmtId="166" formatCode="&quot;$&quot;#,##0.00"/>
    <numFmt numFmtId="167" formatCode="dd/mmm/yyyy"/>
    <numFmt numFmtId="168" formatCode="yyyy/mm/dd"/>
  </numFmts>
  <fonts count="3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0"/>
      <name val="Arial"/>
      <family val="2"/>
    </font>
    <font>
      <b/>
      <sz val="12"/>
      <name val="Calibri"/>
      <family val="2"/>
      <scheme val="minor"/>
    </font>
    <font>
      <sz val="12"/>
      <name val="Calibri"/>
      <family val="2"/>
      <scheme val="minor"/>
    </font>
    <font>
      <sz val="12"/>
      <color theme="1"/>
      <name val="Calibri"/>
      <family val="2"/>
      <scheme val="minor"/>
    </font>
    <font>
      <b/>
      <sz val="12"/>
      <color theme="1"/>
      <name val="Calibri"/>
      <family val="2"/>
      <scheme val="minor"/>
    </font>
    <font>
      <b/>
      <sz val="11"/>
      <name val="Calibri"/>
      <family val="2"/>
      <scheme val="minor"/>
    </font>
    <font>
      <sz val="11"/>
      <name val="Calibri"/>
      <family val="2"/>
      <scheme val="minor"/>
    </font>
    <font>
      <b/>
      <sz val="12"/>
      <color theme="0"/>
      <name val="Calibri"/>
      <family val="2"/>
      <scheme val="minor"/>
    </font>
    <font>
      <b/>
      <u/>
      <sz val="11"/>
      <name val="Calibri"/>
      <family val="2"/>
      <scheme val="minor"/>
    </font>
    <font>
      <u/>
      <sz val="11"/>
      <name val="Calibri"/>
      <family val="2"/>
      <scheme val="minor"/>
    </font>
    <font>
      <sz val="11"/>
      <color indexed="8"/>
      <name val="Calibri"/>
      <family val="2"/>
    </font>
    <font>
      <i/>
      <sz val="11"/>
      <name val="Calibri"/>
      <family val="2"/>
      <scheme val="minor"/>
    </font>
    <font>
      <sz val="11"/>
      <name val="Calibri Light"/>
      <family val="2"/>
    </font>
    <font>
      <sz val="9"/>
      <name val="Arial Narrow"/>
      <family val="2"/>
    </font>
    <font>
      <sz val="10"/>
      <name val="Calibri"/>
      <family val="2"/>
      <scheme val="minor"/>
    </font>
    <font>
      <sz val="12"/>
      <name val="Times New Roman"/>
      <family val="1"/>
    </font>
    <font>
      <i/>
      <sz val="12"/>
      <name val="Times New Roman"/>
      <family val="1"/>
    </font>
    <font>
      <sz val="12"/>
      <name val="Arial Narrow"/>
      <family val="2"/>
    </font>
    <font>
      <sz val="10"/>
      <name val="Calibri"/>
      <family val="2"/>
    </font>
    <font>
      <i/>
      <sz val="11"/>
      <name val="Calibri"/>
      <family val="2"/>
    </font>
    <font>
      <b/>
      <sz val="11"/>
      <name val="Calibri"/>
      <family val="2"/>
    </font>
    <font>
      <sz val="11"/>
      <name val="Calibri"/>
      <family val="2"/>
    </font>
    <font>
      <b/>
      <sz val="11"/>
      <name val="Calibri Light"/>
      <family val="2"/>
    </font>
    <font>
      <sz val="10"/>
      <name val="Calibri Light"/>
      <family val="2"/>
    </font>
    <font>
      <b/>
      <sz val="10"/>
      <name val="Calibri Light"/>
      <family val="2"/>
    </font>
    <font>
      <sz val="8"/>
      <name val="Calibri"/>
      <family val="2"/>
      <scheme val="minor"/>
    </font>
    <font>
      <b/>
      <sz val="10"/>
      <color indexed="81"/>
      <name val="Tahoma"/>
      <family val="2"/>
    </font>
    <font>
      <sz val="10"/>
      <color indexed="81"/>
      <name val="Tahoma"/>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indexed="54"/>
        <bgColor indexed="64"/>
      </patternFill>
    </fill>
    <fill>
      <patternFill patternType="solid">
        <fgColor theme="5"/>
        <bgColor indexed="64"/>
      </patternFill>
    </fill>
    <fill>
      <patternFill patternType="solid">
        <fgColor theme="9" tint="-0.249977111117893"/>
        <bgColor indexed="64"/>
      </patternFill>
    </fill>
    <fill>
      <patternFill patternType="solid">
        <fgColor theme="7" tint="-0.499984740745262"/>
        <bgColor indexed="64"/>
      </patternFill>
    </fill>
    <fill>
      <patternFill patternType="solid">
        <fgColor theme="9"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5">
    <xf numFmtId="0" fontId="0" fillId="0" borderId="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15" fillId="0" borderId="0">
      <alignment vertical="top"/>
    </xf>
    <xf numFmtId="0" fontId="1" fillId="0" borderId="0"/>
    <xf numFmtId="0" fontId="15" fillId="0" borderId="0"/>
    <xf numFmtId="0" fontId="1" fillId="0" borderId="0">
      <alignment vertical="top"/>
    </xf>
    <xf numFmtId="0" fontId="1" fillId="0" borderId="0">
      <alignment vertical="top"/>
    </xf>
    <xf numFmtId="0" fontId="5" fillId="0" borderId="0"/>
    <xf numFmtId="0" fontId="5" fillId="0" borderId="0"/>
    <xf numFmtId="0" fontId="1" fillId="0" borderId="0"/>
  </cellStyleXfs>
  <cellXfs count="178">
    <xf numFmtId="0" fontId="0" fillId="0" borderId="0" xfId="0"/>
    <xf numFmtId="0" fontId="6" fillId="0" borderId="0" xfId="2" applyFont="1" applyFill="1" applyBorder="1" applyAlignment="1">
      <alignment horizontal="center"/>
    </xf>
    <xf numFmtId="0" fontId="6" fillId="0" borderId="0" xfId="2" applyFont="1" applyFill="1" applyBorder="1" applyAlignment="1">
      <alignment horizontal="left"/>
    </xf>
    <xf numFmtId="0" fontId="7" fillId="0" borderId="0" xfId="2"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8" fillId="0" borderId="0" xfId="2" applyFont="1" applyFill="1" applyBorder="1" applyAlignment="1">
      <alignment horizontal="left"/>
    </xf>
    <xf numFmtId="0" fontId="6" fillId="0" borderId="0" xfId="2" applyFont="1" applyFill="1" applyBorder="1" applyAlignment="1">
      <alignment horizontal="center" vertical="center"/>
    </xf>
    <xf numFmtId="0" fontId="6" fillId="0" borderId="0" xfId="2" applyFont="1" applyFill="1" applyBorder="1" applyAlignment="1">
      <alignment horizontal="left" vertical="center"/>
    </xf>
    <xf numFmtId="0" fontId="7" fillId="0" borderId="0" xfId="2" applyFont="1" applyFill="1" applyBorder="1" applyAlignment="1">
      <alignment horizontal="left"/>
    </xf>
    <xf numFmtId="164" fontId="10" fillId="0" borderId="1" xfId="3" applyNumberFormat="1" applyFont="1" applyFill="1" applyBorder="1" applyAlignment="1" applyProtection="1">
      <alignment horizontal="center" vertical="center" wrapText="1"/>
    </xf>
    <xf numFmtId="14" fontId="6" fillId="0" borderId="0" xfId="2" applyNumberFormat="1" applyFont="1" applyFill="1" applyBorder="1" applyAlignment="1">
      <alignment horizontal="center"/>
    </xf>
    <xf numFmtId="165" fontId="7" fillId="0" borderId="0" xfId="1" applyNumberFormat="1" applyFont="1" applyFill="1" applyBorder="1" applyAlignment="1">
      <alignment horizontal="center" vertical="center" wrapText="1"/>
    </xf>
    <xf numFmtId="0" fontId="6" fillId="2" borderId="1" xfId="4" applyFont="1" applyFill="1" applyBorder="1" applyAlignment="1" applyProtection="1">
      <alignment horizont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xf numFmtId="166" fontId="6" fillId="0" borderId="0" xfId="2" applyNumberFormat="1" applyFont="1" applyFill="1" applyBorder="1" applyAlignment="1">
      <alignment horizontal="center"/>
    </xf>
    <xf numFmtId="0" fontId="6" fillId="0" borderId="2" xfId="2" applyFont="1" applyFill="1" applyBorder="1" applyAlignment="1">
      <alignment horizontal="center" vertical="center"/>
    </xf>
    <xf numFmtId="0" fontId="11" fillId="0" borderId="0" xfId="0" applyFont="1" applyFill="1"/>
    <xf numFmtId="167" fontId="7" fillId="3" borderId="1" xfId="4" applyNumberFormat="1" applyFont="1" applyFill="1" applyBorder="1" applyAlignment="1" applyProtection="1">
      <alignment horizontal="center"/>
    </xf>
    <xf numFmtId="0" fontId="6" fillId="0" borderId="3" xfId="5" applyFont="1" applyFill="1" applyBorder="1" applyAlignment="1" applyProtection="1">
      <alignment horizontal="center" vertical="center" wrapText="1"/>
    </xf>
    <xf numFmtId="0" fontId="6" fillId="4" borderId="3" xfId="5" applyFont="1" applyFill="1" applyBorder="1" applyAlignment="1" applyProtection="1">
      <alignment horizontal="center" vertical="center" wrapText="1"/>
    </xf>
    <xf numFmtId="0" fontId="6" fillId="4" borderId="4" xfId="5" applyFont="1" applyFill="1" applyBorder="1" applyAlignment="1" applyProtection="1">
      <alignment horizontal="center" vertical="center" wrapText="1"/>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6" fillId="0" borderId="0" xfId="2" applyFont="1" applyFill="1" applyAlignment="1">
      <alignment horizontal="center"/>
    </xf>
    <xf numFmtId="0" fontId="12" fillId="4" borderId="3" xfId="5" applyFont="1" applyFill="1" applyBorder="1" applyAlignment="1" applyProtection="1">
      <alignment horizontal="center" vertical="center" wrapText="1"/>
    </xf>
    <xf numFmtId="0" fontId="12" fillId="5" borderId="3" xfId="5" applyFont="1" applyFill="1" applyBorder="1" applyAlignment="1" applyProtection="1">
      <alignment horizontal="center" vertical="center" wrapText="1"/>
    </xf>
    <xf numFmtId="0" fontId="12" fillId="5" borderId="6" xfId="5" applyFont="1" applyFill="1" applyBorder="1" applyAlignment="1" applyProtection="1">
      <alignment horizontal="center" vertical="center" wrapText="1"/>
    </xf>
    <xf numFmtId="0" fontId="2" fillId="6" borderId="1" xfId="5" applyFont="1" applyFill="1" applyBorder="1" applyAlignment="1" applyProtection="1">
      <alignment horizontal="center" vertical="center" wrapText="1"/>
    </xf>
    <xf numFmtId="0" fontId="2" fillId="4" borderId="1" xfId="5" applyFont="1" applyFill="1" applyBorder="1" applyAlignment="1" applyProtection="1">
      <alignment horizontal="center" vertical="center" wrapText="1"/>
    </xf>
    <xf numFmtId="0" fontId="2" fillId="7" borderId="1" xfId="5" applyFont="1" applyFill="1" applyBorder="1" applyAlignment="1" applyProtection="1">
      <alignment horizontal="center" vertical="center" wrapText="1"/>
    </xf>
    <xf numFmtId="0" fontId="2" fillId="4" borderId="1" xfId="5" applyFont="1" applyFill="1" applyBorder="1" applyAlignment="1" applyProtection="1">
      <alignment vertical="top" wrapText="1"/>
    </xf>
    <xf numFmtId="0" fontId="11" fillId="0" borderId="0" xfId="0" applyFont="1" applyAlignment="1">
      <alignment wrapText="1"/>
    </xf>
    <xf numFmtId="0" fontId="11" fillId="0" borderId="1" xfId="2" applyFont="1" applyFill="1" applyBorder="1" applyAlignment="1">
      <alignment horizontal="center" vertical="center" wrapText="1"/>
    </xf>
    <xf numFmtId="0" fontId="11" fillId="0" borderId="1" xfId="0" applyFont="1" applyFill="1" applyBorder="1"/>
    <xf numFmtId="0" fontId="11" fillId="0" borderId="1" xfId="4" applyFont="1" applyFill="1" applyBorder="1" applyAlignment="1" applyProtection="1">
      <alignment horizontal="center" vertical="center"/>
    </xf>
    <xf numFmtId="0" fontId="11" fillId="8"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vertical="center" wrapText="1"/>
    </xf>
    <xf numFmtId="0" fontId="10" fillId="0" borderId="1" xfId="2" applyFont="1" applyFill="1" applyBorder="1" applyAlignment="1" applyProtection="1">
      <alignment horizontal="center" vertical="center"/>
    </xf>
    <xf numFmtId="0" fontId="11" fillId="0" borderId="1" xfId="0" applyFont="1" applyFill="1" applyBorder="1" applyAlignment="1" applyProtection="1">
      <alignment horizontal="justify" vertical="center" wrapText="1"/>
    </xf>
    <xf numFmtId="0" fontId="11" fillId="0" borderId="1" xfId="2" applyFont="1" applyFill="1" applyBorder="1" applyAlignment="1" applyProtection="1">
      <alignment horizontal="justify" vertical="center" wrapText="1"/>
    </xf>
    <xf numFmtId="0" fontId="11" fillId="0" borderId="1" xfId="3" applyFont="1" applyFill="1" applyBorder="1" applyAlignment="1" applyProtection="1">
      <alignment horizontal="justify" vertical="center" wrapText="1"/>
    </xf>
    <xf numFmtId="0" fontId="11" fillId="0" borderId="1" xfId="3" applyFont="1" applyFill="1" applyBorder="1" applyAlignment="1" applyProtection="1">
      <alignment horizontal="left" vertical="center" wrapText="1"/>
    </xf>
    <xf numFmtId="0" fontId="11" fillId="0" borderId="1" xfId="4" applyFont="1" applyFill="1" applyBorder="1" applyAlignment="1" applyProtection="1">
      <alignment horizontal="center" vertical="center" wrapText="1"/>
    </xf>
    <xf numFmtId="168" fontId="11" fillId="0" borderId="1" xfId="0" applyNumberFormat="1" applyFont="1" applyFill="1" applyBorder="1" applyAlignment="1" applyProtection="1">
      <alignment horizontal="center" vertical="center"/>
      <protection locked="0"/>
    </xf>
    <xf numFmtId="168" fontId="11"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xf>
    <xf numFmtId="0" fontId="11" fillId="0" borderId="1" xfId="2" applyFont="1" applyFill="1" applyBorder="1" applyAlignment="1" applyProtection="1">
      <alignment horizontal="center" vertical="center" wrapText="1"/>
    </xf>
    <xf numFmtId="0" fontId="10" fillId="0" borderId="1" xfId="6" applyFont="1" applyFill="1" applyBorder="1" applyAlignment="1" applyProtection="1">
      <alignment horizontal="center" vertical="center" wrapText="1"/>
      <protection locked="0"/>
    </xf>
    <xf numFmtId="9" fontId="10" fillId="0" borderId="1" xfId="1"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10" fillId="0" borderId="1" xfId="6" applyFont="1" applyFill="1" applyBorder="1" applyAlignment="1" applyProtection="1">
      <alignment horizontal="center" vertical="center" wrapText="1"/>
    </xf>
    <xf numFmtId="9" fontId="10" fillId="0" borderId="1" xfId="0" applyNumberFormat="1" applyFont="1" applyFill="1" applyBorder="1" applyAlignment="1" applyProtection="1">
      <alignment horizontal="center" vertical="center" wrapText="1"/>
    </xf>
    <xf numFmtId="0" fontId="11" fillId="8" borderId="1" xfId="0" applyFont="1" applyFill="1" applyBorder="1" applyAlignment="1">
      <alignment horizontal="center" vertical="center" wrapText="1"/>
    </xf>
    <xf numFmtId="0" fontId="11" fillId="0" borderId="1" xfId="0" applyNumberFormat="1" applyFont="1" applyFill="1" applyBorder="1" applyAlignment="1" applyProtection="1">
      <alignment vertical="center" wrapText="1"/>
    </xf>
    <xf numFmtId="168" fontId="11" fillId="0" borderId="1" xfId="0" applyNumberFormat="1" applyFont="1" applyFill="1" applyBorder="1" applyAlignment="1">
      <alignment horizontal="center" vertical="center"/>
    </xf>
    <xf numFmtId="0" fontId="10" fillId="0" borderId="1" xfId="4" applyFont="1" applyFill="1" applyBorder="1" applyAlignment="1" applyProtection="1">
      <alignment horizontal="center" vertical="center" wrapText="1"/>
    </xf>
    <xf numFmtId="0" fontId="11" fillId="0" borderId="7" xfId="4" applyFont="1" applyFill="1" applyBorder="1" applyAlignment="1" applyProtection="1">
      <alignment horizontal="center" vertical="center"/>
    </xf>
    <xf numFmtId="0" fontId="11" fillId="0" borderId="8" xfId="4" applyFont="1" applyFill="1" applyBorder="1" applyAlignment="1" applyProtection="1">
      <alignment horizontal="center" vertical="center"/>
    </xf>
    <xf numFmtId="0" fontId="11" fillId="0" borderId="1" xfId="0" applyFont="1" applyFill="1" applyBorder="1" applyAlignment="1">
      <alignment horizontal="left" vertical="center" wrapText="1"/>
    </xf>
    <xf numFmtId="0" fontId="1" fillId="0" borderId="0" xfId="0" applyFont="1" applyFill="1"/>
    <xf numFmtId="0" fontId="11" fillId="0" borderId="1" xfId="8" applyNumberFormat="1" applyFont="1" applyFill="1" applyBorder="1" applyAlignment="1">
      <alignment horizontal="justify" vertical="center" wrapText="1"/>
    </xf>
    <xf numFmtId="0" fontId="11" fillId="0" borderId="1" xfId="9" applyFont="1" applyFill="1" applyBorder="1" applyAlignment="1" applyProtection="1">
      <alignment horizontal="justify" vertical="center" wrapText="1"/>
    </xf>
    <xf numFmtId="0" fontId="11" fillId="0" borderId="1" xfId="9" applyNumberFormat="1" applyFont="1" applyFill="1" applyBorder="1" applyAlignment="1" applyProtection="1">
      <alignment horizontal="justify" vertical="center" wrapText="1"/>
    </xf>
    <xf numFmtId="0" fontId="11" fillId="0" borderId="1" xfId="0" applyFont="1" applyFill="1" applyBorder="1" applyAlignment="1">
      <alignment horizontal="justify" vertical="center" wrapText="1"/>
    </xf>
    <xf numFmtId="0" fontId="10" fillId="0" borderId="1" xfId="2" applyFont="1" applyFill="1" applyBorder="1" applyAlignment="1" applyProtection="1">
      <alignment horizontal="justify" vertical="center" wrapText="1"/>
    </xf>
    <xf numFmtId="0" fontId="17" fillId="0" borderId="1" xfId="0" applyFont="1" applyFill="1" applyBorder="1" applyAlignment="1">
      <alignment horizontal="center" vertical="center" wrapText="1"/>
    </xf>
    <xf numFmtId="0" fontId="11" fillId="0" borderId="1" xfId="10" applyFont="1" applyFill="1" applyBorder="1" applyAlignment="1" applyProtection="1">
      <alignment horizontal="justify" vertical="center" wrapText="1"/>
    </xf>
    <xf numFmtId="0" fontId="11" fillId="0" borderId="1" xfId="10" applyFont="1" applyFill="1" applyBorder="1" applyAlignment="1" applyProtection="1">
      <alignment horizontal="left" vertical="center" wrapText="1"/>
    </xf>
    <xf numFmtId="0" fontId="10" fillId="0" borderId="1" xfId="0" applyFont="1" applyFill="1" applyBorder="1" applyAlignment="1" applyProtection="1">
      <alignment horizontal="center" vertical="center" wrapText="1"/>
    </xf>
    <xf numFmtId="0" fontId="7" fillId="0" borderId="1" xfId="9" applyFont="1" applyFill="1" applyBorder="1" applyAlignment="1" applyProtection="1">
      <alignment horizontal="left" vertical="center" wrapText="1"/>
    </xf>
    <xf numFmtId="0" fontId="18" fillId="0" borderId="1" xfId="0" applyFont="1" applyFill="1" applyBorder="1" applyAlignment="1">
      <alignment horizontal="center" vertical="center"/>
    </xf>
    <xf numFmtId="168" fontId="7" fillId="0" borderId="1" xfId="0" applyNumberFormat="1" applyFont="1" applyFill="1" applyBorder="1" applyAlignment="1" applyProtection="1">
      <alignment horizontal="center" vertical="center"/>
      <protection locked="0"/>
    </xf>
    <xf numFmtId="0" fontId="11" fillId="0" borderId="1" xfId="9" applyFont="1" applyFill="1" applyBorder="1" applyAlignment="1" applyProtection="1">
      <alignment horizontal="center" vertical="center" wrapText="1"/>
    </xf>
    <xf numFmtId="0" fontId="11" fillId="0" borderId="1" xfId="7" applyFont="1" applyFill="1" applyBorder="1" applyAlignment="1">
      <alignment horizontal="justify" vertical="center" wrapText="1"/>
    </xf>
    <xf numFmtId="0" fontId="7" fillId="0" borderId="1" xfId="0" applyFont="1" applyFill="1" applyBorder="1" applyAlignment="1" applyProtection="1">
      <alignment horizontal="justify" vertical="center" wrapText="1"/>
    </xf>
    <xf numFmtId="0" fontId="7" fillId="0" borderId="1" xfId="7" applyFont="1" applyFill="1" applyBorder="1" applyAlignment="1" applyProtection="1">
      <alignment horizontal="justify" vertical="center" wrapText="1"/>
      <protection locked="0"/>
    </xf>
    <xf numFmtId="0" fontId="7" fillId="0" borderId="1" xfId="7" applyFont="1" applyFill="1" applyBorder="1" applyAlignment="1" applyProtection="1">
      <alignment horizontal="left" vertical="center" wrapText="1"/>
      <protection locked="0"/>
    </xf>
    <xf numFmtId="0" fontId="18" fillId="0" borderId="1" xfId="7" applyFont="1" applyFill="1" applyBorder="1" applyAlignment="1" applyProtection="1">
      <alignment horizontal="center" vertical="center" wrapText="1"/>
      <protection locked="0"/>
    </xf>
    <xf numFmtId="1" fontId="11" fillId="0" borderId="1" xfId="0" applyNumberFormat="1" applyFont="1" applyFill="1" applyBorder="1" applyAlignment="1" applyProtection="1">
      <alignment horizontal="center" vertical="center" wrapText="1"/>
      <protection locked="0"/>
    </xf>
    <xf numFmtId="0" fontId="10" fillId="0" borderId="1" xfId="9" applyFont="1" applyFill="1" applyBorder="1" applyAlignment="1" applyProtection="1">
      <alignment horizontal="justify" vertical="center" wrapText="1"/>
    </xf>
    <xf numFmtId="0" fontId="11" fillId="0" borderId="1" xfId="9" applyFont="1" applyFill="1" applyBorder="1" applyAlignment="1" applyProtection="1">
      <alignment vertical="center" wrapText="1"/>
    </xf>
    <xf numFmtId="168" fontId="11" fillId="0" borderId="1" xfId="0" applyNumberFormat="1" applyFont="1" applyFill="1" applyBorder="1" applyAlignment="1">
      <alignment horizontal="center" vertical="center" wrapText="1"/>
    </xf>
    <xf numFmtId="16" fontId="11" fillId="0" borderId="1" xfId="0" quotePrefix="1" applyNumberFormat="1" applyFont="1" applyFill="1" applyBorder="1" applyAlignment="1">
      <alignment horizontal="center" vertical="center" wrapText="1"/>
    </xf>
    <xf numFmtId="0" fontId="11" fillId="0" borderId="1" xfId="0" quotePrefix="1" applyFont="1" applyFill="1" applyBorder="1" applyAlignment="1">
      <alignment horizontal="center" vertical="center" wrapText="1"/>
    </xf>
    <xf numFmtId="0" fontId="7" fillId="0" borderId="1" xfId="0" applyFont="1" applyFill="1" applyBorder="1" applyAlignment="1">
      <alignment vertical="center" wrapText="1"/>
    </xf>
    <xf numFmtId="1" fontId="11" fillId="0" borderId="1" xfId="0" applyNumberFormat="1" applyFont="1" applyFill="1" applyBorder="1" applyAlignment="1" applyProtection="1">
      <alignment horizontal="left" vertical="center" wrapText="1"/>
    </xf>
    <xf numFmtId="1" fontId="11" fillId="0" borderId="1" xfId="0" applyNumberFormat="1" applyFont="1" applyFill="1" applyBorder="1" applyAlignment="1" applyProtection="1">
      <alignment horizontal="center" vertical="center" wrapText="1"/>
    </xf>
    <xf numFmtId="1" fontId="7" fillId="0" borderId="1" xfId="0" applyNumberFormat="1" applyFont="1" applyFill="1" applyBorder="1" applyAlignment="1" applyProtection="1">
      <alignment horizontal="center" vertical="center" wrapText="1"/>
    </xf>
    <xf numFmtId="0" fontId="11" fillId="0" borderId="1" xfId="7" applyFont="1" applyFill="1" applyBorder="1" applyAlignment="1" applyProtection="1">
      <alignment horizontal="justify" vertical="center" wrapText="1"/>
      <protection locked="0"/>
    </xf>
    <xf numFmtId="0" fontId="11" fillId="0" borderId="1" xfId="0" applyNumberFormat="1" applyFont="1" applyFill="1" applyBorder="1" applyAlignment="1" applyProtection="1">
      <alignment horizontal="left" vertical="center" wrapText="1"/>
    </xf>
    <xf numFmtId="0" fontId="11" fillId="0" borderId="1" xfId="0" applyFont="1" applyFill="1" applyBorder="1" applyAlignment="1">
      <alignment vertical="top" wrapText="1"/>
    </xf>
    <xf numFmtId="0" fontId="11" fillId="0" borderId="1" xfId="2" applyFont="1" applyFill="1" applyBorder="1" applyAlignment="1">
      <alignment horizontal="left" vertical="center" wrapText="1"/>
    </xf>
    <xf numFmtId="0" fontId="11" fillId="0" borderId="1" xfId="0" applyNumberFormat="1" applyFont="1" applyFill="1" applyBorder="1" applyAlignment="1">
      <alignment horizontal="justify" vertical="center" wrapText="1"/>
    </xf>
    <xf numFmtId="1" fontId="10" fillId="0" borderId="1" xfId="0" applyNumberFormat="1" applyFont="1" applyFill="1" applyBorder="1" applyAlignment="1" applyProtection="1">
      <alignment horizontal="center" vertical="center" wrapText="1"/>
    </xf>
    <xf numFmtId="0" fontId="7" fillId="0" borderId="1" xfId="9" applyFont="1" applyFill="1" applyBorder="1" applyAlignment="1" applyProtection="1">
      <alignment horizontal="justify" vertical="center" wrapText="1"/>
    </xf>
    <xf numFmtId="0" fontId="18" fillId="0" borderId="1" xfId="9" applyFont="1" applyFill="1" applyBorder="1" applyAlignment="1" applyProtection="1">
      <alignment horizontal="center" vertical="center" wrapText="1"/>
    </xf>
    <xf numFmtId="0" fontId="7" fillId="0" borderId="1" xfId="0" applyFont="1" applyFill="1" applyBorder="1" applyAlignment="1">
      <alignment horizontal="justify" vertical="center" wrapText="1"/>
    </xf>
    <xf numFmtId="0" fontId="11" fillId="0" borderId="1" xfId="2" applyFont="1" applyFill="1" applyBorder="1" applyAlignment="1" applyProtection="1">
      <alignment horizontal="left" vertical="center" wrapText="1"/>
    </xf>
    <xf numFmtId="0" fontId="11" fillId="0" borderId="1" xfId="8" applyNumberFormat="1" applyFont="1" applyFill="1" applyBorder="1" applyAlignment="1">
      <alignment horizontal="center" vertical="center" wrapText="1"/>
    </xf>
    <xf numFmtId="0" fontId="11" fillId="0" borderId="1" xfId="8" applyFont="1" applyFill="1" applyBorder="1" applyAlignment="1">
      <alignment horizontal="left" vertical="center" wrapText="1"/>
    </xf>
    <xf numFmtId="0" fontId="11" fillId="0" borderId="1" xfId="8" applyFont="1" applyFill="1" applyBorder="1" applyAlignment="1">
      <alignment horizontal="center" vertical="center" wrapText="1"/>
    </xf>
    <xf numFmtId="0" fontId="11" fillId="0" borderId="1" xfId="9" applyFont="1" applyFill="1" applyBorder="1" applyAlignment="1" applyProtection="1">
      <alignment horizontal="left" vertical="center" wrapText="1"/>
    </xf>
    <xf numFmtId="0" fontId="7" fillId="0" borderId="1" xfId="0" applyNumberFormat="1" applyFont="1" applyFill="1" applyBorder="1" applyAlignment="1">
      <alignment horizontal="left" vertical="center" wrapText="1"/>
    </xf>
    <xf numFmtId="0" fontId="18" fillId="0" borderId="1" xfId="4" applyFont="1" applyFill="1" applyBorder="1" applyAlignment="1" applyProtection="1">
      <alignment horizontal="center" vertical="center" wrapText="1"/>
    </xf>
    <xf numFmtId="0" fontId="10" fillId="0" borderId="1" xfId="0" applyFont="1" applyFill="1" applyBorder="1" applyAlignment="1">
      <alignment horizontal="justify" vertical="center" wrapText="1"/>
    </xf>
    <xf numFmtId="0" fontId="11" fillId="0" borderId="1" xfId="6" applyFont="1" applyFill="1" applyBorder="1" applyAlignment="1" applyProtection="1">
      <alignment horizontal="justify" vertical="center" wrapText="1"/>
    </xf>
    <xf numFmtId="0" fontId="11" fillId="0" borderId="1" xfId="0" applyNumberFormat="1" applyFont="1" applyFill="1" applyBorder="1" applyAlignment="1">
      <alignment horizontal="center" vertical="center" wrapText="1"/>
    </xf>
    <xf numFmtId="0" fontId="11" fillId="0" borderId="1" xfId="7" applyFont="1" applyFill="1" applyBorder="1" applyAlignment="1">
      <alignment horizontal="left" vertical="center" wrapText="1"/>
    </xf>
    <xf numFmtId="0" fontId="11" fillId="0" borderId="1" xfId="8" applyFont="1" applyFill="1" applyBorder="1" applyAlignment="1">
      <alignment horizontal="justify" vertical="center" wrapText="1"/>
    </xf>
    <xf numFmtId="0" fontId="11" fillId="0" borderId="1" xfId="8" applyNumberFormat="1" applyFont="1" applyFill="1" applyBorder="1" applyAlignment="1">
      <alignment horizontal="left" vertical="center" wrapText="1"/>
    </xf>
    <xf numFmtId="0" fontId="11" fillId="0" borderId="1" xfId="0" applyFont="1" applyFill="1" applyBorder="1" applyAlignment="1">
      <alignment horizontal="justify" vertical="center"/>
    </xf>
    <xf numFmtId="0" fontId="11" fillId="0" borderId="1" xfId="2" applyFont="1" applyFill="1" applyBorder="1" applyAlignment="1">
      <alignment horizontal="left" wrapText="1"/>
    </xf>
    <xf numFmtId="0" fontId="11" fillId="0" borderId="1" xfId="0" applyFont="1" applyFill="1" applyBorder="1" applyAlignment="1" applyProtection="1">
      <alignment horizontal="justify" vertical="center"/>
    </xf>
    <xf numFmtId="0" fontId="11" fillId="0" borderId="1" xfId="10" applyFont="1" applyFill="1" applyBorder="1" applyAlignment="1" applyProtection="1">
      <alignment horizontal="justify" vertical="center"/>
    </xf>
    <xf numFmtId="0" fontId="11" fillId="0" borderId="1" xfId="7" applyFont="1" applyFill="1" applyBorder="1" applyAlignment="1" applyProtection="1">
      <alignment horizontal="center" vertical="center"/>
    </xf>
    <xf numFmtId="0" fontId="11" fillId="0" borderId="1" xfId="10" applyFont="1" applyFill="1" applyBorder="1" applyAlignment="1" applyProtection="1">
      <alignment horizontal="center" vertical="center" wrapText="1"/>
    </xf>
    <xf numFmtId="0" fontId="7" fillId="0" borderId="1" xfId="3" applyFont="1" applyFill="1" applyBorder="1" applyAlignment="1" applyProtection="1">
      <alignment horizontal="justify" vertical="center" wrapText="1"/>
    </xf>
    <xf numFmtId="0" fontId="11" fillId="0" borderId="1" xfId="12" applyNumberFormat="1" applyFont="1" applyFill="1" applyBorder="1" applyAlignment="1" applyProtection="1">
      <alignment horizontal="left" vertical="center" wrapText="1"/>
    </xf>
    <xf numFmtId="0" fontId="11" fillId="0" borderId="1" xfId="13" applyNumberFormat="1" applyFont="1" applyFill="1" applyBorder="1" applyAlignment="1" applyProtection="1">
      <alignment horizontal="left" vertical="center" wrapText="1"/>
    </xf>
    <xf numFmtId="1" fontId="11" fillId="0" borderId="1" xfId="13" applyNumberFormat="1" applyFont="1" applyFill="1" applyBorder="1" applyAlignment="1" applyProtection="1">
      <alignment horizontal="center" vertical="center" wrapText="1"/>
    </xf>
    <xf numFmtId="0" fontId="11" fillId="0" borderId="1" xfId="3" applyFont="1" applyFill="1" applyBorder="1" applyAlignment="1" applyProtection="1">
      <alignment horizontal="center" vertical="center" wrapText="1"/>
    </xf>
    <xf numFmtId="168" fontId="11" fillId="0" borderId="1" xfId="3" applyNumberFormat="1" applyFont="1" applyFill="1" applyBorder="1" applyAlignment="1" applyProtection="1">
      <alignment horizontal="center" vertical="center" wrapText="1"/>
    </xf>
    <xf numFmtId="168" fontId="11" fillId="0" borderId="1" xfId="0" applyNumberFormat="1" applyFont="1" applyFill="1" applyBorder="1" applyAlignment="1" applyProtection="1">
      <alignment horizontal="center" vertical="center" wrapText="1"/>
    </xf>
    <xf numFmtId="0" fontId="7" fillId="0" borderId="1" xfId="3" applyFont="1" applyFill="1" applyBorder="1" applyAlignment="1" applyProtection="1">
      <alignment horizontal="left" vertical="center" wrapText="1"/>
    </xf>
    <xf numFmtId="0" fontId="20" fillId="0" borderId="1" xfId="0" applyFont="1" applyFill="1" applyBorder="1" applyAlignment="1">
      <alignment horizontal="center" vertical="center" wrapText="1"/>
    </xf>
    <xf numFmtId="0" fontId="11" fillId="0" borderId="1" xfId="7" applyFont="1" applyFill="1" applyBorder="1" applyAlignment="1" applyProtection="1">
      <alignment horizontal="left" vertical="center" wrapText="1"/>
      <protection locked="0"/>
    </xf>
    <xf numFmtId="0" fontId="11" fillId="0" borderId="1" xfId="7" applyFont="1" applyFill="1" applyBorder="1" applyAlignment="1" applyProtection="1">
      <alignment horizontal="center" vertical="center" wrapText="1"/>
      <protection locked="0"/>
    </xf>
    <xf numFmtId="0" fontId="10" fillId="0" borderId="1" xfId="7" applyFont="1" applyFill="1" applyBorder="1" applyAlignment="1">
      <alignment horizontal="justify" vertical="center" wrapText="1"/>
    </xf>
    <xf numFmtId="0" fontId="11" fillId="0" borderId="1" xfId="7" applyFont="1" applyFill="1" applyBorder="1" applyAlignment="1" applyProtection="1">
      <alignment horizontal="justify" vertical="center" wrapText="1"/>
    </xf>
    <xf numFmtId="0" fontId="11" fillId="0" borderId="1" xfId="7" applyFont="1" applyFill="1" applyBorder="1" applyAlignment="1" applyProtection="1">
      <alignment horizontal="left" vertical="center" wrapText="1"/>
    </xf>
    <xf numFmtId="0" fontId="11" fillId="0" borderId="1" xfId="7" applyFont="1" applyFill="1" applyBorder="1" applyAlignment="1" applyProtection="1">
      <alignment horizontal="center" vertical="center" wrapText="1"/>
    </xf>
    <xf numFmtId="0" fontId="11" fillId="0" borderId="1" xfId="6" applyFont="1" applyFill="1" applyBorder="1" applyAlignment="1" applyProtection="1">
      <alignment horizontal="left" vertical="center" wrapText="1"/>
    </xf>
    <xf numFmtId="1" fontId="11" fillId="0" borderId="1" xfId="4"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11" fillId="0" borderId="1" xfId="3" applyFont="1" applyFill="1" applyBorder="1" applyAlignment="1" applyProtection="1">
      <alignment vertical="center" wrapText="1"/>
    </xf>
    <xf numFmtId="0" fontId="11" fillId="0" borderId="1" xfId="0" applyFont="1" applyFill="1" applyBorder="1" applyAlignment="1">
      <alignment vertical="center"/>
    </xf>
    <xf numFmtId="0" fontId="22" fillId="0" borderId="1" xfId="3" applyFont="1" applyFill="1" applyBorder="1" applyAlignment="1" applyProtection="1">
      <alignment horizontal="justify" vertical="center" wrapText="1"/>
    </xf>
    <xf numFmtId="168" fontId="11" fillId="0" borderId="1" xfId="0" applyNumberFormat="1" applyFont="1" applyFill="1" applyBorder="1" applyAlignment="1">
      <alignment vertical="center"/>
    </xf>
    <xf numFmtId="0" fontId="10" fillId="0" borderId="1" xfId="0" applyFont="1" applyFill="1" applyBorder="1" applyAlignment="1">
      <alignment vertical="center" wrapText="1"/>
    </xf>
    <xf numFmtId="0" fontId="11" fillId="0" borderId="1" xfId="0" quotePrefix="1" applyFont="1" applyFill="1" applyBorder="1" applyAlignment="1">
      <alignment vertical="center" wrapText="1"/>
    </xf>
    <xf numFmtId="0" fontId="10"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1" xfId="3" applyFont="1" applyFill="1" applyBorder="1" applyAlignment="1" applyProtection="1">
      <alignment horizontal="justify" vertical="center" wrapText="1"/>
    </xf>
    <xf numFmtId="0" fontId="23" fillId="0" borderId="1" xfId="0" applyFont="1" applyFill="1" applyBorder="1" applyAlignment="1">
      <alignment horizontal="justify" vertical="center" wrapText="1"/>
    </xf>
    <xf numFmtId="0" fontId="23" fillId="0" borderId="1" xfId="0" applyFont="1" applyFill="1" applyBorder="1" applyAlignment="1">
      <alignment horizontal="justify" vertical="center"/>
    </xf>
    <xf numFmtId="0" fontId="10" fillId="0" borderId="1" xfId="3"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11" fillId="0" borderId="1" xfId="3" quotePrefix="1" applyFont="1" applyFill="1" applyBorder="1" applyAlignment="1" applyProtection="1">
      <alignment horizontal="justify" vertical="center" wrapText="1"/>
    </xf>
    <xf numFmtId="0" fontId="11" fillId="0" borderId="1" xfId="0" applyFont="1" applyFill="1" applyBorder="1" applyAlignment="1">
      <alignment horizontal="left" vertical="center"/>
    </xf>
    <xf numFmtId="15" fontId="11" fillId="0" borderId="1" xfId="0" applyNumberFormat="1" applyFont="1" applyFill="1" applyBorder="1" applyAlignment="1">
      <alignment horizontal="left" vertical="center" wrapText="1"/>
    </xf>
    <xf numFmtId="14" fontId="11" fillId="0" borderId="1" xfId="0" applyNumberFormat="1" applyFont="1" applyFill="1" applyBorder="1"/>
    <xf numFmtId="0" fontId="17" fillId="0" borderId="1" xfId="0" applyFont="1" applyFill="1" applyBorder="1" applyAlignment="1">
      <alignment horizontal="justify" vertical="center" wrapText="1"/>
    </xf>
    <xf numFmtId="0" fontId="17" fillId="0" borderId="1" xfId="0" applyFont="1" applyFill="1" applyBorder="1" applyAlignment="1">
      <alignment horizontal="left" vertical="center" wrapText="1"/>
    </xf>
    <xf numFmtId="0" fontId="26" fillId="0" borderId="1" xfId="3" applyFont="1" applyFill="1" applyBorder="1" applyAlignment="1" applyProtection="1">
      <alignment horizontal="left" vertical="center" wrapText="1"/>
    </xf>
    <xf numFmtId="0" fontId="26" fillId="0" borderId="1" xfId="3" applyFont="1" applyFill="1" applyBorder="1" applyAlignment="1" applyProtection="1">
      <alignment horizontal="justify" vertical="center" wrapText="1"/>
    </xf>
    <xf numFmtId="0" fontId="26" fillId="0" borderId="1" xfId="0" applyFont="1" applyFill="1" applyBorder="1" applyAlignment="1">
      <alignment horizontal="justify" vertical="center"/>
    </xf>
    <xf numFmtId="14" fontId="17" fillId="0" borderId="1" xfId="0" applyNumberFormat="1" applyFont="1" applyFill="1" applyBorder="1" applyAlignment="1">
      <alignment horizontal="center" vertical="center" wrapText="1"/>
    </xf>
    <xf numFmtId="0" fontId="26" fillId="0" borderId="1" xfId="0" applyFont="1" applyFill="1" applyBorder="1" applyAlignment="1">
      <alignment horizontal="left" vertical="center" wrapText="1"/>
    </xf>
    <xf numFmtId="168" fontId="11" fillId="0" borderId="1" xfId="0" applyNumberFormat="1" applyFont="1" applyFill="1" applyBorder="1" applyAlignment="1" applyProtection="1">
      <alignment horizontal="left" vertical="center" wrapText="1"/>
      <protection locked="0"/>
    </xf>
    <xf numFmtId="14" fontId="11" fillId="0" borderId="1" xfId="2" applyNumberFormat="1" applyFont="1" applyFill="1" applyBorder="1" applyAlignment="1" applyProtection="1">
      <alignment horizontal="center" vertical="center" wrapText="1"/>
    </xf>
    <xf numFmtId="9" fontId="11" fillId="0" borderId="1" xfId="1"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3" applyFont="1" applyFill="1" applyBorder="1" applyAlignment="1" applyProtection="1">
      <alignment horizontal="justify" wrapText="1"/>
    </xf>
    <xf numFmtId="0" fontId="11" fillId="0" borderId="1" xfId="2" applyFont="1" applyFill="1" applyBorder="1" applyAlignment="1" applyProtection="1">
      <alignment horizontal="center" vertical="center"/>
    </xf>
    <xf numFmtId="0" fontId="11" fillId="0" borderId="1" xfId="3" applyFont="1" applyFill="1" applyBorder="1" applyAlignment="1" applyProtection="1">
      <alignment horizontal="justify" vertical="center"/>
    </xf>
    <xf numFmtId="0" fontId="10" fillId="0" borderId="1" xfId="3" applyFont="1" applyFill="1" applyBorder="1" applyAlignment="1" applyProtection="1">
      <alignment horizontal="justify" vertical="center" wrapText="1"/>
    </xf>
    <xf numFmtId="0" fontId="17" fillId="0" borderId="1" xfId="0" applyFont="1" applyFill="1" applyBorder="1" applyAlignment="1">
      <alignment vertical="center" wrapText="1"/>
    </xf>
    <xf numFmtId="0" fontId="11" fillId="0" borderId="1" xfId="3" applyFont="1" applyFill="1" applyBorder="1" applyAlignment="1" applyProtection="1">
      <alignment horizontal="justify" vertical="top" wrapText="1"/>
    </xf>
    <xf numFmtId="0" fontId="28" fillId="0" borderId="1" xfId="0" applyFont="1" applyFill="1" applyBorder="1" applyAlignment="1">
      <alignment vertical="top" wrapText="1"/>
    </xf>
    <xf numFmtId="0" fontId="30" fillId="0" borderId="1" xfId="3" applyFont="1" applyFill="1" applyBorder="1" applyAlignment="1" applyProtection="1">
      <alignment horizontal="left" vertical="top" wrapText="1"/>
    </xf>
    <xf numFmtId="0" fontId="11" fillId="0" borderId="5" xfId="4" applyFont="1" applyFill="1" applyBorder="1" applyAlignment="1" applyProtection="1">
      <alignment horizontal="center" vertical="center"/>
    </xf>
    <xf numFmtId="0" fontId="11" fillId="0" borderId="9" xfId="4" applyFont="1" applyFill="1" applyBorder="1" applyAlignment="1" applyProtection="1">
      <alignment horizontal="center" vertical="center"/>
    </xf>
    <xf numFmtId="0" fontId="11" fillId="0" borderId="1" xfId="0" quotePrefix="1" applyFont="1" applyFill="1" applyBorder="1" applyAlignment="1">
      <alignment horizontal="left" vertical="center" wrapText="1"/>
    </xf>
    <xf numFmtId="0" fontId="11" fillId="0" borderId="0" xfId="0" applyFont="1" applyAlignment="1">
      <alignment vertical="top" wrapText="1"/>
    </xf>
  </cellXfs>
  <cellStyles count="15">
    <cellStyle name="Normal" xfId="0" builtinId="0"/>
    <cellStyle name="Normal 10 2 2 2 2 2 2 2 2 2" xfId="8"/>
    <cellStyle name="Normal 2 2 3" xfId="7"/>
    <cellStyle name="Normal 2 4" xfId="10"/>
    <cellStyle name="Normal 2 4 3" xfId="11"/>
    <cellStyle name="Normal 3 2" xfId="5"/>
    <cellStyle name="Normal 4 2" xfId="3"/>
    <cellStyle name="Normal 4 2 4" xfId="4"/>
    <cellStyle name="Normal 5" xfId="14"/>
    <cellStyle name="Normal 8" xfId="12"/>
    <cellStyle name="Normal 9" xfId="13"/>
    <cellStyle name="Normal_Codificación Hallazgos 2007" xfId="2"/>
    <cellStyle name="Normal_Codificación Hallazgos 2007 3" xfId="6"/>
    <cellStyle name="Normal_Formato codificacion Hallazgos INCO 2007" xfId="9"/>
    <cellStyle name="Porcentaje" xfId="1" builtinId="5"/>
  </cellStyles>
  <dxfs count="264">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382"/>
  <sheetViews>
    <sheetView tabSelected="1" topLeftCell="A8" zoomScale="70" zoomScaleNormal="70" workbookViewId="0">
      <pane xSplit="2" ySplit="3" topLeftCell="C11" activePane="bottomRight" state="frozen"/>
      <selection activeCell="A10" sqref="A10"/>
      <selection pane="topRight" activeCell="E10" sqref="E10"/>
      <selection pane="bottomLeft" activeCell="A11" sqref="A11"/>
      <selection pane="bottomRight" activeCell="A11" sqref="A11"/>
    </sheetView>
  </sheetViews>
  <sheetFormatPr baseColWidth="10" defaultColWidth="11.42578125" defaultRowHeight="15" x14ac:dyDescent="0.25"/>
  <cols>
    <col min="1" max="1" width="8.85546875" style="19" customWidth="1"/>
    <col min="2" max="2" width="7.5703125" style="19" customWidth="1"/>
    <col min="3" max="3" width="141.140625" style="19" customWidth="1"/>
    <col min="4" max="4" width="51.140625" style="19" customWidth="1"/>
    <col min="5" max="5" width="53.85546875" style="19" customWidth="1"/>
    <col min="6" max="6" width="51.5703125" style="19" customWidth="1"/>
    <col min="7" max="7" width="44.28515625" style="19" customWidth="1"/>
    <col min="8" max="8" width="87.140625" style="19" customWidth="1"/>
    <col min="9" max="9" width="88.85546875" style="19" customWidth="1"/>
    <col min="10" max="10" width="11.42578125" style="19" customWidth="1"/>
    <col min="11" max="11" width="14.140625" style="19" customWidth="1"/>
    <col min="12" max="13" width="15.85546875" style="19" customWidth="1"/>
    <col min="14" max="14" width="20.5703125" style="19" customWidth="1"/>
    <col min="15" max="16" width="30.85546875" style="19" customWidth="1"/>
    <col min="17" max="17" width="20.5703125" style="19" customWidth="1"/>
    <col min="18" max="18" width="26.28515625" style="19" customWidth="1"/>
    <col min="19" max="20" width="20.5703125" style="19" customWidth="1"/>
    <col min="21" max="21" width="12.140625" style="19" customWidth="1"/>
    <col min="22" max="22" width="26.42578125" customWidth="1"/>
    <col min="23" max="23" width="26.140625" customWidth="1"/>
    <col min="24" max="24" width="99.85546875" customWidth="1"/>
    <col min="25" max="25" width="34.140625" customWidth="1"/>
    <col min="26" max="26" width="105.140625" customWidth="1"/>
    <col min="27" max="27" width="34.140625" customWidth="1"/>
    <col min="28" max="28" width="13.7109375" style="16" customWidth="1"/>
    <col min="29" max="30" width="11.42578125" style="16" hidden="1" customWidth="1"/>
    <col min="31" max="31" width="17.7109375" style="16" customWidth="1"/>
    <col min="32" max="32" width="16.140625" style="16" customWidth="1"/>
    <col min="33" max="33" width="21.85546875" style="14" customWidth="1"/>
    <col min="34" max="34" width="21.42578125" style="15" customWidth="1"/>
    <col min="35" max="35" width="15.28515625" style="15" customWidth="1"/>
    <col min="36" max="36" width="14.42578125" style="15" customWidth="1"/>
    <col min="37" max="37" width="16.85546875" style="14" customWidth="1"/>
    <col min="38" max="38" width="18.140625" style="16" customWidth="1"/>
    <col min="39" max="39" width="18.5703125" style="16" customWidth="1"/>
    <col min="40" max="40" width="17.140625" style="16" customWidth="1"/>
    <col min="41" max="41" width="24.7109375" style="16" customWidth="1"/>
    <col min="42" max="42" width="20.7109375" style="16" customWidth="1"/>
    <col min="43" max="43" width="21.28515625" style="16" customWidth="1"/>
    <col min="44" max="44" width="58.7109375" style="16" customWidth="1"/>
    <col min="45" max="45" width="73.28515625" style="177" customWidth="1"/>
    <col min="46" max="16384" width="11.42578125" style="16"/>
  </cols>
  <sheetData>
    <row r="1" spans="1:45" customFormat="1" ht="15.75" hidden="1" customHeight="1" x14ac:dyDescent="0.25">
      <c r="A1" s="1" t="s">
        <v>0</v>
      </c>
      <c r="B1" s="1"/>
      <c r="C1" s="1"/>
      <c r="D1" s="1"/>
      <c r="E1" s="1"/>
      <c r="F1" s="1"/>
      <c r="G1" s="1"/>
      <c r="H1" s="2"/>
      <c r="I1" s="2"/>
      <c r="J1" s="1"/>
      <c r="K1" s="1"/>
      <c r="L1" s="1"/>
      <c r="M1" s="1"/>
      <c r="N1" s="1"/>
      <c r="O1" s="1"/>
      <c r="P1" s="1"/>
      <c r="Q1" s="1"/>
      <c r="R1" s="1"/>
      <c r="S1" s="1"/>
      <c r="T1" s="1"/>
      <c r="U1" s="1"/>
      <c r="V1" s="3"/>
      <c r="W1" s="3"/>
      <c r="Y1" s="3"/>
      <c r="Z1" s="3"/>
      <c r="AA1" s="3"/>
      <c r="AB1" s="1"/>
      <c r="AC1" s="1"/>
      <c r="AD1" s="1"/>
      <c r="AE1" s="1"/>
      <c r="AF1" s="1"/>
      <c r="AG1" s="4"/>
      <c r="AH1" s="5"/>
      <c r="AI1" s="5"/>
      <c r="AJ1" s="5"/>
      <c r="AK1" s="4"/>
    </row>
    <row r="2" spans="1:45" customFormat="1" ht="15.75" hidden="1" customHeight="1" x14ac:dyDescent="0.25">
      <c r="A2" s="6" t="s">
        <v>1</v>
      </c>
      <c r="B2" s="6"/>
      <c r="C2" s="7"/>
      <c r="D2" s="7"/>
      <c r="E2" s="7"/>
      <c r="F2" s="7"/>
      <c r="G2" s="7"/>
      <c r="H2" s="8"/>
      <c r="I2" s="8"/>
      <c r="J2" s="1"/>
      <c r="K2" s="1"/>
      <c r="L2" s="1"/>
      <c r="M2" s="1"/>
      <c r="N2" s="1"/>
      <c r="O2" s="1"/>
      <c r="P2" s="1"/>
      <c r="Q2" s="1"/>
      <c r="R2" s="1"/>
      <c r="S2" s="1"/>
      <c r="T2" s="1"/>
      <c r="U2" s="1"/>
      <c r="V2" s="3"/>
      <c r="W2" s="3"/>
      <c r="Y2" s="3"/>
      <c r="Z2" s="3"/>
      <c r="AA2" s="3"/>
      <c r="AB2" s="1"/>
      <c r="AC2" s="1"/>
      <c r="AD2" s="1"/>
      <c r="AE2" s="1"/>
      <c r="AF2" s="1"/>
      <c r="AG2" s="4"/>
      <c r="AH2" s="5"/>
      <c r="AI2" s="5"/>
      <c r="AJ2" s="5"/>
      <c r="AK2" s="4"/>
    </row>
    <row r="3" spans="1:45" customFormat="1" ht="15.75" hidden="1" customHeight="1" x14ac:dyDescent="0.25">
      <c r="A3" s="6" t="s">
        <v>2</v>
      </c>
      <c r="B3" s="6"/>
      <c r="C3" s="7"/>
      <c r="D3" s="7"/>
      <c r="E3" s="7"/>
      <c r="F3" s="7"/>
      <c r="G3" s="7"/>
      <c r="H3" s="8"/>
      <c r="I3" s="8"/>
      <c r="J3" s="1"/>
      <c r="K3" s="1"/>
      <c r="L3" s="1"/>
      <c r="M3" s="1"/>
      <c r="N3" s="1"/>
      <c r="O3" s="1"/>
      <c r="P3" s="1"/>
      <c r="Q3" s="1"/>
      <c r="R3" s="1"/>
      <c r="S3" s="1"/>
      <c r="T3" s="1"/>
      <c r="U3" s="1"/>
      <c r="V3" s="3"/>
      <c r="W3" s="3"/>
      <c r="Y3" s="3"/>
      <c r="Z3" s="3"/>
      <c r="AA3" s="3"/>
      <c r="AB3" s="1"/>
      <c r="AC3" s="1"/>
      <c r="AD3" s="1"/>
      <c r="AE3" s="1"/>
      <c r="AF3" s="1"/>
      <c r="AG3" s="4"/>
      <c r="AH3" s="5"/>
      <c r="AI3" s="5"/>
      <c r="AJ3" s="5"/>
      <c r="AK3" s="4"/>
    </row>
    <row r="4" spans="1:45" customFormat="1" ht="64.5" hidden="1" customHeight="1" x14ac:dyDescent="0.25">
      <c r="A4" s="6" t="s">
        <v>3</v>
      </c>
      <c r="B4" s="6"/>
      <c r="C4" s="7"/>
      <c r="D4" s="7"/>
      <c r="E4" s="7"/>
      <c r="F4" s="7"/>
      <c r="G4" s="7"/>
      <c r="H4" s="8"/>
      <c r="I4" s="8"/>
      <c r="J4" s="1"/>
      <c r="K4" s="1"/>
      <c r="L4" s="1"/>
      <c r="M4" s="1"/>
      <c r="N4" s="1"/>
      <c r="O4" s="1"/>
      <c r="P4" s="1"/>
      <c r="Q4" s="1"/>
      <c r="R4" s="1"/>
      <c r="S4" s="1"/>
      <c r="T4" s="1"/>
      <c r="U4" s="1"/>
      <c r="V4" s="3"/>
      <c r="W4" s="3"/>
      <c r="Y4" s="3"/>
      <c r="Z4" s="3"/>
      <c r="AA4" s="3"/>
      <c r="AB4" s="1"/>
      <c r="AC4" s="1"/>
      <c r="AD4" s="1"/>
      <c r="AE4" s="1"/>
      <c r="AF4" s="1"/>
      <c r="AG4" s="4"/>
      <c r="AH4" s="5"/>
      <c r="AI4" s="5"/>
      <c r="AJ4" s="5"/>
      <c r="AK4" s="4"/>
    </row>
    <row r="5" spans="1:45" customFormat="1" ht="51.75" hidden="1" customHeight="1" x14ac:dyDescent="0.25">
      <c r="A5" s="6"/>
      <c r="B5" s="6"/>
      <c r="C5" s="7"/>
      <c r="D5" s="7"/>
      <c r="E5" s="7"/>
      <c r="F5" s="7"/>
      <c r="G5" s="7"/>
      <c r="H5" s="8"/>
      <c r="I5" s="8"/>
      <c r="J5" s="1"/>
      <c r="K5" s="1"/>
      <c r="L5" s="1"/>
      <c r="M5" s="1"/>
      <c r="N5" s="1"/>
      <c r="O5" s="1"/>
      <c r="P5" s="1"/>
      <c r="Q5" s="1"/>
      <c r="R5" s="1"/>
      <c r="S5" s="1"/>
      <c r="T5" s="1"/>
      <c r="U5" s="1"/>
      <c r="V5" s="3"/>
      <c r="W5" s="3"/>
      <c r="Y5" s="3"/>
      <c r="Z5" s="3"/>
      <c r="AA5" s="3"/>
      <c r="AB5" s="1"/>
      <c r="AC5" s="1"/>
      <c r="AD5" s="1"/>
      <c r="AE5" s="1"/>
      <c r="AF5" s="1"/>
      <c r="AG5" s="4"/>
      <c r="AH5" s="5"/>
      <c r="AI5" s="5"/>
      <c r="AJ5" s="5"/>
      <c r="AK5" s="4"/>
    </row>
    <row r="6" spans="1:45" customFormat="1" ht="93.75" hidden="1" customHeight="1" x14ac:dyDescent="0.25">
      <c r="A6" s="6"/>
      <c r="B6" s="6"/>
      <c r="C6" s="7"/>
      <c r="D6" s="7"/>
      <c r="E6" s="7"/>
      <c r="F6" s="7"/>
      <c r="G6" s="7"/>
      <c r="H6" s="8"/>
      <c r="I6" s="8"/>
      <c r="J6" s="1"/>
      <c r="K6" s="1"/>
      <c r="L6" s="1"/>
      <c r="M6" s="1"/>
      <c r="N6" s="1"/>
      <c r="O6" s="1"/>
      <c r="P6" s="1"/>
      <c r="Q6" s="1"/>
      <c r="R6" s="1"/>
      <c r="S6" s="1"/>
      <c r="T6" s="1"/>
      <c r="U6" s="1"/>
      <c r="V6" s="3"/>
      <c r="W6" s="3"/>
      <c r="Y6" s="3"/>
      <c r="Z6" s="3"/>
      <c r="AA6" s="3"/>
      <c r="AB6" s="1"/>
      <c r="AC6" s="1"/>
      <c r="AD6" s="1"/>
      <c r="AE6" s="1"/>
      <c r="AF6" s="1"/>
      <c r="AG6" s="4"/>
      <c r="AH6" s="5"/>
      <c r="AI6" s="5"/>
      <c r="AJ6" s="5"/>
      <c r="AK6" s="4"/>
    </row>
    <row r="7" spans="1:45" ht="28.5" hidden="1" customHeight="1" x14ac:dyDescent="0.25">
      <c r="A7" s="2" t="s">
        <v>4</v>
      </c>
      <c r="B7" s="9"/>
      <c r="C7" s="10"/>
      <c r="D7" s="11"/>
      <c r="E7" s="7"/>
      <c r="F7" s="7"/>
      <c r="G7" s="7"/>
      <c r="H7" s="8"/>
      <c r="I7" s="8"/>
      <c r="J7" s="1"/>
      <c r="K7" s="1"/>
      <c r="L7" s="1"/>
      <c r="M7" s="1"/>
      <c r="N7" s="1"/>
      <c r="O7" s="1"/>
      <c r="P7" s="1"/>
      <c r="Q7" s="1"/>
      <c r="R7" s="1"/>
      <c r="S7" s="1"/>
      <c r="T7" s="1"/>
      <c r="U7" s="1"/>
      <c r="V7" s="12"/>
      <c r="W7" s="12"/>
      <c r="Y7" s="12"/>
      <c r="Z7" s="12"/>
      <c r="AA7" s="12"/>
      <c r="AB7" s="1"/>
      <c r="AC7" s="1"/>
      <c r="AD7" s="1"/>
      <c r="AE7" s="13" t="s">
        <v>5</v>
      </c>
      <c r="AF7" s="1"/>
      <c r="AS7" s="16"/>
    </row>
    <row r="8" spans="1:45" ht="48" hidden="1" customHeight="1" x14ac:dyDescent="0.25">
      <c r="A8" s="1"/>
      <c r="B8" s="17"/>
      <c r="C8" s="7"/>
      <c r="D8" s="7"/>
      <c r="E8" s="7"/>
      <c r="F8" s="7"/>
      <c r="G8" s="18"/>
      <c r="H8" s="8"/>
      <c r="I8" s="8"/>
      <c r="J8" s="1"/>
      <c r="K8" s="1"/>
      <c r="L8" s="1"/>
      <c r="M8" s="1"/>
      <c r="Q8" s="1"/>
      <c r="R8" s="1"/>
      <c r="S8" s="1"/>
      <c r="T8" s="1"/>
      <c r="U8" s="1"/>
      <c r="V8" s="3"/>
      <c r="W8" s="3"/>
      <c r="Y8" s="3"/>
      <c r="Z8" s="3"/>
      <c r="AA8" s="3"/>
      <c r="AB8" s="1"/>
      <c r="AC8" s="1"/>
      <c r="AD8" s="1"/>
      <c r="AE8" s="20">
        <v>43159</v>
      </c>
      <c r="AF8" s="1"/>
      <c r="AS8" s="16"/>
    </row>
    <row r="9" spans="1:45" ht="51.75" hidden="1" customHeight="1" x14ac:dyDescent="0.25">
      <c r="A9" s="21" t="s">
        <v>6</v>
      </c>
      <c r="B9" s="22"/>
      <c r="C9" s="22" t="s">
        <v>7</v>
      </c>
      <c r="D9" s="22"/>
      <c r="E9" s="22"/>
      <c r="F9" s="22" t="s">
        <v>8</v>
      </c>
      <c r="G9" s="22"/>
      <c r="H9" s="22"/>
      <c r="I9" s="22"/>
      <c r="J9" s="22"/>
      <c r="K9" s="22"/>
      <c r="L9" s="22"/>
      <c r="M9" s="22"/>
      <c r="N9" s="22"/>
      <c r="O9" s="23"/>
      <c r="P9" s="24"/>
      <c r="Q9" s="24"/>
      <c r="R9" s="25"/>
      <c r="S9" s="22" t="s">
        <v>9</v>
      </c>
      <c r="T9" s="22"/>
      <c r="U9" s="22"/>
      <c r="V9" s="3"/>
      <c r="W9" s="3"/>
      <c r="Y9" s="3"/>
      <c r="Z9" s="3"/>
      <c r="AA9" s="3"/>
      <c r="AB9" s="26"/>
      <c r="AC9" s="26"/>
      <c r="AD9" s="26"/>
      <c r="AE9" s="26"/>
      <c r="AF9" s="26"/>
      <c r="AS9" s="16"/>
    </row>
    <row r="10" spans="1:45" s="34" customFormat="1" ht="66.75" customHeight="1" x14ac:dyDescent="0.25">
      <c r="A10" s="27" t="s">
        <v>10</v>
      </c>
      <c r="B10" s="27" t="s">
        <v>11</v>
      </c>
      <c r="C10" s="27" t="s">
        <v>12</v>
      </c>
      <c r="D10" s="27" t="s">
        <v>13</v>
      </c>
      <c r="E10" s="27" t="s">
        <v>14</v>
      </c>
      <c r="F10" s="27" t="s">
        <v>15</v>
      </c>
      <c r="G10" s="27" t="s">
        <v>16</v>
      </c>
      <c r="H10" s="27" t="s">
        <v>17</v>
      </c>
      <c r="I10" s="27" t="s">
        <v>18</v>
      </c>
      <c r="J10" s="27" t="s">
        <v>19</v>
      </c>
      <c r="K10" s="27" t="s">
        <v>20</v>
      </c>
      <c r="L10" s="27" t="s">
        <v>21</v>
      </c>
      <c r="M10" s="28" t="s">
        <v>22</v>
      </c>
      <c r="N10" s="27" t="s">
        <v>23</v>
      </c>
      <c r="O10" s="27" t="s">
        <v>24</v>
      </c>
      <c r="P10" s="27" t="s">
        <v>25</v>
      </c>
      <c r="Q10" s="27" t="s">
        <v>26</v>
      </c>
      <c r="R10" s="27" t="s">
        <v>27</v>
      </c>
      <c r="S10" s="27" t="s">
        <v>28</v>
      </c>
      <c r="T10" s="27" t="s">
        <v>29</v>
      </c>
      <c r="U10" s="27" t="s">
        <v>30</v>
      </c>
      <c r="V10" s="28" t="s">
        <v>31</v>
      </c>
      <c r="W10" s="28" t="s">
        <v>32</v>
      </c>
      <c r="X10" s="29" t="s">
        <v>33</v>
      </c>
      <c r="Y10" s="28" t="s">
        <v>34</v>
      </c>
      <c r="Z10" s="29" t="s">
        <v>35</v>
      </c>
      <c r="AA10" s="28" t="s">
        <v>36</v>
      </c>
      <c r="AB10" s="27" t="s">
        <v>37</v>
      </c>
      <c r="AC10" s="27" t="s">
        <v>38</v>
      </c>
      <c r="AD10" s="27" t="s">
        <v>39</v>
      </c>
      <c r="AE10" s="27" t="s">
        <v>40</v>
      </c>
      <c r="AF10" s="27" t="s">
        <v>41</v>
      </c>
      <c r="AG10" s="27" t="s">
        <v>42</v>
      </c>
      <c r="AH10" s="30" t="s">
        <v>43</v>
      </c>
      <c r="AI10" s="30" t="s">
        <v>44</v>
      </c>
      <c r="AJ10" s="30" t="s">
        <v>45</v>
      </c>
      <c r="AK10" s="31" t="s">
        <v>46</v>
      </c>
      <c r="AL10" s="31" t="s">
        <v>47</v>
      </c>
      <c r="AM10" s="31" t="s">
        <v>48</v>
      </c>
      <c r="AN10" s="31" t="s">
        <v>49</v>
      </c>
      <c r="AO10" s="32" t="s">
        <v>50</v>
      </c>
      <c r="AP10" s="32" t="s">
        <v>51</v>
      </c>
      <c r="AQ10" s="32" t="s">
        <v>52</v>
      </c>
      <c r="AR10" s="32" t="s">
        <v>53</v>
      </c>
      <c r="AS10" s="33" t="s">
        <v>54</v>
      </c>
    </row>
    <row r="11" spans="1:45" s="19" customFormat="1" ht="369.75" customHeight="1" x14ac:dyDescent="0.25">
      <c r="A11" s="41">
        <v>7</v>
      </c>
      <c r="B11" s="41">
        <v>10</v>
      </c>
      <c r="C11" s="42" t="s">
        <v>77</v>
      </c>
      <c r="D11" s="43"/>
      <c r="E11" s="43"/>
      <c r="F11" s="57" t="s">
        <v>78</v>
      </c>
      <c r="G11" s="57" t="s">
        <v>79</v>
      </c>
      <c r="H11" s="40" t="s">
        <v>80</v>
      </c>
      <c r="I11" s="40" t="s">
        <v>81</v>
      </c>
      <c r="J11" s="53">
        <v>5</v>
      </c>
      <c r="K11" s="47">
        <v>41640</v>
      </c>
      <c r="L11" s="58">
        <v>43312</v>
      </c>
      <c r="M11" s="48" t="s">
        <v>82</v>
      </c>
      <c r="N11" s="49" t="s">
        <v>83</v>
      </c>
      <c r="O11" s="59" t="s">
        <v>58</v>
      </c>
      <c r="P11" s="59" t="s">
        <v>58</v>
      </c>
      <c r="Q11" s="59" t="s">
        <v>84</v>
      </c>
      <c r="R11" s="59" t="s">
        <v>58</v>
      </c>
      <c r="S11" s="50" t="s">
        <v>59</v>
      </c>
      <c r="T11" s="51">
        <v>1</v>
      </c>
      <c r="U11" s="52">
        <f t="shared" ref="U11:U25" si="0">+T11/J11</f>
        <v>0.2</v>
      </c>
      <c r="V11" s="35"/>
      <c r="W11" s="35"/>
      <c r="X11" s="36"/>
      <c r="Y11" s="35"/>
      <c r="Z11" s="36"/>
      <c r="AA11" s="35"/>
      <c r="AB11" s="54" t="s">
        <v>60</v>
      </c>
      <c r="AC11" s="60">
        <f>IF(U11=100%,2,0)</f>
        <v>0</v>
      </c>
      <c r="AD11" s="61">
        <f>IF(L11&lt;$AE$8,0,1)</f>
        <v>1</v>
      </c>
      <c r="AE11" s="37" t="str">
        <f t="shared" ref="AE11:AE25" si="1">IF(AC11+AD11&gt;1,"CUMPLIDA",IF(AD11=1,"EN TERMINO","VENCIDA"))</f>
        <v>EN TERMINO</v>
      </c>
      <c r="AF11" s="37" t="str">
        <f t="shared" ref="AF11:AF25" si="2">IF(AE11="CUMPLIDA","CUMPLIDA",IF(AE11="EN TERMINO","EN TERMINO","VENCIDA"))</f>
        <v>EN TERMINO</v>
      </c>
      <c r="AG11" s="50" t="s">
        <v>59</v>
      </c>
      <c r="AH11" s="56" t="s">
        <v>85</v>
      </c>
      <c r="AI11" s="38" t="s">
        <v>86</v>
      </c>
      <c r="AJ11" s="56" t="s">
        <v>72</v>
      </c>
      <c r="AK11" s="39" t="s">
        <v>73</v>
      </c>
      <c r="AL11" s="53" t="s">
        <v>87</v>
      </c>
      <c r="AM11" s="53" t="s">
        <v>88</v>
      </c>
      <c r="AN11" s="53" t="s">
        <v>76</v>
      </c>
      <c r="AO11" s="53"/>
      <c r="AP11" s="53"/>
      <c r="AQ11" s="53"/>
      <c r="AR11" s="62"/>
      <c r="AS11" s="40" t="s">
        <v>89</v>
      </c>
    </row>
    <row r="12" spans="1:45" s="63" customFormat="1" ht="294" customHeight="1" x14ac:dyDescent="0.25">
      <c r="A12" s="41">
        <v>15</v>
      </c>
      <c r="B12" s="41">
        <v>24</v>
      </c>
      <c r="C12" s="42" t="s">
        <v>95</v>
      </c>
      <c r="D12" s="43" t="s">
        <v>55</v>
      </c>
      <c r="E12" s="43" t="s">
        <v>55</v>
      </c>
      <c r="F12" s="64" t="s">
        <v>96</v>
      </c>
      <c r="G12" s="36"/>
      <c r="H12" s="40" t="s">
        <v>97</v>
      </c>
      <c r="I12" s="40" t="s">
        <v>98</v>
      </c>
      <c r="J12" s="53">
        <v>11</v>
      </c>
      <c r="K12" s="58">
        <v>41640</v>
      </c>
      <c r="L12" s="58">
        <v>43069</v>
      </c>
      <c r="M12" s="48" t="s">
        <v>82</v>
      </c>
      <c r="N12" s="49" t="s">
        <v>83</v>
      </c>
      <c r="O12" s="59" t="s">
        <v>58</v>
      </c>
      <c r="P12" s="59" t="s">
        <v>58</v>
      </c>
      <c r="Q12" s="59" t="s">
        <v>84</v>
      </c>
      <c r="R12" s="59" t="s">
        <v>58</v>
      </c>
      <c r="S12" s="50" t="s">
        <v>59</v>
      </c>
      <c r="T12" s="51">
        <v>11</v>
      </c>
      <c r="U12" s="52">
        <f t="shared" si="0"/>
        <v>1</v>
      </c>
      <c r="V12" s="35"/>
      <c r="W12" s="35"/>
      <c r="X12" s="36"/>
      <c r="Y12" s="35"/>
      <c r="Z12" s="36"/>
      <c r="AA12" s="35"/>
      <c r="AB12" s="54" t="s">
        <v>60</v>
      </c>
      <c r="AC12" s="60">
        <f>IF(U12=100%,2,0)</f>
        <v>2</v>
      </c>
      <c r="AD12" s="61">
        <f>IF(L12&lt;$AE$8,0,1)</f>
        <v>0</v>
      </c>
      <c r="AE12" s="37" t="str">
        <f t="shared" si="1"/>
        <v>CUMPLIDA</v>
      </c>
      <c r="AF12" s="37" t="str">
        <f t="shared" si="2"/>
        <v>CUMPLIDA</v>
      </c>
      <c r="AG12" s="50" t="s">
        <v>59</v>
      </c>
      <c r="AH12" s="38"/>
      <c r="AI12" s="38"/>
      <c r="AJ12" s="38"/>
      <c r="AK12" s="39" t="s">
        <v>73</v>
      </c>
      <c r="AL12" s="53" t="s">
        <v>99</v>
      </c>
      <c r="AM12" s="53" t="s">
        <v>100</v>
      </c>
      <c r="AN12" s="53" t="s">
        <v>76</v>
      </c>
      <c r="AO12" s="53"/>
      <c r="AP12" s="53"/>
      <c r="AQ12" s="53"/>
      <c r="AR12" s="62"/>
      <c r="AS12" s="40" t="s">
        <v>101</v>
      </c>
    </row>
    <row r="13" spans="1:45" s="63" customFormat="1" ht="279.75" customHeight="1" x14ac:dyDescent="0.25">
      <c r="A13" s="41">
        <v>74</v>
      </c>
      <c r="B13" s="41">
        <v>116</v>
      </c>
      <c r="C13" s="68" t="s">
        <v>129</v>
      </c>
      <c r="D13" s="43" t="s">
        <v>130</v>
      </c>
      <c r="E13" s="43" t="s">
        <v>131</v>
      </c>
      <c r="F13" s="57" t="s">
        <v>132</v>
      </c>
      <c r="G13" s="57" t="s">
        <v>133</v>
      </c>
      <c r="H13" s="40" t="s">
        <v>134</v>
      </c>
      <c r="I13" s="40" t="s">
        <v>135</v>
      </c>
      <c r="J13" s="53">
        <v>7</v>
      </c>
      <c r="K13" s="58">
        <v>41699</v>
      </c>
      <c r="L13" s="58">
        <v>43251</v>
      </c>
      <c r="M13" s="48" t="s">
        <v>136</v>
      </c>
      <c r="N13" s="48" t="s">
        <v>136</v>
      </c>
      <c r="O13" s="59" t="s">
        <v>58</v>
      </c>
      <c r="P13" s="59" t="s">
        <v>58</v>
      </c>
      <c r="Q13" s="59" t="s">
        <v>84</v>
      </c>
      <c r="R13" s="59" t="s">
        <v>58</v>
      </c>
      <c r="S13" s="50" t="s">
        <v>59</v>
      </c>
      <c r="T13" s="51">
        <v>2</v>
      </c>
      <c r="U13" s="52">
        <f t="shared" si="0"/>
        <v>0.2857142857142857</v>
      </c>
      <c r="V13" s="35"/>
      <c r="W13" s="35"/>
      <c r="X13" s="36"/>
      <c r="Y13" s="35"/>
      <c r="Z13" s="36"/>
      <c r="AA13" s="35"/>
      <c r="AB13" s="54" t="s">
        <v>116</v>
      </c>
      <c r="AC13" s="60">
        <f>IF(U13=100%,2,0)</f>
        <v>0</v>
      </c>
      <c r="AD13" s="61">
        <f>IF(L13&lt;$AE$8,0,1)</f>
        <v>1</v>
      </c>
      <c r="AE13" s="37" t="str">
        <f t="shared" si="1"/>
        <v>EN TERMINO</v>
      </c>
      <c r="AF13" s="37" t="str">
        <f t="shared" si="2"/>
        <v>EN TERMINO</v>
      </c>
      <c r="AG13" s="50" t="s">
        <v>59</v>
      </c>
      <c r="AH13" s="56" t="s">
        <v>137</v>
      </c>
      <c r="AI13" s="38" t="s">
        <v>126</v>
      </c>
      <c r="AJ13" s="56" t="s">
        <v>127</v>
      </c>
      <c r="AK13" s="39" t="s">
        <v>73</v>
      </c>
      <c r="AL13" s="53" t="s">
        <v>87</v>
      </c>
      <c r="AM13" s="53" t="s">
        <v>138</v>
      </c>
      <c r="AN13" s="53" t="s">
        <v>139</v>
      </c>
      <c r="AO13" s="53"/>
      <c r="AP13" s="53"/>
      <c r="AQ13" s="53"/>
      <c r="AR13" s="62"/>
      <c r="AS13" s="40" t="s">
        <v>140</v>
      </c>
    </row>
    <row r="14" spans="1:45" s="63" customFormat="1" ht="235.5" customHeight="1" x14ac:dyDescent="0.25">
      <c r="A14" s="41">
        <v>93</v>
      </c>
      <c r="B14" s="41">
        <v>150</v>
      </c>
      <c r="C14" s="70" t="s">
        <v>144</v>
      </c>
      <c r="D14" s="70" t="s">
        <v>145</v>
      </c>
      <c r="E14" s="70" t="s">
        <v>146</v>
      </c>
      <c r="F14" s="70" t="s">
        <v>147</v>
      </c>
      <c r="G14" s="70" t="s">
        <v>148</v>
      </c>
      <c r="H14" s="71" t="s">
        <v>149</v>
      </c>
      <c r="I14" s="71" t="s">
        <v>150</v>
      </c>
      <c r="J14" s="53">
        <v>2</v>
      </c>
      <c r="K14" s="58">
        <v>41699</v>
      </c>
      <c r="L14" s="58">
        <v>43190</v>
      </c>
      <c r="M14" s="48" t="s">
        <v>151</v>
      </c>
      <c r="N14" s="49" t="s">
        <v>151</v>
      </c>
      <c r="O14" s="59" t="s">
        <v>152</v>
      </c>
      <c r="P14" s="59" t="s">
        <v>152</v>
      </c>
      <c r="Q14" s="59" t="s">
        <v>92</v>
      </c>
      <c r="R14" s="59" t="s">
        <v>152</v>
      </c>
      <c r="S14" s="50" t="s">
        <v>67</v>
      </c>
      <c r="T14" s="51">
        <v>1</v>
      </c>
      <c r="U14" s="52">
        <f t="shared" si="0"/>
        <v>0.5</v>
      </c>
      <c r="V14" s="35"/>
      <c r="W14" s="35"/>
      <c r="X14" s="36"/>
      <c r="Y14" s="35"/>
      <c r="Z14" s="36"/>
      <c r="AA14" s="35"/>
      <c r="AB14" s="54" t="s">
        <v>153</v>
      </c>
      <c r="AC14" s="60">
        <f>IF(U14=100%,2,0)</f>
        <v>0</v>
      </c>
      <c r="AD14" s="61">
        <f>IF(L14&lt;$AE$8,0,1)</f>
        <v>1</v>
      </c>
      <c r="AE14" s="37" t="str">
        <f t="shared" si="1"/>
        <v>EN TERMINO</v>
      </c>
      <c r="AF14" s="37" t="str">
        <f t="shared" si="2"/>
        <v>EN TERMINO</v>
      </c>
      <c r="AG14" s="50" t="s">
        <v>67</v>
      </c>
      <c r="AH14" s="56" t="s">
        <v>154</v>
      </c>
      <c r="AI14" s="38" t="s">
        <v>126</v>
      </c>
      <c r="AJ14" s="56" t="s">
        <v>127</v>
      </c>
      <c r="AK14" s="39" t="s">
        <v>73</v>
      </c>
      <c r="AL14" s="53" t="s">
        <v>87</v>
      </c>
      <c r="AM14" s="53" t="s">
        <v>155</v>
      </c>
      <c r="AN14" s="53" t="s">
        <v>63</v>
      </c>
      <c r="AO14" s="53"/>
      <c r="AP14" s="53"/>
      <c r="AQ14" s="53"/>
      <c r="AR14" s="62"/>
      <c r="AS14" s="40" t="s">
        <v>156</v>
      </c>
    </row>
    <row r="15" spans="1:45" s="19" customFormat="1" ht="409.6" customHeight="1" x14ac:dyDescent="0.25">
      <c r="A15" s="41">
        <v>178</v>
      </c>
      <c r="B15" s="41">
        <v>269</v>
      </c>
      <c r="C15" s="67" t="s">
        <v>169</v>
      </c>
      <c r="D15" s="65" t="s">
        <v>170</v>
      </c>
      <c r="E15" s="65" t="s">
        <v>171</v>
      </c>
      <c r="F15" s="65" t="s">
        <v>172</v>
      </c>
      <c r="G15" s="65" t="s">
        <v>173</v>
      </c>
      <c r="H15" s="73" t="s">
        <v>174</v>
      </c>
      <c r="I15" s="73" t="s">
        <v>174</v>
      </c>
      <c r="J15" s="74">
        <v>7</v>
      </c>
      <c r="K15" s="75">
        <v>41791</v>
      </c>
      <c r="L15" s="75">
        <v>42916</v>
      </c>
      <c r="M15" s="48" t="s">
        <v>109</v>
      </c>
      <c r="N15" s="49" t="s">
        <v>110</v>
      </c>
      <c r="O15" s="49" t="s">
        <v>107</v>
      </c>
      <c r="P15" s="72" t="s">
        <v>163</v>
      </c>
      <c r="Q15" s="72" t="s">
        <v>159</v>
      </c>
      <c r="R15" s="49" t="s">
        <v>107</v>
      </c>
      <c r="S15" s="50" t="s">
        <v>111</v>
      </c>
      <c r="T15" s="51">
        <v>7</v>
      </c>
      <c r="U15" s="52">
        <f t="shared" si="0"/>
        <v>1</v>
      </c>
      <c r="V15" s="35" t="s">
        <v>112</v>
      </c>
      <c r="W15" s="35" t="s">
        <v>86</v>
      </c>
      <c r="X15" s="53" t="s">
        <v>175</v>
      </c>
      <c r="Y15" s="35" t="s">
        <v>176</v>
      </c>
      <c r="Z15" s="53" t="s">
        <v>177</v>
      </c>
      <c r="AA15" s="35" t="s">
        <v>115</v>
      </c>
      <c r="AB15" s="54" t="s">
        <v>178</v>
      </c>
      <c r="AC15" s="60">
        <f>IF(U15=100%,2,0)</f>
        <v>2</v>
      </c>
      <c r="AD15" s="61">
        <f>IF(L15&lt;$AE$8,0,1)</f>
        <v>0</v>
      </c>
      <c r="AE15" s="37" t="str">
        <f t="shared" si="1"/>
        <v>CUMPLIDA</v>
      </c>
      <c r="AF15" s="37" t="str">
        <f t="shared" si="2"/>
        <v>CUMPLIDA</v>
      </c>
      <c r="AG15" s="50" t="s">
        <v>117</v>
      </c>
      <c r="AH15" s="56" t="s">
        <v>179</v>
      </c>
      <c r="AI15" s="38" t="s">
        <v>86</v>
      </c>
      <c r="AJ15" s="56" t="s">
        <v>180</v>
      </c>
      <c r="AK15" s="39" t="s">
        <v>73</v>
      </c>
      <c r="AL15" s="53" t="s">
        <v>74</v>
      </c>
      <c r="AM15" s="53" t="s">
        <v>181</v>
      </c>
      <c r="AN15" s="53" t="s">
        <v>63</v>
      </c>
      <c r="AO15" s="53"/>
      <c r="AP15" s="53"/>
      <c r="AQ15" s="53"/>
      <c r="AR15" s="62"/>
      <c r="AS15" s="40" t="s">
        <v>55</v>
      </c>
    </row>
    <row r="16" spans="1:45" s="19" customFormat="1" ht="273.60000000000002" customHeight="1" x14ac:dyDescent="0.25">
      <c r="A16" s="41">
        <v>183</v>
      </c>
      <c r="B16" s="41">
        <v>274</v>
      </c>
      <c r="C16" s="67" t="s">
        <v>182</v>
      </c>
      <c r="D16" s="65" t="s">
        <v>55</v>
      </c>
      <c r="E16" s="65" t="s">
        <v>55</v>
      </c>
      <c r="F16" s="65" t="s">
        <v>183</v>
      </c>
      <c r="G16" s="65" t="s">
        <v>184</v>
      </c>
      <c r="H16" s="65" t="s">
        <v>185</v>
      </c>
      <c r="I16" s="65" t="s">
        <v>185</v>
      </c>
      <c r="J16" s="76">
        <v>7</v>
      </c>
      <c r="K16" s="47">
        <v>41791</v>
      </c>
      <c r="L16" s="47">
        <v>42916</v>
      </c>
      <c r="M16" s="48" t="s">
        <v>109</v>
      </c>
      <c r="N16" s="49" t="s">
        <v>110</v>
      </c>
      <c r="O16" s="49" t="s">
        <v>107</v>
      </c>
      <c r="P16" s="72" t="s">
        <v>163</v>
      </c>
      <c r="Q16" s="72" t="s">
        <v>159</v>
      </c>
      <c r="R16" s="49" t="s">
        <v>107</v>
      </c>
      <c r="S16" s="50" t="s">
        <v>111</v>
      </c>
      <c r="T16" s="51">
        <v>7</v>
      </c>
      <c r="U16" s="52">
        <f t="shared" si="0"/>
        <v>1</v>
      </c>
      <c r="V16" s="35"/>
      <c r="W16" s="35"/>
      <c r="X16" s="53" t="s">
        <v>68</v>
      </c>
      <c r="Y16" s="35"/>
      <c r="Z16" s="36"/>
      <c r="AA16" s="35" t="s">
        <v>69</v>
      </c>
      <c r="AB16" s="54" t="s">
        <v>178</v>
      </c>
      <c r="AC16" s="60">
        <f>IF(U16=100%,2,0)</f>
        <v>2</v>
      </c>
      <c r="AD16" s="61">
        <f>IF(L16&lt;$AE$8,0,1)</f>
        <v>0</v>
      </c>
      <c r="AE16" s="37" t="str">
        <f t="shared" si="1"/>
        <v>CUMPLIDA</v>
      </c>
      <c r="AF16" s="37" t="str">
        <f t="shared" si="2"/>
        <v>CUMPLIDA</v>
      </c>
      <c r="AG16" s="50" t="s">
        <v>117</v>
      </c>
      <c r="AH16" s="56" t="s">
        <v>186</v>
      </c>
      <c r="AI16" s="38" t="s">
        <v>126</v>
      </c>
      <c r="AJ16" s="56" t="s">
        <v>127</v>
      </c>
      <c r="AK16" s="39" t="s">
        <v>73</v>
      </c>
      <c r="AL16" s="53" t="s">
        <v>74</v>
      </c>
      <c r="AM16" s="53" t="s">
        <v>187</v>
      </c>
      <c r="AN16" s="53" t="s">
        <v>63</v>
      </c>
      <c r="AO16" s="53"/>
      <c r="AP16" s="53"/>
      <c r="AQ16" s="53"/>
      <c r="AR16" s="62"/>
      <c r="AS16" s="40" t="s">
        <v>55</v>
      </c>
    </row>
    <row r="17" spans="1:45" s="19" customFormat="1" ht="265.5" customHeight="1" x14ac:dyDescent="0.25">
      <c r="A17" s="41">
        <v>184</v>
      </c>
      <c r="B17" s="41">
        <v>275</v>
      </c>
      <c r="C17" s="77" t="s">
        <v>188</v>
      </c>
      <c r="D17" s="65" t="s">
        <v>189</v>
      </c>
      <c r="E17" s="65" t="s">
        <v>190</v>
      </c>
      <c r="F17" s="78" t="s">
        <v>191</v>
      </c>
      <c r="G17" s="79" t="s">
        <v>173</v>
      </c>
      <c r="H17" s="80" t="s">
        <v>192</v>
      </c>
      <c r="I17" s="80" t="s">
        <v>192</v>
      </c>
      <c r="J17" s="81">
        <v>9</v>
      </c>
      <c r="K17" s="75">
        <v>41640</v>
      </c>
      <c r="L17" s="75">
        <v>42916</v>
      </c>
      <c r="M17" s="48" t="s">
        <v>109</v>
      </c>
      <c r="N17" s="49" t="s">
        <v>110</v>
      </c>
      <c r="O17" s="72" t="s">
        <v>107</v>
      </c>
      <c r="P17" s="72" t="s">
        <v>107</v>
      </c>
      <c r="Q17" s="72" t="s">
        <v>159</v>
      </c>
      <c r="R17" s="72" t="s">
        <v>107</v>
      </c>
      <c r="S17" s="50" t="s">
        <v>59</v>
      </c>
      <c r="T17" s="51">
        <v>9</v>
      </c>
      <c r="U17" s="52">
        <f t="shared" si="0"/>
        <v>1</v>
      </c>
      <c r="V17" s="35"/>
      <c r="W17" s="35"/>
      <c r="X17" s="53" t="s">
        <v>68</v>
      </c>
      <c r="Y17" s="35"/>
      <c r="Z17" s="36"/>
      <c r="AA17" s="35" t="s">
        <v>69</v>
      </c>
      <c r="AB17" s="54" t="s">
        <v>178</v>
      </c>
      <c r="AC17" s="60">
        <f>IF(U17=100%,2,0)</f>
        <v>2</v>
      </c>
      <c r="AD17" s="61">
        <f>IF(L17&lt;$AE$8,0,1)</f>
        <v>0</v>
      </c>
      <c r="AE17" s="37" t="str">
        <f t="shared" si="1"/>
        <v>CUMPLIDA</v>
      </c>
      <c r="AF17" s="37" t="str">
        <f t="shared" si="2"/>
        <v>CUMPLIDA</v>
      </c>
      <c r="AG17" s="50" t="s">
        <v>59</v>
      </c>
      <c r="AH17" s="56" t="s">
        <v>193</v>
      </c>
      <c r="AI17" s="38" t="s">
        <v>86</v>
      </c>
      <c r="AJ17" s="56" t="s">
        <v>72</v>
      </c>
      <c r="AK17" s="39" t="s">
        <v>73</v>
      </c>
      <c r="AL17" s="53" t="s">
        <v>74</v>
      </c>
      <c r="AM17" s="53" t="s">
        <v>75</v>
      </c>
      <c r="AN17" s="53" t="s">
        <v>63</v>
      </c>
      <c r="AO17" s="53"/>
      <c r="AP17" s="53"/>
      <c r="AQ17" s="53"/>
      <c r="AR17" s="62"/>
      <c r="AS17" s="40" t="s">
        <v>55</v>
      </c>
    </row>
    <row r="18" spans="1:45" s="63" customFormat="1" ht="201" customHeight="1" x14ac:dyDescent="0.25">
      <c r="A18" s="41">
        <v>223</v>
      </c>
      <c r="B18" s="41">
        <v>16</v>
      </c>
      <c r="C18" s="67" t="s">
        <v>199</v>
      </c>
      <c r="D18" s="40" t="s">
        <v>200</v>
      </c>
      <c r="E18" s="40" t="s">
        <v>201</v>
      </c>
      <c r="F18" s="44" t="s">
        <v>202</v>
      </c>
      <c r="G18" s="44" t="s">
        <v>203</v>
      </c>
      <c r="H18" s="45" t="s">
        <v>204</v>
      </c>
      <c r="I18" s="45" t="s">
        <v>205</v>
      </c>
      <c r="J18" s="82">
        <v>4</v>
      </c>
      <c r="K18" s="47">
        <v>41640</v>
      </c>
      <c r="L18" s="47">
        <v>43008</v>
      </c>
      <c r="M18" s="48" t="s">
        <v>206</v>
      </c>
      <c r="N18" s="48" t="s">
        <v>206</v>
      </c>
      <c r="O18" s="59" t="s">
        <v>91</v>
      </c>
      <c r="P18" s="59" t="s">
        <v>91</v>
      </c>
      <c r="Q18" s="49" t="s">
        <v>207</v>
      </c>
      <c r="R18" s="72" t="s">
        <v>91</v>
      </c>
      <c r="S18" s="50" t="s">
        <v>67</v>
      </c>
      <c r="T18" s="51">
        <v>4</v>
      </c>
      <c r="U18" s="52">
        <f t="shared" si="0"/>
        <v>1</v>
      </c>
      <c r="V18" s="35"/>
      <c r="W18" s="35"/>
      <c r="X18" s="36"/>
      <c r="Y18" s="35"/>
      <c r="Z18" s="36"/>
      <c r="AA18" s="35"/>
      <c r="AB18" s="54" t="s">
        <v>197</v>
      </c>
      <c r="AC18" s="60">
        <f>IF(U18=100%,2,0)</f>
        <v>2</v>
      </c>
      <c r="AD18" s="61">
        <f>IF(L18&lt;$AE$8,0,1)</f>
        <v>0</v>
      </c>
      <c r="AE18" s="37" t="str">
        <f t="shared" si="1"/>
        <v>CUMPLIDA</v>
      </c>
      <c r="AF18" s="37" t="str">
        <f t="shared" si="2"/>
        <v>CUMPLIDA</v>
      </c>
      <c r="AG18" s="50" t="s">
        <v>67</v>
      </c>
      <c r="AH18" s="56" t="s">
        <v>208</v>
      </c>
      <c r="AI18" s="38" t="s">
        <v>126</v>
      </c>
      <c r="AJ18" s="56" t="s">
        <v>127</v>
      </c>
      <c r="AK18" s="53" t="s">
        <v>73</v>
      </c>
      <c r="AL18" s="53" t="s">
        <v>87</v>
      </c>
      <c r="AM18" s="53" t="s">
        <v>209</v>
      </c>
      <c r="AN18" s="53" t="s">
        <v>206</v>
      </c>
      <c r="AO18" s="53"/>
      <c r="AP18" s="53"/>
      <c r="AQ18" s="53"/>
      <c r="AR18" s="62"/>
      <c r="AS18" s="40" t="s">
        <v>55</v>
      </c>
    </row>
    <row r="19" spans="1:45" s="63" customFormat="1" ht="172.5" customHeight="1" x14ac:dyDescent="0.25">
      <c r="A19" s="41">
        <v>242</v>
      </c>
      <c r="B19" s="41">
        <v>35</v>
      </c>
      <c r="C19" s="83" t="s">
        <v>210</v>
      </c>
      <c r="D19" s="84" t="s">
        <v>211</v>
      </c>
      <c r="E19" s="65" t="s">
        <v>212</v>
      </c>
      <c r="F19" s="44" t="s">
        <v>213</v>
      </c>
      <c r="G19" s="44" t="s">
        <v>214</v>
      </c>
      <c r="H19" s="45" t="s">
        <v>215</v>
      </c>
      <c r="I19" s="45" t="s">
        <v>215</v>
      </c>
      <c r="J19" s="46">
        <v>4</v>
      </c>
      <c r="K19" s="47">
        <v>41671</v>
      </c>
      <c r="L19" s="47">
        <v>42916</v>
      </c>
      <c r="M19" s="48" t="s">
        <v>105</v>
      </c>
      <c r="N19" s="49" t="s">
        <v>106</v>
      </c>
      <c r="O19" s="49" t="s">
        <v>107</v>
      </c>
      <c r="P19" s="72" t="s">
        <v>163</v>
      </c>
      <c r="Q19" s="72" t="s">
        <v>159</v>
      </c>
      <c r="R19" s="49" t="s">
        <v>107</v>
      </c>
      <c r="S19" s="50" t="s">
        <v>59</v>
      </c>
      <c r="T19" s="51">
        <v>4</v>
      </c>
      <c r="U19" s="52">
        <f t="shared" si="0"/>
        <v>1</v>
      </c>
      <c r="V19" s="35"/>
      <c r="W19" s="35"/>
      <c r="X19" s="36"/>
      <c r="Y19" s="35"/>
      <c r="Z19" s="36"/>
      <c r="AA19" s="35"/>
      <c r="AB19" s="54" t="s">
        <v>197</v>
      </c>
      <c r="AC19" s="60">
        <f>IF(U19=100%,2,0)</f>
        <v>2</v>
      </c>
      <c r="AD19" s="61">
        <f>IF(L19&lt;$AE$8,0,1)</f>
        <v>0</v>
      </c>
      <c r="AE19" s="37" t="str">
        <f t="shared" si="1"/>
        <v>CUMPLIDA</v>
      </c>
      <c r="AF19" s="37" t="str">
        <f t="shared" si="2"/>
        <v>CUMPLIDA</v>
      </c>
      <c r="AG19" s="50" t="s">
        <v>59</v>
      </c>
      <c r="AH19" s="56" t="s">
        <v>216</v>
      </c>
      <c r="AI19" s="38" t="s">
        <v>86</v>
      </c>
      <c r="AJ19" s="56" t="s">
        <v>72</v>
      </c>
      <c r="AK19" s="39" t="s">
        <v>73</v>
      </c>
      <c r="AL19" s="53" t="s">
        <v>87</v>
      </c>
      <c r="AM19" s="53" t="s">
        <v>217</v>
      </c>
      <c r="AN19" s="53" t="s">
        <v>63</v>
      </c>
      <c r="AO19" s="53"/>
      <c r="AP19" s="53"/>
      <c r="AQ19" s="53"/>
      <c r="AR19" s="62"/>
      <c r="AS19" s="40" t="s">
        <v>55</v>
      </c>
    </row>
    <row r="20" spans="1:45" s="63" customFormat="1" ht="178.5" customHeight="1" x14ac:dyDescent="0.25">
      <c r="A20" s="41">
        <v>244</v>
      </c>
      <c r="B20" s="41">
        <v>37</v>
      </c>
      <c r="C20" s="67" t="s">
        <v>218</v>
      </c>
      <c r="D20" s="67" t="s">
        <v>219</v>
      </c>
      <c r="E20" s="67" t="s">
        <v>220</v>
      </c>
      <c r="F20" s="44" t="s">
        <v>221</v>
      </c>
      <c r="G20" s="44" t="s">
        <v>222</v>
      </c>
      <c r="H20" s="45" t="s">
        <v>223</v>
      </c>
      <c r="I20" s="45" t="s">
        <v>223</v>
      </c>
      <c r="J20" s="46">
        <v>4</v>
      </c>
      <c r="K20" s="47">
        <v>41671</v>
      </c>
      <c r="L20" s="47">
        <v>42916</v>
      </c>
      <c r="M20" s="48" t="s">
        <v>105</v>
      </c>
      <c r="N20" s="49" t="s">
        <v>106</v>
      </c>
      <c r="O20" s="49" t="s">
        <v>107</v>
      </c>
      <c r="P20" s="72" t="s">
        <v>163</v>
      </c>
      <c r="Q20" s="72" t="s">
        <v>159</v>
      </c>
      <c r="R20" s="49" t="s">
        <v>107</v>
      </c>
      <c r="S20" s="50" t="s">
        <v>59</v>
      </c>
      <c r="T20" s="51">
        <v>4</v>
      </c>
      <c r="U20" s="52">
        <f t="shared" si="0"/>
        <v>1</v>
      </c>
      <c r="V20" s="35"/>
      <c r="W20" s="35"/>
      <c r="X20" s="36"/>
      <c r="Y20" s="35"/>
      <c r="Z20" s="36"/>
      <c r="AA20" s="35"/>
      <c r="AB20" s="54" t="s">
        <v>197</v>
      </c>
      <c r="AC20" s="60">
        <f>IF(U20=100%,2,0)</f>
        <v>2</v>
      </c>
      <c r="AD20" s="61">
        <f>IF(L20&lt;$AE$8,0,1)</f>
        <v>0</v>
      </c>
      <c r="AE20" s="37" t="str">
        <f t="shared" si="1"/>
        <v>CUMPLIDA</v>
      </c>
      <c r="AF20" s="37" t="str">
        <f t="shared" si="2"/>
        <v>CUMPLIDA</v>
      </c>
      <c r="AG20" s="50" t="s">
        <v>59</v>
      </c>
      <c r="AH20" s="56" t="s">
        <v>224</v>
      </c>
      <c r="AI20" s="38" t="s">
        <v>71</v>
      </c>
      <c r="AJ20" s="56" t="s">
        <v>72</v>
      </c>
      <c r="AK20" s="39" t="s">
        <v>73</v>
      </c>
      <c r="AL20" s="53" t="s">
        <v>61</v>
      </c>
      <c r="AM20" s="53" t="s">
        <v>62</v>
      </c>
      <c r="AN20" s="53" t="s">
        <v>63</v>
      </c>
      <c r="AO20" s="53"/>
      <c r="AP20" s="53"/>
      <c r="AQ20" s="53"/>
      <c r="AR20" s="62"/>
      <c r="AS20" s="40" t="s">
        <v>55</v>
      </c>
    </row>
    <row r="21" spans="1:45" s="19" customFormat="1" ht="201.6" customHeight="1" x14ac:dyDescent="0.25">
      <c r="A21" s="41">
        <v>254</v>
      </c>
      <c r="B21" s="41">
        <v>47</v>
      </c>
      <c r="C21" s="67" t="s">
        <v>225</v>
      </c>
      <c r="D21" s="40" t="s">
        <v>196</v>
      </c>
      <c r="E21" s="40" t="s">
        <v>226</v>
      </c>
      <c r="F21" s="40" t="s">
        <v>227</v>
      </c>
      <c r="G21" s="40" t="s">
        <v>228</v>
      </c>
      <c r="H21" s="40" t="s">
        <v>229</v>
      </c>
      <c r="I21" s="40" t="s">
        <v>229</v>
      </c>
      <c r="J21" s="39">
        <v>3</v>
      </c>
      <c r="K21" s="58">
        <v>41699</v>
      </c>
      <c r="L21" s="58">
        <v>43281</v>
      </c>
      <c r="M21" s="48" t="s">
        <v>230</v>
      </c>
      <c r="N21" s="49" t="s">
        <v>231</v>
      </c>
      <c r="O21" s="49" t="s">
        <v>107</v>
      </c>
      <c r="P21" s="49" t="s">
        <v>108</v>
      </c>
      <c r="Q21" s="49" t="s">
        <v>159</v>
      </c>
      <c r="R21" s="49" t="s">
        <v>107</v>
      </c>
      <c r="S21" s="50" t="s">
        <v>59</v>
      </c>
      <c r="T21" s="51">
        <v>2</v>
      </c>
      <c r="U21" s="52">
        <f t="shared" si="0"/>
        <v>0.66666666666666663</v>
      </c>
      <c r="V21" s="35"/>
      <c r="W21" s="35"/>
      <c r="X21" s="36"/>
      <c r="Y21" s="35"/>
      <c r="Z21" s="36"/>
      <c r="AA21" s="35"/>
      <c r="AB21" s="54" t="s">
        <v>197</v>
      </c>
      <c r="AC21" s="60">
        <f>IF(U21=100%,2,0)</f>
        <v>0</v>
      </c>
      <c r="AD21" s="61">
        <f>IF(L21&lt;$AE$8,0,1)</f>
        <v>1</v>
      </c>
      <c r="AE21" s="37" t="str">
        <f t="shared" si="1"/>
        <v>EN TERMINO</v>
      </c>
      <c r="AF21" s="37" t="str">
        <f t="shared" si="2"/>
        <v>EN TERMINO</v>
      </c>
      <c r="AG21" s="50" t="s">
        <v>59</v>
      </c>
      <c r="AH21" s="38" t="s">
        <v>86</v>
      </c>
      <c r="AI21" s="38"/>
      <c r="AJ21" s="38"/>
      <c r="AK21" s="39" t="s">
        <v>73</v>
      </c>
      <c r="AL21" s="53" t="s">
        <v>87</v>
      </c>
      <c r="AM21" s="53" t="s">
        <v>217</v>
      </c>
      <c r="AN21" s="53" t="s">
        <v>63</v>
      </c>
      <c r="AO21" s="53"/>
      <c r="AP21" s="53"/>
      <c r="AQ21" s="53"/>
      <c r="AR21" s="62"/>
      <c r="AS21" s="40" t="s">
        <v>232</v>
      </c>
    </row>
    <row r="22" spans="1:45" s="63" customFormat="1" ht="318" customHeight="1" x14ac:dyDescent="0.25">
      <c r="A22" s="41">
        <v>256</v>
      </c>
      <c r="B22" s="41">
        <v>49</v>
      </c>
      <c r="C22" s="67" t="s">
        <v>233</v>
      </c>
      <c r="D22" s="67" t="s">
        <v>234</v>
      </c>
      <c r="E22" s="67" t="s">
        <v>235</v>
      </c>
      <c r="F22" s="40" t="s">
        <v>236</v>
      </c>
      <c r="G22" s="40" t="s">
        <v>237</v>
      </c>
      <c r="H22" s="40" t="s">
        <v>238</v>
      </c>
      <c r="I22" s="40" t="s">
        <v>239</v>
      </c>
      <c r="J22" s="53">
        <v>10</v>
      </c>
      <c r="K22" s="58">
        <v>41699</v>
      </c>
      <c r="L22" s="85">
        <v>43190</v>
      </c>
      <c r="M22" s="48" t="s">
        <v>230</v>
      </c>
      <c r="N22" s="49" t="s">
        <v>231</v>
      </c>
      <c r="O22" s="72" t="s">
        <v>58</v>
      </c>
      <c r="P22" s="72" t="s">
        <v>58</v>
      </c>
      <c r="Q22" s="59" t="s">
        <v>84</v>
      </c>
      <c r="R22" s="59" t="s">
        <v>58</v>
      </c>
      <c r="S22" s="50" t="s">
        <v>59</v>
      </c>
      <c r="T22" s="51">
        <v>9</v>
      </c>
      <c r="U22" s="52">
        <f t="shared" si="0"/>
        <v>0.9</v>
      </c>
      <c r="V22" s="35"/>
      <c r="W22" s="35"/>
      <c r="X22" s="36"/>
      <c r="Y22" s="35"/>
      <c r="Z22" s="36"/>
      <c r="AA22" s="35"/>
      <c r="AB22" s="54" t="s">
        <v>197</v>
      </c>
      <c r="AC22" s="60">
        <f>IF(U22=100%,2,0)</f>
        <v>0</v>
      </c>
      <c r="AD22" s="61">
        <f>IF(L22&lt;$AE$8,0,1)</f>
        <v>1</v>
      </c>
      <c r="AE22" s="37" t="str">
        <f t="shared" si="1"/>
        <v>EN TERMINO</v>
      </c>
      <c r="AF22" s="37" t="str">
        <f t="shared" si="2"/>
        <v>EN TERMINO</v>
      </c>
      <c r="AG22" s="50" t="s">
        <v>59</v>
      </c>
      <c r="AH22" s="38"/>
      <c r="AI22" s="38"/>
      <c r="AJ22" s="38"/>
      <c r="AK22" s="39" t="s">
        <v>73</v>
      </c>
      <c r="AL22" s="53" t="s">
        <v>87</v>
      </c>
      <c r="AM22" s="53" t="s">
        <v>240</v>
      </c>
      <c r="AN22" s="53" t="s">
        <v>63</v>
      </c>
      <c r="AO22" s="53"/>
      <c r="AP22" s="53"/>
      <c r="AQ22" s="53"/>
      <c r="AR22" s="62"/>
      <c r="AS22" s="40" t="s">
        <v>241</v>
      </c>
    </row>
    <row r="23" spans="1:45" s="63" customFormat="1" ht="409.5" customHeight="1" x14ac:dyDescent="0.25">
      <c r="A23" s="41">
        <v>276</v>
      </c>
      <c r="B23" s="41">
        <v>69</v>
      </c>
      <c r="C23" s="67" t="s">
        <v>245</v>
      </c>
      <c r="D23" s="67" t="s">
        <v>246</v>
      </c>
      <c r="E23" s="67" t="s">
        <v>247</v>
      </c>
      <c r="F23" s="44" t="s">
        <v>248</v>
      </c>
      <c r="G23" s="44" t="s">
        <v>249</v>
      </c>
      <c r="H23" s="62" t="s">
        <v>250</v>
      </c>
      <c r="I23" s="62" t="s">
        <v>250</v>
      </c>
      <c r="J23" s="53">
        <v>9</v>
      </c>
      <c r="K23" s="58">
        <v>41699</v>
      </c>
      <c r="L23" s="58">
        <v>43281</v>
      </c>
      <c r="M23" s="48" t="s">
        <v>64</v>
      </c>
      <c r="N23" s="49" t="s">
        <v>65</v>
      </c>
      <c r="O23" s="49" t="s">
        <v>58</v>
      </c>
      <c r="P23" s="49" t="s">
        <v>66</v>
      </c>
      <c r="Q23" s="59" t="s">
        <v>84</v>
      </c>
      <c r="R23" s="49" t="s">
        <v>58</v>
      </c>
      <c r="S23" s="50" t="s">
        <v>67</v>
      </c>
      <c r="T23" s="51">
        <v>7</v>
      </c>
      <c r="U23" s="52">
        <f t="shared" si="0"/>
        <v>0.77777777777777779</v>
      </c>
      <c r="V23" s="35"/>
      <c r="W23" s="35"/>
      <c r="X23" s="53" t="s">
        <v>68</v>
      </c>
      <c r="Y23" s="35"/>
      <c r="Z23" s="36"/>
      <c r="AA23" s="35" t="s">
        <v>69</v>
      </c>
      <c r="AB23" s="54" t="s">
        <v>197</v>
      </c>
      <c r="AC23" s="60">
        <f>IF(U23=100%,2,0)</f>
        <v>0</v>
      </c>
      <c r="AD23" s="61">
        <f>IF(L23&lt;$AE$8,0,1)</f>
        <v>1</v>
      </c>
      <c r="AE23" s="37" t="str">
        <f t="shared" si="1"/>
        <v>EN TERMINO</v>
      </c>
      <c r="AF23" s="37" t="str">
        <f t="shared" si="2"/>
        <v>EN TERMINO</v>
      </c>
      <c r="AG23" s="50" t="s">
        <v>67</v>
      </c>
      <c r="AH23" s="56" t="s">
        <v>70</v>
      </c>
      <c r="AI23" s="38" t="s">
        <v>71</v>
      </c>
      <c r="AJ23" s="56" t="s">
        <v>72</v>
      </c>
      <c r="AK23" s="39" t="s">
        <v>73</v>
      </c>
      <c r="AL23" s="53" t="s">
        <v>61</v>
      </c>
      <c r="AM23" s="53" t="s">
        <v>62</v>
      </c>
      <c r="AN23" s="53" t="s">
        <v>76</v>
      </c>
      <c r="AO23" s="53" t="s">
        <v>251</v>
      </c>
      <c r="AP23" s="86"/>
      <c r="AQ23" s="87" t="s">
        <v>252</v>
      </c>
      <c r="AR23" s="62" t="s">
        <v>253</v>
      </c>
      <c r="AS23" s="40" t="s">
        <v>254</v>
      </c>
    </row>
    <row r="24" spans="1:45" s="19" customFormat="1" ht="238.5" customHeight="1" x14ac:dyDescent="0.25">
      <c r="A24" s="41">
        <v>345</v>
      </c>
      <c r="B24" s="41">
        <v>10</v>
      </c>
      <c r="C24" s="67" t="s">
        <v>258</v>
      </c>
      <c r="D24" s="44" t="s">
        <v>259</v>
      </c>
      <c r="E24" s="44" t="s">
        <v>260</v>
      </c>
      <c r="F24" s="45" t="s">
        <v>261</v>
      </c>
      <c r="G24" s="88" t="s">
        <v>262</v>
      </c>
      <c r="H24" s="44" t="s">
        <v>263</v>
      </c>
      <c r="I24" s="44" t="s">
        <v>264</v>
      </c>
      <c r="J24" s="46">
        <v>6</v>
      </c>
      <c r="K24" s="47">
        <v>41699</v>
      </c>
      <c r="L24" s="47">
        <v>42916</v>
      </c>
      <c r="M24" s="48" t="s">
        <v>194</v>
      </c>
      <c r="N24" s="49" t="s">
        <v>195</v>
      </c>
      <c r="O24" s="49" t="s">
        <v>58</v>
      </c>
      <c r="P24" s="59" t="s">
        <v>118</v>
      </c>
      <c r="Q24" s="59" t="s">
        <v>84</v>
      </c>
      <c r="R24" s="49" t="s">
        <v>58</v>
      </c>
      <c r="S24" s="50" t="s">
        <v>59</v>
      </c>
      <c r="T24" s="51">
        <v>6</v>
      </c>
      <c r="U24" s="52">
        <f t="shared" si="0"/>
        <v>1</v>
      </c>
      <c r="V24" s="35"/>
      <c r="W24" s="35"/>
      <c r="X24" s="36"/>
      <c r="Y24" s="35"/>
      <c r="Z24" s="36"/>
      <c r="AA24" s="35"/>
      <c r="AB24" s="54" t="s">
        <v>257</v>
      </c>
      <c r="AC24" s="60">
        <f>IF(U24=100%,2,0)</f>
        <v>2</v>
      </c>
      <c r="AD24" s="61">
        <f>IF(L24&lt;$AE$8,0,1)</f>
        <v>0</v>
      </c>
      <c r="AE24" s="37" t="str">
        <f t="shared" si="1"/>
        <v>CUMPLIDA</v>
      </c>
      <c r="AF24" s="37" t="str">
        <f t="shared" si="2"/>
        <v>CUMPLIDA</v>
      </c>
      <c r="AG24" s="50" t="s">
        <v>59</v>
      </c>
      <c r="AH24" s="38"/>
      <c r="AI24" s="38"/>
      <c r="AJ24" s="38"/>
      <c r="AK24" s="39" t="s">
        <v>73</v>
      </c>
      <c r="AL24" s="53" t="s">
        <v>119</v>
      </c>
      <c r="AM24" s="62" t="s">
        <v>265</v>
      </c>
      <c r="AN24" s="53" t="s">
        <v>63</v>
      </c>
      <c r="AO24" s="53"/>
      <c r="AP24" s="53"/>
      <c r="AQ24" s="53"/>
      <c r="AR24" s="62"/>
      <c r="AS24" s="40" t="s">
        <v>55</v>
      </c>
    </row>
    <row r="25" spans="1:45" s="63" customFormat="1" ht="225" customHeight="1" x14ac:dyDescent="0.25">
      <c r="A25" s="41">
        <v>363</v>
      </c>
      <c r="B25" s="41">
        <v>16</v>
      </c>
      <c r="C25" s="67" t="s">
        <v>268</v>
      </c>
      <c r="D25" s="67" t="s">
        <v>269</v>
      </c>
      <c r="E25" s="67" t="s">
        <v>270</v>
      </c>
      <c r="F25" s="44" t="s">
        <v>271</v>
      </c>
      <c r="G25" s="44" t="s">
        <v>272</v>
      </c>
      <c r="H25" s="89" t="s">
        <v>273</v>
      </c>
      <c r="I25" s="89" t="s">
        <v>274</v>
      </c>
      <c r="J25" s="90">
        <v>1</v>
      </c>
      <c r="K25" s="47">
        <v>41640</v>
      </c>
      <c r="L25" s="47">
        <v>42825</v>
      </c>
      <c r="M25" s="48" t="s">
        <v>275</v>
      </c>
      <c r="N25" s="48" t="s">
        <v>275</v>
      </c>
      <c r="O25" s="59" t="s">
        <v>276</v>
      </c>
      <c r="P25" s="59" t="s">
        <v>276</v>
      </c>
      <c r="Q25" s="59" t="s">
        <v>277</v>
      </c>
      <c r="R25" s="59" t="s">
        <v>276</v>
      </c>
      <c r="S25" s="50" t="s">
        <v>59</v>
      </c>
      <c r="T25" s="51">
        <v>1</v>
      </c>
      <c r="U25" s="52">
        <f t="shared" si="0"/>
        <v>1</v>
      </c>
      <c r="V25" s="35"/>
      <c r="W25" s="35"/>
      <c r="X25" s="36"/>
      <c r="Y25" s="35"/>
      <c r="Z25" s="36"/>
      <c r="AA25" s="35"/>
      <c r="AB25" s="54" t="s">
        <v>278</v>
      </c>
      <c r="AC25" s="60">
        <f>IF(U25=100%,2,0)</f>
        <v>2</v>
      </c>
      <c r="AD25" s="61">
        <f>IF(L25&lt;$AE$8,0,1)</f>
        <v>0</v>
      </c>
      <c r="AE25" s="37" t="str">
        <f t="shared" si="1"/>
        <v>CUMPLIDA</v>
      </c>
      <c r="AF25" s="37" t="str">
        <f t="shared" si="2"/>
        <v>CUMPLIDA</v>
      </c>
      <c r="AG25" s="50" t="s">
        <v>59</v>
      </c>
      <c r="AH25" s="38"/>
      <c r="AI25" s="38"/>
      <c r="AJ25" s="38"/>
      <c r="AK25" s="39" t="s">
        <v>73</v>
      </c>
      <c r="AL25" s="53" t="s">
        <v>279</v>
      </c>
      <c r="AM25" s="53" t="s">
        <v>279</v>
      </c>
      <c r="AN25" s="53" t="s">
        <v>275</v>
      </c>
      <c r="AO25" s="53"/>
      <c r="AP25" s="53"/>
      <c r="AQ25" s="53"/>
      <c r="AR25" s="62"/>
      <c r="AS25" s="40" t="s">
        <v>55</v>
      </c>
    </row>
    <row r="26" spans="1:45" s="19" customFormat="1" ht="337.5" customHeight="1" x14ac:dyDescent="0.25">
      <c r="A26" s="41">
        <v>373</v>
      </c>
      <c r="B26" s="41">
        <v>26</v>
      </c>
      <c r="C26" s="67" t="s">
        <v>281</v>
      </c>
      <c r="D26" s="65" t="s">
        <v>282</v>
      </c>
      <c r="E26" s="65" t="s">
        <v>283</v>
      </c>
      <c r="F26" s="78" t="s">
        <v>284</v>
      </c>
      <c r="G26" s="79" t="s">
        <v>173</v>
      </c>
      <c r="H26" s="79" t="s">
        <v>285</v>
      </c>
      <c r="I26" s="79" t="s">
        <v>286</v>
      </c>
      <c r="J26" s="91">
        <v>10</v>
      </c>
      <c r="K26" s="75">
        <v>41640</v>
      </c>
      <c r="L26" s="75">
        <v>42916</v>
      </c>
      <c r="M26" s="48" t="s">
        <v>109</v>
      </c>
      <c r="N26" s="49" t="s">
        <v>110</v>
      </c>
      <c r="O26" s="72" t="s">
        <v>107</v>
      </c>
      <c r="P26" s="72" t="s">
        <v>107</v>
      </c>
      <c r="Q26" s="72" t="s">
        <v>159</v>
      </c>
      <c r="R26" s="72" t="s">
        <v>107</v>
      </c>
      <c r="S26" s="50" t="s">
        <v>59</v>
      </c>
      <c r="T26" s="51">
        <v>10</v>
      </c>
      <c r="U26" s="52">
        <f t="shared" ref="U26:U35" si="3">+T26/J26</f>
        <v>1</v>
      </c>
      <c r="V26" s="35"/>
      <c r="W26" s="35"/>
      <c r="X26" s="53" t="s">
        <v>68</v>
      </c>
      <c r="Y26" s="35"/>
      <c r="Z26" s="36"/>
      <c r="AA26" s="35" t="s">
        <v>69</v>
      </c>
      <c r="AB26" s="54" t="s">
        <v>278</v>
      </c>
      <c r="AC26" s="60">
        <f>IF(U26=100%,2,0)</f>
        <v>2</v>
      </c>
      <c r="AD26" s="61">
        <f>IF(L26&lt;$AE$8,0,1)</f>
        <v>0</v>
      </c>
      <c r="AE26" s="37" t="str">
        <f t="shared" ref="AE26:AE41" si="4">IF(AC26+AD26&gt;1,"CUMPLIDA",IF(AD26=1,"EN TERMINO","VENCIDA"))</f>
        <v>CUMPLIDA</v>
      </c>
      <c r="AF26" s="37" t="str">
        <f t="shared" ref="AF26:AF41" si="5">IF(AE26="CUMPLIDA","CUMPLIDA",IF(AE26="EN TERMINO","EN TERMINO","VENCIDA"))</f>
        <v>CUMPLIDA</v>
      </c>
      <c r="AG26" s="50" t="s">
        <v>59</v>
      </c>
      <c r="AH26" s="56" t="s">
        <v>287</v>
      </c>
      <c r="AI26" s="38" t="s">
        <v>86</v>
      </c>
      <c r="AJ26" s="56" t="s">
        <v>72</v>
      </c>
      <c r="AK26" s="39" t="s">
        <v>73</v>
      </c>
      <c r="AL26" s="53" t="s">
        <v>74</v>
      </c>
      <c r="AM26" s="53" t="s">
        <v>75</v>
      </c>
      <c r="AN26" s="53" t="s">
        <v>63</v>
      </c>
      <c r="AO26" s="53"/>
      <c r="AP26" s="53"/>
      <c r="AQ26" s="53"/>
      <c r="AR26" s="62"/>
      <c r="AS26" s="40" t="s">
        <v>55</v>
      </c>
    </row>
    <row r="27" spans="1:45" s="63" customFormat="1" ht="274.5" customHeight="1" x14ac:dyDescent="0.25">
      <c r="A27" s="41">
        <v>374</v>
      </c>
      <c r="B27" s="41">
        <v>27</v>
      </c>
      <c r="C27" s="67" t="s">
        <v>288</v>
      </c>
      <c r="D27" s="67" t="s">
        <v>289</v>
      </c>
      <c r="E27" s="67" t="s">
        <v>290</v>
      </c>
      <c r="F27" s="92" t="s">
        <v>291</v>
      </c>
      <c r="G27" s="42" t="s">
        <v>292</v>
      </c>
      <c r="H27" s="92" t="s">
        <v>293</v>
      </c>
      <c r="I27" s="92" t="s">
        <v>293</v>
      </c>
      <c r="J27" s="90">
        <v>9</v>
      </c>
      <c r="K27" s="47">
        <v>41640</v>
      </c>
      <c r="L27" s="47">
        <v>42916</v>
      </c>
      <c r="M27" s="48" t="s">
        <v>109</v>
      </c>
      <c r="N27" s="49" t="s">
        <v>110</v>
      </c>
      <c r="O27" s="72" t="s">
        <v>107</v>
      </c>
      <c r="P27" s="72" t="s">
        <v>107</v>
      </c>
      <c r="Q27" s="72" t="s">
        <v>159</v>
      </c>
      <c r="R27" s="72" t="s">
        <v>107</v>
      </c>
      <c r="S27" s="50" t="s">
        <v>59</v>
      </c>
      <c r="T27" s="51">
        <v>9</v>
      </c>
      <c r="U27" s="52">
        <f t="shared" si="3"/>
        <v>1</v>
      </c>
      <c r="V27" s="35"/>
      <c r="W27" s="35"/>
      <c r="X27" s="53" t="s">
        <v>68</v>
      </c>
      <c r="Y27" s="35"/>
      <c r="Z27" s="36"/>
      <c r="AA27" s="35" t="s">
        <v>69</v>
      </c>
      <c r="AB27" s="54" t="s">
        <v>278</v>
      </c>
      <c r="AC27" s="60">
        <f>IF(U27=100%,2,0)</f>
        <v>2</v>
      </c>
      <c r="AD27" s="61">
        <f>IF(L27&lt;$AE$8,0,1)</f>
        <v>0</v>
      </c>
      <c r="AE27" s="37" t="str">
        <f t="shared" si="4"/>
        <v>CUMPLIDA</v>
      </c>
      <c r="AF27" s="37" t="str">
        <f t="shared" si="5"/>
        <v>CUMPLIDA</v>
      </c>
      <c r="AG27" s="50" t="s">
        <v>59</v>
      </c>
      <c r="AH27" s="56" t="s">
        <v>294</v>
      </c>
      <c r="AI27" s="38" t="s">
        <v>86</v>
      </c>
      <c r="AJ27" s="56" t="s">
        <v>72</v>
      </c>
      <c r="AK27" s="39" t="s">
        <v>73</v>
      </c>
      <c r="AL27" s="53" t="s">
        <v>74</v>
      </c>
      <c r="AM27" s="53" t="s">
        <v>75</v>
      </c>
      <c r="AN27" s="53" t="s">
        <v>63</v>
      </c>
      <c r="AO27" s="53"/>
      <c r="AP27" s="53"/>
      <c r="AQ27" s="53"/>
      <c r="AR27" s="62"/>
      <c r="AS27" s="40" t="s">
        <v>55</v>
      </c>
    </row>
    <row r="28" spans="1:45" s="63" customFormat="1" ht="163.5" customHeight="1" x14ac:dyDescent="0.25">
      <c r="A28" s="41">
        <v>376</v>
      </c>
      <c r="B28" s="41">
        <v>29</v>
      </c>
      <c r="C28" s="67" t="s">
        <v>295</v>
      </c>
      <c r="D28" s="67" t="s">
        <v>296</v>
      </c>
      <c r="E28" s="67" t="s">
        <v>297</v>
      </c>
      <c r="F28" s="44" t="s">
        <v>103</v>
      </c>
      <c r="G28" s="44" t="s">
        <v>104</v>
      </c>
      <c r="H28" s="93" t="s">
        <v>298</v>
      </c>
      <c r="I28" s="93" t="s">
        <v>299</v>
      </c>
      <c r="J28" s="90">
        <v>7</v>
      </c>
      <c r="K28" s="47">
        <v>41671</v>
      </c>
      <c r="L28" s="47">
        <v>42825</v>
      </c>
      <c r="M28" s="48" t="s">
        <v>105</v>
      </c>
      <c r="N28" s="49" t="s">
        <v>106</v>
      </c>
      <c r="O28" s="72" t="s">
        <v>107</v>
      </c>
      <c r="P28" s="72" t="s">
        <v>107</v>
      </c>
      <c r="Q28" s="72" t="s">
        <v>159</v>
      </c>
      <c r="R28" s="72" t="s">
        <v>107</v>
      </c>
      <c r="S28" s="50" t="s">
        <v>111</v>
      </c>
      <c r="T28" s="51">
        <v>7</v>
      </c>
      <c r="U28" s="52">
        <f t="shared" si="3"/>
        <v>1</v>
      </c>
      <c r="V28" s="35"/>
      <c r="W28" s="35"/>
      <c r="X28" s="36"/>
      <c r="Y28" s="35"/>
      <c r="Z28" s="36"/>
      <c r="AA28" s="35"/>
      <c r="AB28" s="54" t="s">
        <v>278</v>
      </c>
      <c r="AC28" s="60">
        <f>IF(U28=100%,2,0)</f>
        <v>2</v>
      </c>
      <c r="AD28" s="61">
        <f>IF(L28&lt;$AE$8,0,1)</f>
        <v>0</v>
      </c>
      <c r="AE28" s="37" t="str">
        <f t="shared" si="4"/>
        <v>CUMPLIDA</v>
      </c>
      <c r="AF28" s="37" t="str">
        <f t="shared" si="5"/>
        <v>CUMPLIDA</v>
      </c>
      <c r="AG28" s="50" t="s">
        <v>117</v>
      </c>
      <c r="AH28" s="56" t="s">
        <v>300</v>
      </c>
      <c r="AI28" s="38" t="s">
        <v>86</v>
      </c>
      <c r="AJ28" s="56" t="s">
        <v>72</v>
      </c>
      <c r="AK28" s="39" t="s">
        <v>73</v>
      </c>
      <c r="AL28" s="53" t="s">
        <v>61</v>
      </c>
      <c r="AM28" s="53" t="s">
        <v>301</v>
      </c>
      <c r="AN28" s="53" t="s">
        <v>63</v>
      </c>
      <c r="AO28" s="53"/>
      <c r="AP28" s="53"/>
      <c r="AQ28" s="53"/>
      <c r="AR28" s="62"/>
      <c r="AS28" s="40" t="s">
        <v>55</v>
      </c>
    </row>
    <row r="29" spans="1:45" s="63" customFormat="1" ht="310.5" customHeight="1" x14ac:dyDescent="0.25">
      <c r="A29" s="41">
        <v>377</v>
      </c>
      <c r="B29" s="41">
        <v>30</v>
      </c>
      <c r="C29" s="67" t="s">
        <v>302</v>
      </c>
      <c r="D29" s="67" t="s">
        <v>296</v>
      </c>
      <c r="E29" s="67" t="s">
        <v>303</v>
      </c>
      <c r="F29" s="44" t="s">
        <v>103</v>
      </c>
      <c r="G29" s="44" t="s">
        <v>104</v>
      </c>
      <c r="H29" s="93" t="s">
        <v>304</v>
      </c>
      <c r="I29" s="93" t="s">
        <v>304</v>
      </c>
      <c r="J29" s="90">
        <v>7</v>
      </c>
      <c r="K29" s="47">
        <v>41671</v>
      </c>
      <c r="L29" s="47">
        <v>43100</v>
      </c>
      <c r="M29" s="48" t="s">
        <v>105</v>
      </c>
      <c r="N29" s="49" t="s">
        <v>106</v>
      </c>
      <c r="O29" s="72" t="s">
        <v>107</v>
      </c>
      <c r="P29" s="72" t="s">
        <v>163</v>
      </c>
      <c r="Q29" s="72" t="s">
        <v>159</v>
      </c>
      <c r="R29" s="72" t="s">
        <v>107</v>
      </c>
      <c r="S29" s="50" t="s">
        <v>280</v>
      </c>
      <c r="T29" s="51">
        <v>7</v>
      </c>
      <c r="U29" s="52">
        <f t="shared" si="3"/>
        <v>1</v>
      </c>
      <c r="V29" s="39" t="s">
        <v>117</v>
      </c>
      <c r="W29" s="35" t="s">
        <v>86</v>
      </c>
      <c r="X29" s="53" t="s">
        <v>305</v>
      </c>
      <c r="Y29" s="35" t="s">
        <v>306</v>
      </c>
      <c r="Z29" s="53" t="s">
        <v>307</v>
      </c>
      <c r="AA29" s="35" t="s">
        <v>308</v>
      </c>
      <c r="AB29" s="54" t="s">
        <v>278</v>
      </c>
      <c r="AC29" s="60">
        <f>IF(U29=100%,2,0)</f>
        <v>2</v>
      </c>
      <c r="AD29" s="61">
        <f>IF(L29&lt;$AE$8,0,1)</f>
        <v>0</v>
      </c>
      <c r="AE29" s="37" t="str">
        <f t="shared" si="4"/>
        <v>CUMPLIDA</v>
      </c>
      <c r="AF29" s="37" t="str">
        <f t="shared" si="5"/>
        <v>CUMPLIDA</v>
      </c>
      <c r="AG29" s="49" t="s">
        <v>94</v>
      </c>
      <c r="AH29" s="56" t="s">
        <v>309</v>
      </c>
      <c r="AI29" s="38" t="s">
        <v>86</v>
      </c>
      <c r="AJ29" s="56" t="s">
        <v>180</v>
      </c>
      <c r="AK29" s="53" t="s">
        <v>73</v>
      </c>
      <c r="AL29" s="53" t="s">
        <v>61</v>
      </c>
      <c r="AM29" s="53" t="s">
        <v>301</v>
      </c>
      <c r="AN29" s="53" t="s">
        <v>63</v>
      </c>
      <c r="AO29" s="53"/>
      <c r="AP29" s="53"/>
      <c r="AQ29" s="53"/>
      <c r="AR29" s="62"/>
      <c r="AS29" s="40" t="s">
        <v>55</v>
      </c>
    </row>
    <row r="30" spans="1:45" s="63" customFormat="1" ht="319.5" customHeight="1" x14ac:dyDescent="0.25">
      <c r="A30" s="41">
        <v>379</v>
      </c>
      <c r="B30" s="41">
        <v>32</v>
      </c>
      <c r="C30" s="67" t="s">
        <v>312</v>
      </c>
      <c r="D30" s="67" t="s">
        <v>310</v>
      </c>
      <c r="E30" s="67" t="s">
        <v>313</v>
      </c>
      <c r="F30" s="67" t="s">
        <v>314</v>
      </c>
      <c r="G30" s="67" t="s">
        <v>315</v>
      </c>
      <c r="H30" s="93" t="s">
        <v>316</v>
      </c>
      <c r="I30" s="93" t="s">
        <v>317</v>
      </c>
      <c r="J30" s="90">
        <v>8</v>
      </c>
      <c r="K30" s="47">
        <v>41671</v>
      </c>
      <c r="L30" s="47">
        <v>43069</v>
      </c>
      <c r="M30" s="48" t="s">
        <v>105</v>
      </c>
      <c r="N30" s="49" t="s">
        <v>106</v>
      </c>
      <c r="O30" s="49" t="s">
        <v>107</v>
      </c>
      <c r="P30" s="49" t="s">
        <v>318</v>
      </c>
      <c r="Q30" s="49" t="s">
        <v>159</v>
      </c>
      <c r="R30" s="49" t="s">
        <v>107</v>
      </c>
      <c r="S30" s="50" t="s">
        <v>280</v>
      </c>
      <c r="T30" s="51">
        <v>8</v>
      </c>
      <c r="U30" s="52">
        <f t="shared" si="3"/>
        <v>1</v>
      </c>
      <c r="V30" s="35" t="s">
        <v>112</v>
      </c>
      <c r="W30" s="35" t="s">
        <v>86</v>
      </c>
      <c r="X30" s="53" t="s">
        <v>319</v>
      </c>
      <c r="Y30" s="35" t="s">
        <v>320</v>
      </c>
      <c r="Z30" s="53" t="s">
        <v>321</v>
      </c>
      <c r="AA30" s="35" t="s">
        <v>115</v>
      </c>
      <c r="AB30" s="54" t="s">
        <v>278</v>
      </c>
      <c r="AC30" s="60">
        <f>IF(U30=100%,2,0)</f>
        <v>2</v>
      </c>
      <c r="AD30" s="61">
        <f>IF(L30&lt;$AE$8,0,1)</f>
        <v>0</v>
      </c>
      <c r="AE30" s="37" t="str">
        <f t="shared" si="4"/>
        <v>CUMPLIDA</v>
      </c>
      <c r="AF30" s="37" t="str">
        <f t="shared" si="5"/>
        <v>CUMPLIDA</v>
      </c>
      <c r="AG30" s="49" t="s">
        <v>94</v>
      </c>
      <c r="AH30" s="56" t="s">
        <v>322</v>
      </c>
      <c r="AI30" s="38" t="s">
        <v>126</v>
      </c>
      <c r="AJ30" s="56" t="s">
        <v>127</v>
      </c>
      <c r="AK30" s="53" t="s">
        <v>323</v>
      </c>
      <c r="AL30" s="53" t="s">
        <v>119</v>
      </c>
      <c r="AM30" s="53" t="s">
        <v>324</v>
      </c>
      <c r="AN30" s="53" t="s">
        <v>63</v>
      </c>
      <c r="AO30" s="53"/>
      <c r="AP30" s="53"/>
      <c r="AQ30" s="53"/>
      <c r="AR30" s="62"/>
      <c r="AS30" s="40" t="s">
        <v>55</v>
      </c>
    </row>
    <row r="31" spans="1:45" s="63" customFormat="1" ht="270" customHeight="1" x14ac:dyDescent="0.25">
      <c r="A31" s="41">
        <v>382</v>
      </c>
      <c r="B31" s="41">
        <v>35</v>
      </c>
      <c r="C31" s="67" t="s">
        <v>327</v>
      </c>
      <c r="D31" s="67" t="s">
        <v>328</v>
      </c>
      <c r="E31" s="67" t="s">
        <v>329</v>
      </c>
      <c r="F31" s="67" t="s">
        <v>330</v>
      </c>
      <c r="G31" s="67" t="s">
        <v>330</v>
      </c>
      <c r="H31" s="93" t="s">
        <v>331</v>
      </c>
      <c r="I31" s="93" t="s">
        <v>331</v>
      </c>
      <c r="J31" s="39">
        <v>11</v>
      </c>
      <c r="K31" s="58">
        <v>41671</v>
      </c>
      <c r="L31" s="58">
        <v>43069</v>
      </c>
      <c r="M31" s="48" t="s">
        <v>105</v>
      </c>
      <c r="N31" s="49" t="s">
        <v>106</v>
      </c>
      <c r="O31" s="49" t="s">
        <v>107</v>
      </c>
      <c r="P31" s="49" t="s">
        <v>107</v>
      </c>
      <c r="Q31" s="49" t="s">
        <v>159</v>
      </c>
      <c r="R31" s="72" t="s">
        <v>107</v>
      </c>
      <c r="S31" s="50" t="s">
        <v>93</v>
      </c>
      <c r="T31" s="51">
        <v>11</v>
      </c>
      <c r="U31" s="52">
        <f t="shared" si="3"/>
        <v>1</v>
      </c>
      <c r="V31" s="35"/>
      <c r="W31" s="35"/>
      <c r="X31" s="36"/>
      <c r="Y31" s="35"/>
      <c r="Z31" s="36"/>
      <c r="AA31" s="35"/>
      <c r="AB31" s="54" t="s">
        <v>278</v>
      </c>
      <c r="AC31" s="60">
        <f>IF(U31=100%,2,0)</f>
        <v>2</v>
      </c>
      <c r="AD31" s="61">
        <f>IF(L31&lt;$AE$8,0,1)</f>
        <v>0</v>
      </c>
      <c r="AE31" s="37" t="str">
        <f t="shared" si="4"/>
        <v>CUMPLIDA</v>
      </c>
      <c r="AF31" s="37" t="str">
        <f t="shared" si="5"/>
        <v>CUMPLIDA</v>
      </c>
      <c r="AG31" s="49" t="s">
        <v>94</v>
      </c>
      <c r="AH31" s="56" t="s">
        <v>332</v>
      </c>
      <c r="AI31" s="38" t="s">
        <v>86</v>
      </c>
      <c r="AJ31" s="56" t="s">
        <v>72</v>
      </c>
      <c r="AK31" s="39" t="s">
        <v>73</v>
      </c>
      <c r="AL31" s="53" t="s">
        <v>61</v>
      </c>
      <c r="AM31" s="53" t="s">
        <v>326</v>
      </c>
      <c r="AN31" s="53" t="s">
        <v>63</v>
      </c>
      <c r="AO31" s="53"/>
      <c r="AP31" s="53"/>
      <c r="AQ31" s="53"/>
      <c r="AR31" s="62"/>
      <c r="AS31" s="94" t="s">
        <v>333</v>
      </c>
    </row>
    <row r="32" spans="1:45" s="19" customFormat="1" ht="264.75" customHeight="1" x14ac:dyDescent="0.25">
      <c r="A32" s="41">
        <v>383</v>
      </c>
      <c r="B32" s="41">
        <v>36</v>
      </c>
      <c r="C32" s="67" t="s">
        <v>334</v>
      </c>
      <c r="D32" s="65" t="s">
        <v>335</v>
      </c>
      <c r="E32" s="65" t="s">
        <v>336</v>
      </c>
      <c r="F32" s="65" t="s">
        <v>337</v>
      </c>
      <c r="G32" s="65" t="s">
        <v>338</v>
      </c>
      <c r="H32" s="65" t="s">
        <v>339</v>
      </c>
      <c r="I32" s="65" t="s">
        <v>339</v>
      </c>
      <c r="J32" s="76">
        <v>5</v>
      </c>
      <c r="K32" s="47">
        <v>41671</v>
      </c>
      <c r="L32" s="47">
        <v>42794</v>
      </c>
      <c r="M32" s="48" t="s">
        <v>105</v>
      </c>
      <c r="N32" s="49" t="s">
        <v>106</v>
      </c>
      <c r="O32" s="72" t="s">
        <v>107</v>
      </c>
      <c r="P32" s="72" t="s">
        <v>311</v>
      </c>
      <c r="Q32" s="72" t="s">
        <v>159</v>
      </c>
      <c r="R32" s="72" t="s">
        <v>107</v>
      </c>
      <c r="S32" s="50" t="s">
        <v>67</v>
      </c>
      <c r="T32" s="51">
        <v>5</v>
      </c>
      <c r="U32" s="52">
        <f t="shared" si="3"/>
        <v>1</v>
      </c>
      <c r="V32" s="35"/>
      <c r="W32" s="35"/>
      <c r="X32" s="36"/>
      <c r="Y32" s="35"/>
      <c r="Z32" s="36"/>
      <c r="AA32" s="35"/>
      <c r="AB32" s="54" t="s">
        <v>278</v>
      </c>
      <c r="AC32" s="60">
        <f>IF(U32=100%,2,0)</f>
        <v>2</v>
      </c>
      <c r="AD32" s="61">
        <f>IF(L32&lt;$AE$8,0,1)</f>
        <v>0</v>
      </c>
      <c r="AE32" s="37" t="str">
        <f t="shared" si="4"/>
        <v>CUMPLIDA</v>
      </c>
      <c r="AF32" s="37" t="str">
        <f t="shared" si="5"/>
        <v>CUMPLIDA</v>
      </c>
      <c r="AG32" s="50" t="s">
        <v>67</v>
      </c>
      <c r="AH32" s="56" t="s">
        <v>340</v>
      </c>
      <c r="AI32" s="38" t="s">
        <v>126</v>
      </c>
      <c r="AJ32" s="56" t="s">
        <v>127</v>
      </c>
      <c r="AK32" s="39" t="s">
        <v>73</v>
      </c>
      <c r="AL32" s="53" t="s">
        <v>61</v>
      </c>
      <c r="AM32" s="53" t="s">
        <v>301</v>
      </c>
      <c r="AN32" s="53" t="s">
        <v>63</v>
      </c>
      <c r="AO32" s="53"/>
      <c r="AP32" s="53"/>
      <c r="AQ32" s="53"/>
      <c r="AR32" s="62"/>
      <c r="AS32" s="40" t="s">
        <v>55</v>
      </c>
    </row>
    <row r="33" spans="1:45" s="19" customFormat="1" ht="334.5" customHeight="1" x14ac:dyDescent="0.25">
      <c r="A33" s="41">
        <v>388</v>
      </c>
      <c r="B33" s="41">
        <v>41</v>
      </c>
      <c r="C33" s="67" t="s">
        <v>344</v>
      </c>
      <c r="D33" s="65" t="s">
        <v>345</v>
      </c>
      <c r="E33" s="65" t="s">
        <v>346</v>
      </c>
      <c r="F33" s="65" t="s">
        <v>347</v>
      </c>
      <c r="G33" s="65" t="s">
        <v>348</v>
      </c>
      <c r="H33" s="62" t="s">
        <v>349</v>
      </c>
      <c r="I33" s="40" t="s">
        <v>350</v>
      </c>
      <c r="J33" s="53">
        <v>9</v>
      </c>
      <c r="K33" s="58">
        <v>41640</v>
      </c>
      <c r="L33" s="85">
        <v>43100</v>
      </c>
      <c r="M33" s="48" t="s">
        <v>342</v>
      </c>
      <c r="N33" s="49" t="s">
        <v>343</v>
      </c>
      <c r="O33" s="59" t="s">
        <v>58</v>
      </c>
      <c r="P33" s="59" t="s">
        <v>58</v>
      </c>
      <c r="Q33" s="59" t="s">
        <v>84</v>
      </c>
      <c r="R33" s="59" t="s">
        <v>58</v>
      </c>
      <c r="S33" s="50" t="s">
        <v>93</v>
      </c>
      <c r="T33" s="51">
        <v>9</v>
      </c>
      <c r="U33" s="52">
        <f t="shared" si="3"/>
        <v>1</v>
      </c>
      <c r="V33" s="35"/>
      <c r="W33" s="35"/>
      <c r="X33" s="36"/>
      <c r="Y33" s="35"/>
      <c r="Z33" s="36"/>
      <c r="AA33" s="35"/>
      <c r="AB33" s="54" t="s">
        <v>278</v>
      </c>
      <c r="AC33" s="60">
        <f>IF(U33=100%,2,0)</f>
        <v>2</v>
      </c>
      <c r="AD33" s="61">
        <f>IF(L33&lt;$AE$8,0,1)</f>
        <v>0</v>
      </c>
      <c r="AE33" s="37" t="str">
        <f t="shared" si="4"/>
        <v>CUMPLIDA</v>
      </c>
      <c r="AF33" s="37" t="str">
        <f t="shared" si="5"/>
        <v>CUMPLIDA</v>
      </c>
      <c r="AG33" s="49" t="s">
        <v>94</v>
      </c>
      <c r="AH33" s="56" t="s">
        <v>351</v>
      </c>
      <c r="AI33" s="38" t="s">
        <v>126</v>
      </c>
      <c r="AJ33" s="56" t="s">
        <v>127</v>
      </c>
      <c r="AK33" s="39" t="s">
        <v>73</v>
      </c>
      <c r="AL33" s="53" t="s">
        <v>61</v>
      </c>
      <c r="AM33" s="53" t="s">
        <v>325</v>
      </c>
      <c r="AN33" s="53" t="s">
        <v>63</v>
      </c>
      <c r="AO33" s="53"/>
      <c r="AP33" s="53"/>
      <c r="AQ33" s="53"/>
      <c r="AR33" s="62"/>
      <c r="AS33" s="94" t="s">
        <v>352</v>
      </c>
    </row>
    <row r="34" spans="1:45" s="19" customFormat="1" ht="180.75" customHeight="1" x14ac:dyDescent="0.25">
      <c r="A34" s="41">
        <v>390</v>
      </c>
      <c r="B34" s="41">
        <v>43</v>
      </c>
      <c r="C34" s="67" t="s">
        <v>353</v>
      </c>
      <c r="D34" s="65" t="s">
        <v>354</v>
      </c>
      <c r="E34" s="65" t="s">
        <v>341</v>
      </c>
      <c r="F34" s="65" t="s">
        <v>355</v>
      </c>
      <c r="G34" s="65" t="s">
        <v>356</v>
      </c>
      <c r="H34" s="40" t="s">
        <v>357</v>
      </c>
      <c r="I34" s="40" t="s">
        <v>358</v>
      </c>
      <c r="J34" s="53">
        <v>4</v>
      </c>
      <c r="K34" s="58">
        <v>41640</v>
      </c>
      <c r="L34" s="85">
        <v>43100</v>
      </c>
      <c r="M34" s="48" t="s">
        <v>342</v>
      </c>
      <c r="N34" s="49" t="s">
        <v>343</v>
      </c>
      <c r="O34" s="59" t="s">
        <v>58</v>
      </c>
      <c r="P34" s="72" t="s">
        <v>359</v>
      </c>
      <c r="Q34" s="59" t="s">
        <v>84</v>
      </c>
      <c r="R34" s="59" t="s">
        <v>58</v>
      </c>
      <c r="S34" s="50" t="s">
        <v>280</v>
      </c>
      <c r="T34" s="51">
        <v>4</v>
      </c>
      <c r="U34" s="52">
        <f t="shared" si="3"/>
        <v>1</v>
      </c>
      <c r="V34" s="39" t="s">
        <v>117</v>
      </c>
      <c r="W34" s="35" t="s">
        <v>86</v>
      </c>
      <c r="X34" s="53" t="s">
        <v>360</v>
      </c>
      <c r="Y34" s="35" t="s">
        <v>361</v>
      </c>
      <c r="Z34" s="53" t="s">
        <v>362</v>
      </c>
      <c r="AA34" s="35" t="s">
        <v>115</v>
      </c>
      <c r="AB34" s="54" t="s">
        <v>278</v>
      </c>
      <c r="AC34" s="60">
        <f>IF(U34=100%,2,0)</f>
        <v>2</v>
      </c>
      <c r="AD34" s="61">
        <f>IF(L34&lt;$AE$8,0,1)</f>
        <v>0</v>
      </c>
      <c r="AE34" s="37" t="str">
        <f t="shared" si="4"/>
        <v>CUMPLIDA</v>
      </c>
      <c r="AF34" s="37" t="str">
        <f t="shared" si="5"/>
        <v>CUMPLIDA</v>
      </c>
      <c r="AG34" s="49" t="s">
        <v>94</v>
      </c>
      <c r="AH34" s="56" t="s">
        <v>363</v>
      </c>
      <c r="AI34" s="38" t="s">
        <v>126</v>
      </c>
      <c r="AJ34" s="56" t="s">
        <v>127</v>
      </c>
      <c r="AK34" s="39" t="s">
        <v>73</v>
      </c>
      <c r="AL34" s="53" t="s">
        <v>74</v>
      </c>
      <c r="AM34" s="53" t="s">
        <v>75</v>
      </c>
      <c r="AN34" s="53" t="s">
        <v>63</v>
      </c>
      <c r="AO34" s="53"/>
      <c r="AP34" s="53"/>
      <c r="AQ34" s="53"/>
      <c r="AR34" s="62"/>
      <c r="AS34" s="94" t="s">
        <v>364</v>
      </c>
    </row>
    <row r="35" spans="1:45" s="19" customFormat="1" ht="187.15" customHeight="1" x14ac:dyDescent="0.25">
      <c r="A35" s="41">
        <v>412</v>
      </c>
      <c r="B35" s="41">
        <v>65</v>
      </c>
      <c r="C35" s="67" t="s">
        <v>367</v>
      </c>
      <c r="D35" s="67" t="s">
        <v>368</v>
      </c>
      <c r="E35" s="67" t="s">
        <v>369</v>
      </c>
      <c r="F35" s="44" t="s">
        <v>370</v>
      </c>
      <c r="G35" s="40" t="s">
        <v>371</v>
      </c>
      <c r="H35" s="45" t="s">
        <v>372</v>
      </c>
      <c r="I35" s="45" t="s">
        <v>373</v>
      </c>
      <c r="J35" s="53">
        <v>10</v>
      </c>
      <c r="K35" s="47">
        <v>41699</v>
      </c>
      <c r="L35" s="47">
        <v>42916</v>
      </c>
      <c r="M35" s="48" t="s">
        <v>365</v>
      </c>
      <c r="N35" s="49" t="s">
        <v>366</v>
      </c>
      <c r="O35" s="59" t="s">
        <v>58</v>
      </c>
      <c r="P35" s="59" t="s">
        <v>58</v>
      </c>
      <c r="Q35" s="59" t="s">
        <v>84</v>
      </c>
      <c r="R35" s="59" t="s">
        <v>58</v>
      </c>
      <c r="S35" s="50" t="s">
        <v>67</v>
      </c>
      <c r="T35" s="51">
        <v>10</v>
      </c>
      <c r="U35" s="52">
        <f t="shared" si="3"/>
        <v>1</v>
      </c>
      <c r="V35" s="35"/>
      <c r="W35" s="35"/>
      <c r="X35" s="36"/>
      <c r="Y35" s="35"/>
      <c r="Z35" s="36"/>
      <c r="AA35" s="35"/>
      <c r="AB35" s="54" t="s">
        <v>278</v>
      </c>
      <c r="AC35" s="60">
        <f>IF(U35=100%,2,0)</f>
        <v>2</v>
      </c>
      <c r="AD35" s="61">
        <f>IF(L35&lt;$AE$8,0,1)</f>
        <v>0</v>
      </c>
      <c r="AE35" s="37" t="str">
        <f t="shared" si="4"/>
        <v>CUMPLIDA</v>
      </c>
      <c r="AF35" s="37" t="str">
        <f t="shared" si="5"/>
        <v>CUMPLIDA</v>
      </c>
      <c r="AG35" s="50" t="s">
        <v>67</v>
      </c>
      <c r="AH35" s="38"/>
      <c r="AI35" s="38"/>
      <c r="AJ35" s="38"/>
      <c r="AK35" s="39" t="s">
        <v>73</v>
      </c>
      <c r="AL35" s="53" t="s">
        <v>374</v>
      </c>
      <c r="AM35" s="53" t="s">
        <v>375</v>
      </c>
      <c r="AN35" s="53" t="s">
        <v>63</v>
      </c>
      <c r="AO35" s="53"/>
      <c r="AP35" s="53"/>
      <c r="AQ35" s="53"/>
      <c r="AR35" s="62"/>
      <c r="AS35" s="40" t="s">
        <v>55</v>
      </c>
    </row>
    <row r="36" spans="1:45" s="63" customFormat="1" ht="234" customHeight="1" x14ac:dyDescent="0.25">
      <c r="A36" s="41">
        <v>425</v>
      </c>
      <c r="B36" s="41">
        <v>1</v>
      </c>
      <c r="C36" s="67" t="s">
        <v>376</v>
      </c>
      <c r="D36" s="96" t="s">
        <v>377</v>
      </c>
      <c r="E36" s="96" t="s">
        <v>378</v>
      </c>
      <c r="F36" s="44" t="s">
        <v>103</v>
      </c>
      <c r="G36" s="44" t="s">
        <v>104</v>
      </c>
      <c r="H36" s="40" t="s">
        <v>379</v>
      </c>
      <c r="I36" s="40" t="s">
        <v>379</v>
      </c>
      <c r="J36" s="53">
        <v>13</v>
      </c>
      <c r="K36" s="47">
        <v>41791</v>
      </c>
      <c r="L36" s="47">
        <v>42794</v>
      </c>
      <c r="M36" s="48" t="s">
        <v>242</v>
      </c>
      <c r="N36" s="49" t="s">
        <v>243</v>
      </c>
      <c r="O36" s="72" t="s">
        <v>58</v>
      </c>
      <c r="P36" s="49" t="s">
        <v>66</v>
      </c>
      <c r="Q36" s="59" t="s">
        <v>84</v>
      </c>
      <c r="R36" s="72" t="s">
        <v>58</v>
      </c>
      <c r="S36" s="50" t="s">
        <v>111</v>
      </c>
      <c r="T36" s="97">
        <v>13</v>
      </c>
      <c r="U36" s="52">
        <f t="shared" ref="U36:U45" si="6">+T36/J36</f>
        <v>1</v>
      </c>
      <c r="V36" s="35" t="s">
        <v>244</v>
      </c>
      <c r="W36" s="35"/>
      <c r="X36" s="53" t="s">
        <v>380</v>
      </c>
      <c r="Y36" s="35"/>
      <c r="Z36" s="40"/>
      <c r="AA36" s="35"/>
      <c r="AB36" s="54" t="s">
        <v>381</v>
      </c>
      <c r="AC36" s="60">
        <f>IF(U36=100%,2,0)</f>
        <v>2</v>
      </c>
      <c r="AD36" s="61">
        <f>IF(L36&lt;$AE$8,0,1)</f>
        <v>0</v>
      </c>
      <c r="AE36" s="37" t="str">
        <f t="shared" si="4"/>
        <v>CUMPLIDA</v>
      </c>
      <c r="AF36" s="37" t="str">
        <f t="shared" si="5"/>
        <v>CUMPLIDA</v>
      </c>
      <c r="AG36" s="50" t="s">
        <v>117</v>
      </c>
      <c r="AH36" s="56" t="s">
        <v>382</v>
      </c>
      <c r="AI36" s="38"/>
      <c r="AJ36" s="56" t="s">
        <v>180</v>
      </c>
      <c r="AK36" s="39" t="s">
        <v>73</v>
      </c>
      <c r="AL36" s="53" t="s">
        <v>74</v>
      </c>
      <c r="AM36" s="53" t="s">
        <v>187</v>
      </c>
      <c r="AN36" s="53" t="s">
        <v>63</v>
      </c>
      <c r="AO36" s="53"/>
      <c r="AP36" s="53"/>
      <c r="AQ36" s="53"/>
      <c r="AR36" s="62"/>
      <c r="AS36" s="40" t="s">
        <v>55</v>
      </c>
    </row>
    <row r="37" spans="1:45" s="63" customFormat="1" ht="279.75" customHeight="1" x14ac:dyDescent="0.25">
      <c r="A37" s="41">
        <v>426</v>
      </c>
      <c r="B37" s="41">
        <v>2</v>
      </c>
      <c r="C37" s="67" t="s">
        <v>383</v>
      </c>
      <c r="D37" s="96" t="s">
        <v>384</v>
      </c>
      <c r="E37" s="96" t="s">
        <v>385</v>
      </c>
      <c r="F37" s="67" t="s">
        <v>386</v>
      </c>
      <c r="G37" s="67" t="s">
        <v>387</v>
      </c>
      <c r="H37" s="40" t="s">
        <v>388</v>
      </c>
      <c r="I37" s="40" t="s">
        <v>389</v>
      </c>
      <c r="J37" s="39">
        <v>14</v>
      </c>
      <c r="K37" s="58">
        <v>41730</v>
      </c>
      <c r="L37" s="58">
        <v>43190</v>
      </c>
      <c r="M37" s="48" t="s">
        <v>242</v>
      </c>
      <c r="N37" s="49" t="s">
        <v>243</v>
      </c>
      <c r="O37" s="72" t="s">
        <v>58</v>
      </c>
      <c r="P37" s="49" t="s">
        <v>66</v>
      </c>
      <c r="Q37" s="59" t="s">
        <v>84</v>
      </c>
      <c r="R37" s="72" t="s">
        <v>58</v>
      </c>
      <c r="S37" s="50" t="s">
        <v>111</v>
      </c>
      <c r="T37" s="51">
        <v>11</v>
      </c>
      <c r="U37" s="52">
        <f t="shared" si="6"/>
        <v>0.7857142857142857</v>
      </c>
      <c r="V37" s="35" t="s">
        <v>244</v>
      </c>
      <c r="W37" s="35"/>
      <c r="X37" s="40" t="s">
        <v>390</v>
      </c>
      <c r="Y37" s="35"/>
      <c r="Z37" s="40"/>
      <c r="AA37" s="35"/>
      <c r="AB37" s="54" t="s">
        <v>381</v>
      </c>
      <c r="AC37" s="60">
        <f>IF(U37=100%,2,0)</f>
        <v>0</v>
      </c>
      <c r="AD37" s="61">
        <f>IF(L37&lt;$AE$8,0,1)</f>
        <v>1</v>
      </c>
      <c r="AE37" s="37" t="str">
        <f t="shared" si="4"/>
        <v>EN TERMINO</v>
      </c>
      <c r="AF37" s="37" t="str">
        <f t="shared" si="5"/>
        <v>EN TERMINO</v>
      </c>
      <c r="AG37" s="50" t="s">
        <v>117</v>
      </c>
      <c r="AH37" s="38"/>
      <c r="AI37" s="38"/>
      <c r="AJ37" s="38"/>
      <c r="AK37" s="39" t="s">
        <v>73</v>
      </c>
      <c r="AL37" s="53" t="s">
        <v>61</v>
      </c>
      <c r="AM37" s="53" t="s">
        <v>391</v>
      </c>
      <c r="AN37" s="53" t="s">
        <v>63</v>
      </c>
      <c r="AO37" s="53"/>
      <c r="AP37" s="53"/>
      <c r="AQ37" s="53"/>
      <c r="AR37" s="62"/>
      <c r="AS37" s="40" t="s">
        <v>392</v>
      </c>
    </row>
    <row r="38" spans="1:45" s="19" customFormat="1" ht="322.5" customHeight="1" x14ac:dyDescent="0.25">
      <c r="A38" s="41">
        <v>440</v>
      </c>
      <c r="B38" s="41">
        <v>16</v>
      </c>
      <c r="C38" s="67" t="s">
        <v>396</v>
      </c>
      <c r="D38" s="67" t="s">
        <v>397</v>
      </c>
      <c r="E38" s="67" t="s">
        <v>398</v>
      </c>
      <c r="F38" s="96" t="s">
        <v>399</v>
      </c>
      <c r="G38" s="67" t="s">
        <v>400</v>
      </c>
      <c r="H38" s="62" t="s">
        <v>401</v>
      </c>
      <c r="I38" s="62" t="s">
        <v>401</v>
      </c>
      <c r="J38" s="53">
        <v>11</v>
      </c>
      <c r="K38" s="47">
        <v>41699</v>
      </c>
      <c r="L38" s="47">
        <v>43312</v>
      </c>
      <c r="M38" s="48" t="s">
        <v>402</v>
      </c>
      <c r="N38" s="49" t="s">
        <v>403</v>
      </c>
      <c r="O38" s="72" t="s">
        <v>58</v>
      </c>
      <c r="P38" s="49" t="s">
        <v>66</v>
      </c>
      <c r="Q38" s="59" t="s">
        <v>84</v>
      </c>
      <c r="R38" s="72" t="s">
        <v>58</v>
      </c>
      <c r="S38" s="50" t="s">
        <v>111</v>
      </c>
      <c r="T38" s="51">
        <v>9</v>
      </c>
      <c r="U38" s="52">
        <f t="shared" si="6"/>
        <v>0.81818181818181823</v>
      </c>
      <c r="V38" s="35"/>
      <c r="W38" s="35"/>
      <c r="X38" s="53" t="s">
        <v>68</v>
      </c>
      <c r="Y38" s="35"/>
      <c r="Z38" s="36"/>
      <c r="AA38" s="35" t="s">
        <v>69</v>
      </c>
      <c r="AB38" s="54" t="s">
        <v>381</v>
      </c>
      <c r="AC38" s="60">
        <f>IF(U38=100%,2,0)</f>
        <v>0</v>
      </c>
      <c r="AD38" s="61">
        <f>IF(L38&lt;$AE$8,0,1)</f>
        <v>1</v>
      </c>
      <c r="AE38" s="37" t="str">
        <f t="shared" si="4"/>
        <v>EN TERMINO</v>
      </c>
      <c r="AF38" s="37" t="str">
        <f t="shared" si="5"/>
        <v>EN TERMINO</v>
      </c>
      <c r="AG38" s="50" t="s">
        <v>117</v>
      </c>
      <c r="AH38" s="56" t="s">
        <v>404</v>
      </c>
      <c r="AI38" s="38" t="s">
        <v>86</v>
      </c>
      <c r="AJ38" s="56" t="s">
        <v>72</v>
      </c>
      <c r="AK38" s="39" t="s">
        <v>73</v>
      </c>
      <c r="AL38" s="53" t="s">
        <v>74</v>
      </c>
      <c r="AM38" s="53" t="s">
        <v>405</v>
      </c>
      <c r="AN38" s="53" t="s">
        <v>63</v>
      </c>
      <c r="AO38" s="53"/>
      <c r="AP38" s="53"/>
      <c r="AQ38" s="53"/>
      <c r="AR38" s="62"/>
      <c r="AS38" s="40" t="s">
        <v>55</v>
      </c>
    </row>
    <row r="39" spans="1:45" s="19" customFormat="1" ht="187.15" customHeight="1" x14ac:dyDescent="0.25">
      <c r="A39" s="41">
        <v>469</v>
      </c>
      <c r="B39" s="41">
        <v>45</v>
      </c>
      <c r="C39" s="67" t="s">
        <v>409</v>
      </c>
      <c r="D39" s="67" t="s">
        <v>410</v>
      </c>
      <c r="E39" s="67" t="s">
        <v>411</v>
      </c>
      <c r="F39" s="98" t="s">
        <v>412</v>
      </c>
      <c r="G39" s="98" t="s">
        <v>413</v>
      </c>
      <c r="H39" s="73" t="s">
        <v>414</v>
      </c>
      <c r="I39" s="73" t="s">
        <v>415</v>
      </c>
      <c r="J39" s="99">
        <v>6</v>
      </c>
      <c r="K39" s="47">
        <v>41671</v>
      </c>
      <c r="L39" s="47">
        <v>42794</v>
      </c>
      <c r="M39" s="48" t="s">
        <v>406</v>
      </c>
      <c r="N39" s="69" t="s">
        <v>407</v>
      </c>
      <c r="O39" s="59" t="s">
        <v>107</v>
      </c>
      <c r="P39" s="59" t="s">
        <v>107</v>
      </c>
      <c r="Q39" s="59" t="s">
        <v>159</v>
      </c>
      <c r="R39" s="59" t="s">
        <v>107</v>
      </c>
      <c r="S39" s="50" t="s">
        <v>67</v>
      </c>
      <c r="T39" s="51">
        <v>6</v>
      </c>
      <c r="U39" s="52">
        <f t="shared" si="6"/>
        <v>1</v>
      </c>
      <c r="V39" s="35" t="s">
        <v>112</v>
      </c>
      <c r="W39" s="35" t="s">
        <v>71</v>
      </c>
      <c r="X39" s="53" t="s">
        <v>416</v>
      </c>
      <c r="Y39" s="35"/>
      <c r="Z39" s="36"/>
      <c r="AA39" s="35"/>
      <c r="AB39" s="54" t="s">
        <v>381</v>
      </c>
      <c r="AC39" s="60">
        <f>IF(U39=100%,2,0)</f>
        <v>2</v>
      </c>
      <c r="AD39" s="61">
        <f>IF(L39&lt;$AE$8,0,1)</f>
        <v>0</v>
      </c>
      <c r="AE39" s="37" t="str">
        <f t="shared" si="4"/>
        <v>CUMPLIDA</v>
      </c>
      <c r="AF39" s="37" t="str">
        <f t="shared" si="5"/>
        <v>CUMPLIDA</v>
      </c>
      <c r="AG39" s="50" t="s">
        <v>67</v>
      </c>
      <c r="AH39" s="38"/>
      <c r="AI39" s="38"/>
      <c r="AJ39" s="38"/>
      <c r="AK39" s="39" t="s">
        <v>73</v>
      </c>
      <c r="AL39" s="53" t="s">
        <v>87</v>
      </c>
      <c r="AM39" s="53" t="s">
        <v>217</v>
      </c>
      <c r="AN39" s="53" t="s">
        <v>63</v>
      </c>
      <c r="AO39" s="53"/>
      <c r="AP39" s="53"/>
      <c r="AQ39" s="53"/>
      <c r="AR39" s="62"/>
      <c r="AS39" s="40" t="s">
        <v>55</v>
      </c>
    </row>
    <row r="40" spans="1:45" s="19" customFormat="1" ht="400.5" customHeight="1" x14ac:dyDescent="0.25">
      <c r="A40" s="41">
        <v>474</v>
      </c>
      <c r="B40" s="41">
        <v>50</v>
      </c>
      <c r="C40" s="67" t="s">
        <v>417</v>
      </c>
      <c r="D40" s="67" t="s">
        <v>418</v>
      </c>
      <c r="E40" s="67" t="s">
        <v>419</v>
      </c>
      <c r="F40" s="67" t="s">
        <v>420</v>
      </c>
      <c r="G40" s="100" t="s">
        <v>421</v>
      </c>
      <c r="H40" s="101" t="s">
        <v>422</v>
      </c>
      <c r="I40" s="101" t="s">
        <v>423</v>
      </c>
      <c r="J40" s="53">
        <v>8</v>
      </c>
      <c r="K40" s="47">
        <v>41699</v>
      </c>
      <c r="L40" s="47">
        <v>42978</v>
      </c>
      <c r="M40" s="48" t="s">
        <v>406</v>
      </c>
      <c r="N40" s="69" t="s">
        <v>407</v>
      </c>
      <c r="O40" s="72" t="s">
        <v>107</v>
      </c>
      <c r="P40" s="59" t="s">
        <v>311</v>
      </c>
      <c r="Q40" s="59" t="s">
        <v>159</v>
      </c>
      <c r="R40" s="72" t="s">
        <v>107</v>
      </c>
      <c r="S40" s="50" t="s">
        <v>93</v>
      </c>
      <c r="T40" s="51">
        <v>8</v>
      </c>
      <c r="U40" s="52">
        <f t="shared" si="6"/>
        <v>1</v>
      </c>
      <c r="V40" s="35"/>
      <c r="W40" s="35"/>
      <c r="X40" s="36"/>
      <c r="Y40" s="35"/>
      <c r="Z40" s="36"/>
      <c r="AA40" s="35"/>
      <c r="AB40" s="54" t="s">
        <v>381</v>
      </c>
      <c r="AC40" s="60">
        <f>IF(U40=100%,2,0)</f>
        <v>2</v>
      </c>
      <c r="AD40" s="61">
        <f>IF(L40&lt;$AE$8,0,1)</f>
        <v>0</v>
      </c>
      <c r="AE40" s="37" t="str">
        <f t="shared" si="4"/>
        <v>CUMPLIDA</v>
      </c>
      <c r="AF40" s="37" t="str">
        <f t="shared" si="5"/>
        <v>CUMPLIDA</v>
      </c>
      <c r="AG40" s="49" t="s">
        <v>94</v>
      </c>
      <c r="AH40" s="38" t="s">
        <v>424</v>
      </c>
      <c r="AI40" s="38"/>
      <c r="AJ40" s="38"/>
      <c r="AK40" s="39" t="s">
        <v>73</v>
      </c>
      <c r="AL40" s="53" t="s">
        <v>119</v>
      </c>
      <c r="AM40" s="53" t="s">
        <v>425</v>
      </c>
      <c r="AN40" s="53" t="s">
        <v>63</v>
      </c>
      <c r="AO40" s="53"/>
      <c r="AP40" s="53"/>
      <c r="AQ40" s="53"/>
      <c r="AR40" s="62"/>
      <c r="AS40" s="40" t="s">
        <v>55</v>
      </c>
    </row>
    <row r="41" spans="1:45" s="19" customFormat="1" ht="409.5" customHeight="1" x14ac:dyDescent="0.25">
      <c r="A41" s="41">
        <v>487</v>
      </c>
      <c r="B41" s="41">
        <v>63</v>
      </c>
      <c r="C41" s="67" t="s">
        <v>431</v>
      </c>
      <c r="D41" s="67" t="s">
        <v>432</v>
      </c>
      <c r="E41" s="67" t="s">
        <v>433</v>
      </c>
      <c r="F41" s="64" t="s">
        <v>434</v>
      </c>
      <c r="G41" s="102" t="s">
        <v>435</v>
      </c>
      <c r="H41" s="103" t="s">
        <v>436</v>
      </c>
      <c r="I41" s="103" t="s">
        <v>437</v>
      </c>
      <c r="J41" s="104">
        <v>5</v>
      </c>
      <c r="K41" s="47">
        <v>41640</v>
      </c>
      <c r="L41" s="47">
        <v>43281</v>
      </c>
      <c r="M41" s="48" t="s">
        <v>429</v>
      </c>
      <c r="N41" s="49" t="s">
        <v>430</v>
      </c>
      <c r="O41" s="72" t="s">
        <v>58</v>
      </c>
      <c r="P41" s="49" t="s">
        <v>66</v>
      </c>
      <c r="Q41" s="59" t="s">
        <v>84</v>
      </c>
      <c r="R41" s="72" t="s">
        <v>58</v>
      </c>
      <c r="S41" s="50" t="s">
        <v>111</v>
      </c>
      <c r="T41" s="51">
        <v>0</v>
      </c>
      <c r="U41" s="52">
        <f t="shared" si="6"/>
        <v>0</v>
      </c>
      <c r="V41" s="35"/>
      <c r="W41" s="35"/>
      <c r="X41" s="36"/>
      <c r="Y41" s="35"/>
      <c r="Z41" s="36"/>
      <c r="AA41" s="35"/>
      <c r="AB41" s="54" t="s">
        <v>381</v>
      </c>
      <c r="AC41" s="60">
        <f>IF(U41=100%,2,0)</f>
        <v>0</v>
      </c>
      <c r="AD41" s="61">
        <f>IF(L41&lt;$AE$8,0,1)</f>
        <v>1</v>
      </c>
      <c r="AE41" s="37" t="str">
        <f t="shared" si="4"/>
        <v>EN TERMINO</v>
      </c>
      <c r="AF41" s="37" t="str">
        <f t="shared" si="5"/>
        <v>EN TERMINO</v>
      </c>
      <c r="AG41" s="50" t="s">
        <v>117</v>
      </c>
      <c r="AH41" s="56" t="s">
        <v>438</v>
      </c>
      <c r="AI41" s="38" t="s">
        <v>86</v>
      </c>
      <c r="AJ41" s="56" t="s">
        <v>127</v>
      </c>
      <c r="AK41" s="39" t="s">
        <v>73</v>
      </c>
      <c r="AL41" s="53" t="s">
        <v>439</v>
      </c>
      <c r="AM41" s="53" t="s">
        <v>439</v>
      </c>
      <c r="AN41" s="53" t="s">
        <v>63</v>
      </c>
      <c r="AO41" s="53"/>
      <c r="AP41" s="53"/>
      <c r="AQ41" s="53"/>
      <c r="AR41" s="62"/>
      <c r="AS41" s="40" t="s">
        <v>55</v>
      </c>
    </row>
    <row r="42" spans="1:45" s="63" customFormat="1" ht="253.5" customHeight="1" x14ac:dyDescent="0.25">
      <c r="A42" s="41">
        <v>498</v>
      </c>
      <c r="B42" s="41">
        <v>74</v>
      </c>
      <c r="C42" s="67" t="s">
        <v>440</v>
      </c>
      <c r="D42" s="96" t="s">
        <v>441</v>
      </c>
      <c r="E42" s="96" t="s">
        <v>442</v>
      </c>
      <c r="F42" s="64" t="s">
        <v>428</v>
      </c>
      <c r="G42" s="102" t="s">
        <v>443</v>
      </c>
      <c r="H42" s="103" t="s">
        <v>444</v>
      </c>
      <c r="I42" s="103" t="s">
        <v>445</v>
      </c>
      <c r="J42" s="53">
        <v>7</v>
      </c>
      <c r="K42" s="58">
        <v>41640</v>
      </c>
      <c r="L42" s="85">
        <v>42735</v>
      </c>
      <c r="M42" s="48" t="s">
        <v>429</v>
      </c>
      <c r="N42" s="49" t="s">
        <v>430</v>
      </c>
      <c r="O42" s="72" t="s">
        <v>58</v>
      </c>
      <c r="P42" s="49" t="s">
        <v>66</v>
      </c>
      <c r="Q42" s="59" t="s">
        <v>84</v>
      </c>
      <c r="R42" s="72" t="s">
        <v>58</v>
      </c>
      <c r="S42" s="50" t="s">
        <v>59</v>
      </c>
      <c r="T42" s="51">
        <v>7</v>
      </c>
      <c r="U42" s="52">
        <f t="shared" si="6"/>
        <v>1</v>
      </c>
      <c r="V42" s="35"/>
      <c r="W42" s="35"/>
      <c r="X42" s="36"/>
      <c r="Y42" s="35"/>
      <c r="Z42" s="36"/>
      <c r="AA42" s="35"/>
      <c r="AB42" s="54" t="s">
        <v>381</v>
      </c>
      <c r="AC42" s="60">
        <f>IF(U42=100%,2,0)</f>
        <v>2</v>
      </c>
      <c r="AD42" s="61">
        <f>IF(L42&lt;$AE$8,0,1)</f>
        <v>0</v>
      </c>
      <c r="AE42" s="37" t="str">
        <f t="shared" ref="AE42:AE56" si="7">IF(AC42+AD42&gt;1,"CUMPLIDA",IF(AD42=1,"EN TERMINO","VENCIDA"))</f>
        <v>CUMPLIDA</v>
      </c>
      <c r="AF42" s="37" t="str">
        <f t="shared" ref="AF42:AF56" si="8">IF(AE42="CUMPLIDA","CUMPLIDA",IF(AE42="EN TERMINO","EN TERMINO","VENCIDA"))</f>
        <v>CUMPLIDA</v>
      </c>
      <c r="AG42" s="50" t="s">
        <v>59</v>
      </c>
      <c r="AH42" s="38"/>
      <c r="AI42" s="38"/>
      <c r="AJ42" s="38"/>
      <c r="AK42" s="39" t="s">
        <v>73</v>
      </c>
      <c r="AL42" s="53" t="s">
        <v>439</v>
      </c>
      <c r="AM42" s="53" t="s">
        <v>439</v>
      </c>
      <c r="AN42" s="53" t="s">
        <v>63</v>
      </c>
      <c r="AO42" s="53"/>
      <c r="AP42" s="53"/>
      <c r="AQ42" s="53"/>
      <c r="AR42" s="62"/>
      <c r="AS42" s="40" t="s">
        <v>446</v>
      </c>
    </row>
    <row r="43" spans="1:45" s="63" customFormat="1" ht="283.5" customHeight="1" x14ac:dyDescent="0.25">
      <c r="A43" s="41">
        <v>517</v>
      </c>
      <c r="B43" s="41">
        <v>93</v>
      </c>
      <c r="C43" s="67" t="s">
        <v>447</v>
      </c>
      <c r="D43" s="67" t="s">
        <v>448</v>
      </c>
      <c r="E43" s="67" t="s">
        <v>449</v>
      </c>
      <c r="F43" s="70" t="s">
        <v>450</v>
      </c>
      <c r="G43" s="70" t="s">
        <v>255</v>
      </c>
      <c r="H43" s="40" t="s">
        <v>451</v>
      </c>
      <c r="I43" s="40" t="s">
        <v>452</v>
      </c>
      <c r="J43" s="53">
        <v>7</v>
      </c>
      <c r="K43" s="58">
        <v>41640</v>
      </c>
      <c r="L43" s="85">
        <v>43100</v>
      </c>
      <c r="M43" s="48" t="s">
        <v>164</v>
      </c>
      <c r="N43" s="49" t="s">
        <v>165</v>
      </c>
      <c r="O43" s="49" t="s">
        <v>58</v>
      </c>
      <c r="P43" s="49" t="s">
        <v>58</v>
      </c>
      <c r="Q43" s="59" t="s">
        <v>84</v>
      </c>
      <c r="R43" s="59" t="s">
        <v>58</v>
      </c>
      <c r="S43" s="50" t="s">
        <v>59</v>
      </c>
      <c r="T43" s="51">
        <v>7</v>
      </c>
      <c r="U43" s="52">
        <f t="shared" si="6"/>
        <v>1</v>
      </c>
      <c r="V43" s="35"/>
      <c r="W43" s="35"/>
      <c r="X43" s="36"/>
      <c r="Y43" s="35"/>
      <c r="Z43" s="36"/>
      <c r="AA43" s="35"/>
      <c r="AB43" s="54" t="s">
        <v>393</v>
      </c>
      <c r="AC43" s="60">
        <f>IF(U43=100%,2,0)</f>
        <v>2</v>
      </c>
      <c r="AD43" s="61">
        <f>IF(L43&lt;$AE$8,0,1)</f>
        <v>0</v>
      </c>
      <c r="AE43" s="37" t="str">
        <f t="shared" si="7"/>
        <v>CUMPLIDA</v>
      </c>
      <c r="AF43" s="37" t="str">
        <f t="shared" si="8"/>
        <v>CUMPLIDA</v>
      </c>
      <c r="AG43" s="50" t="s">
        <v>59</v>
      </c>
      <c r="AH43" s="56" t="s">
        <v>453</v>
      </c>
      <c r="AI43" s="38" t="s">
        <v>86</v>
      </c>
      <c r="AJ43" s="56" t="s">
        <v>72</v>
      </c>
      <c r="AK43" s="39" t="s">
        <v>73</v>
      </c>
      <c r="AL43" s="53" t="s">
        <v>87</v>
      </c>
      <c r="AM43" s="53" t="s">
        <v>240</v>
      </c>
      <c r="AN43" s="53" t="s">
        <v>63</v>
      </c>
      <c r="AO43" s="53"/>
      <c r="AP43" s="53"/>
      <c r="AQ43" s="53"/>
      <c r="AR43" s="62"/>
      <c r="AS43" s="40" t="s">
        <v>454</v>
      </c>
    </row>
    <row r="44" spans="1:45" s="63" customFormat="1" ht="409.6" customHeight="1" x14ac:dyDescent="0.25">
      <c r="A44" s="41">
        <v>529</v>
      </c>
      <c r="B44" s="41">
        <v>105</v>
      </c>
      <c r="C44" s="67" t="s">
        <v>458</v>
      </c>
      <c r="D44" s="96" t="s">
        <v>459</v>
      </c>
      <c r="E44" s="96" t="s">
        <v>455</v>
      </c>
      <c r="F44" s="45" t="s">
        <v>460</v>
      </c>
      <c r="G44" s="42" t="s">
        <v>461</v>
      </c>
      <c r="H44" s="105" t="s">
        <v>462</v>
      </c>
      <c r="I44" s="105" t="s">
        <v>463</v>
      </c>
      <c r="J44" s="53">
        <v>9</v>
      </c>
      <c r="K44" s="58">
        <v>41791</v>
      </c>
      <c r="L44" s="85">
        <v>42735</v>
      </c>
      <c r="M44" s="48" t="s">
        <v>157</v>
      </c>
      <c r="N44" s="49" t="s">
        <v>158</v>
      </c>
      <c r="O44" s="59" t="s">
        <v>58</v>
      </c>
      <c r="P44" s="72" t="s">
        <v>359</v>
      </c>
      <c r="Q44" s="59" t="s">
        <v>84</v>
      </c>
      <c r="R44" s="59" t="s">
        <v>58</v>
      </c>
      <c r="S44" s="50" t="s">
        <v>111</v>
      </c>
      <c r="T44" s="51">
        <v>9</v>
      </c>
      <c r="U44" s="52">
        <f t="shared" si="6"/>
        <v>1</v>
      </c>
      <c r="V44" s="35" t="s">
        <v>112</v>
      </c>
      <c r="W44" s="35" t="s">
        <v>86</v>
      </c>
      <c r="X44" s="53" t="s">
        <v>457</v>
      </c>
      <c r="Y44" s="35" t="s">
        <v>456</v>
      </c>
      <c r="Z44" s="53" t="s">
        <v>464</v>
      </c>
      <c r="AA44" s="35" t="s">
        <v>115</v>
      </c>
      <c r="AB44" s="54" t="s">
        <v>381</v>
      </c>
      <c r="AC44" s="60">
        <f>IF(U44=100%,2,0)</f>
        <v>2</v>
      </c>
      <c r="AD44" s="61">
        <f>IF(L44&lt;$AE$8,0,1)</f>
        <v>0</v>
      </c>
      <c r="AE44" s="37" t="str">
        <f t="shared" si="7"/>
        <v>CUMPLIDA</v>
      </c>
      <c r="AF44" s="37" t="str">
        <f t="shared" si="8"/>
        <v>CUMPLIDA</v>
      </c>
      <c r="AG44" s="50" t="s">
        <v>117</v>
      </c>
      <c r="AH44" s="56" t="s">
        <v>465</v>
      </c>
      <c r="AI44" s="38" t="s">
        <v>126</v>
      </c>
      <c r="AJ44" s="56" t="s">
        <v>127</v>
      </c>
      <c r="AK44" s="39" t="s">
        <v>73</v>
      </c>
      <c r="AL44" s="53" t="s">
        <v>74</v>
      </c>
      <c r="AM44" s="53" t="s">
        <v>405</v>
      </c>
      <c r="AN44" s="53" t="s">
        <v>63</v>
      </c>
      <c r="AO44" s="53"/>
      <c r="AP44" s="53"/>
      <c r="AQ44" s="53"/>
      <c r="AR44" s="62"/>
      <c r="AS44" s="40" t="s">
        <v>466</v>
      </c>
    </row>
    <row r="45" spans="1:45" s="63" customFormat="1" ht="174" customHeight="1" x14ac:dyDescent="0.25">
      <c r="A45" s="41">
        <v>533</v>
      </c>
      <c r="B45" s="41">
        <v>109</v>
      </c>
      <c r="C45" s="67" t="s">
        <v>467</v>
      </c>
      <c r="D45" s="96" t="s">
        <v>468</v>
      </c>
      <c r="E45" s="96" t="s">
        <v>469</v>
      </c>
      <c r="F45" s="96" t="s">
        <v>470</v>
      </c>
      <c r="G45" s="96" t="s">
        <v>471</v>
      </c>
      <c r="H45" s="105" t="s">
        <v>472</v>
      </c>
      <c r="I45" s="105" t="s">
        <v>473</v>
      </c>
      <c r="J45" s="39">
        <v>6</v>
      </c>
      <c r="K45" s="47">
        <v>41791</v>
      </c>
      <c r="L45" s="47">
        <v>42916</v>
      </c>
      <c r="M45" s="48" t="s">
        <v>157</v>
      </c>
      <c r="N45" s="49" t="s">
        <v>158</v>
      </c>
      <c r="O45" s="49" t="s">
        <v>91</v>
      </c>
      <c r="P45" s="49" t="s">
        <v>474</v>
      </c>
      <c r="Q45" s="49" t="s">
        <v>207</v>
      </c>
      <c r="R45" s="72" t="s">
        <v>91</v>
      </c>
      <c r="S45" s="50" t="s">
        <v>67</v>
      </c>
      <c r="T45" s="51">
        <v>6</v>
      </c>
      <c r="U45" s="52">
        <f t="shared" si="6"/>
        <v>1</v>
      </c>
      <c r="V45" s="35"/>
      <c r="W45" s="35"/>
      <c r="X45" s="53" t="s">
        <v>68</v>
      </c>
      <c r="Y45" s="35"/>
      <c r="Z45" s="36"/>
      <c r="AA45" s="35" t="s">
        <v>69</v>
      </c>
      <c r="AB45" s="54" t="s">
        <v>381</v>
      </c>
      <c r="AC45" s="60">
        <f>IF(U45=100%,2,0)</f>
        <v>2</v>
      </c>
      <c r="AD45" s="61">
        <f>IF(L45&lt;$AE$8,0,1)</f>
        <v>0</v>
      </c>
      <c r="AE45" s="37" t="str">
        <f t="shared" si="7"/>
        <v>CUMPLIDA</v>
      </c>
      <c r="AF45" s="37" t="str">
        <f t="shared" si="8"/>
        <v>CUMPLIDA</v>
      </c>
      <c r="AG45" s="50" t="s">
        <v>67</v>
      </c>
      <c r="AH45" s="56" t="s">
        <v>475</v>
      </c>
      <c r="AI45" s="38" t="s">
        <v>86</v>
      </c>
      <c r="AJ45" s="56" t="s">
        <v>72</v>
      </c>
      <c r="AK45" s="39" t="s">
        <v>73</v>
      </c>
      <c r="AL45" s="53" t="s">
        <v>74</v>
      </c>
      <c r="AM45" s="53" t="s">
        <v>75</v>
      </c>
      <c r="AN45" s="53" t="s">
        <v>63</v>
      </c>
      <c r="AO45" s="53"/>
      <c r="AP45" s="53"/>
      <c r="AQ45" s="53"/>
      <c r="AR45" s="62"/>
      <c r="AS45" s="40" t="s">
        <v>55</v>
      </c>
    </row>
    <row r="46" spans="1:45" s="19" customFormat="1" ht="409.6" customHeight="1" x14ac:dyDescent="0.25">
      <c r="A46" s="41">
        <v>559</v>
      </c>
      <c r="B46" s="41">
        <v>135</v>
      </c>
      <c r="C46" s="67" t="s">
        <v>478</v>
      </c>
      <c r="D46" s="65" t="s">
        <v>479</v>
      </c>
      <c r="E46" s="65" t="s">
        <v>480</v>
      </c>
      <c r="F46" s="65" t="s">
        <v>481</v>
      </c>
      <c r="G46" s="65" t="s">
        <v>482</v>
      </c>
      <c r="H46" s="106" t="s">
        <v>483</v>
      </c>
      <c r="I46" s="106" t="s">
        <v>484</v>
      </c>
      <c r="J46" s="107">
        <v>7</v>
      </c>
      <c r="K46" s="75">
        <v>41810</v>
      </c>
      <c r="L46" s="75">
        <v>43190</v>
      </c>
      <c r="M46" s="48" t="s">
        <v>157</v>
      </c>
      <c r="N46" s="49" t="s">
        <v>158</v>
      </c>
      <c r="O46" s="59" t="s">
        <v>58</v>
      </c>
      <c r="P46" s="59" t="s">
        <v>485</v>
      </c>
      <c r="Q46" s="59" t="s">
        <v>84</v>
      </c>
      <c r="R46" s="59" t="s">
        <v>58</v>
      </c>
      <c r="S46" s="50" t="s">
        <v>67</v>
      </c>
      <c r="T46" s="51">
        <v>3</v>
      </c>
      <c r="U46" s="52">
        <f t="shared" ref="U46:U60" si="9">+T46/J46</f>
        <v>0.42857142857142855</v>
      </c>
      <c r="V46" s="35" t="s">
        <v>112</v>
      </c>
      <c r="W46" s="35" t="s">
        <v>86</v>
      </c>
      <c r="X46" s="53" t="s">
        <v>486</v>
      </c>
      <c r="Y46" s="35" t="s">
        <v>456</v>
      </c>
      <c r="Z46" s="53" t="s">
        <v>487</v>
      </c>
      <c r="AA46" s="35" t="s">
        <v>115</v>
      </c>
      <c r="AB46" s="54" t="s">
        <v>381</v>
      </c>
      <c r="AC46" s="60">
        <f>IF(U46=100%,2,0)</f>
        <v>0</v>
      </c>
      <c r="AD46" s="61">
        <f>IF(L46&lt;$AE$8,0,1)</f>
        <v>1</v>
      </c>
      <c r="AE46" s="37" t="str">
        <f t="shared" si="7"/>
        <v>EN TERMINO</v>
      </c>
      <c r="AF46" s="37" t="str">
        <f t="shared" si="8"/>
        <v>EN TERMINO</v>
      </c>
      <c r="AG46" s="50" t="s">
        <v>67</v>
      </c>
      <c r="AH46" s="56" t="s">
        <v>488</v>
      </c>
      <c r="AI46" s="38" t="s">
        <v>71</v>
      </c>
      <c r="AJ46" s="56" t="s">
        <v>180</v>
      </c>
      <c r="AK46" s="39" t="s">
        <v>73</v>
      </c>
      <c r="AL46" s="53" t="s">
        <v>374</v>
      </c>
      <c r="AM46" s="53" t="s">
        <v>489</v>
      </c>
      <c r="AN46" s="53" t="s">
        <v>63</v>
      </c>
      <c r="AO46" s="53"/>
      <c r="AP46" s="53"/>
      <c r="AQ46" s="53"/>
      <c r="AR46" s="62"/>
      <c r="AS46" s="40" t="s">
        <v>55</v>
      </c>
    </row>
    <row r="47" spans="1:45" s="19" customFormat="1" ht="318.75" customHeight="1" x14ac:dyDescent="0.25">
      <c r="A47" s="41">
        <v>560</v>
      </c>
      <c r="B47" s="41">
        <v>136</v>
      </c>
      <c r="C47" s="67" t="s">
        <v>490</v>
      </c>
      <c r="D47" s="65" t="s">
        <v>479</v>
      </c>
      <c r="E47" s="65" t="s">
        <v>491</v>
      </c>
      <c r="F47" s="65" t="s">
        <v>492</v>
      </c>
      <c r="G47" s="65" t="s">
        <v>493</v>
      </c>
      <c r="H47" s="106" t="s">
        <v>494</v>
      </c>
      <c r="I47" s="106" t="s">
        <v>484</v>
      </c>
      <c r="J47" s="107">
        <v>7</v>
      </c>
      <c r="K47" s="75">
        <v>43100</v>
      </c>
      <c r="L47" s="75">
        <v>43190</v>
      </c>
      <c r="M47" s="48" t="s">
        <v>157</v>
      </c>
      <c r="N47" s="49" t="s">
        <v>158</v>
      </c>
      <c r="O47" s="59" t="s">
        <v>58</v>
      </c>
      <c r="P47" s="59" t="s">
        <v>485</v>
      </c>
      <c r="Q47" s="59" t="s">
        <v>84</v>
      </c>
      <c r="R47" s="59" t="s">
        <v>58</v>
      </c>
      <c r="S47" s="50" t="s">
        <v>67</v>
      </c>
      <c r="T47" s="51">
        <v>3</v>
      </c>
      <c r="U47" s="52">
        <f t="shared" si="9"/>
        <v>0.42857142857142855</v>
      </c>
      <c r="V47" s="35" t="s">
        <v>112</v>
      </c>
      <c r="W47" s="35" t="s">
        <v>86</v>
      </c>
      <c r="X47" s="53" t="s">
        <v>495</v>
      </c>
      <c r="Y47" s="35" t="s">
        <v>456</v>
      </c>
      <c r="Z47" s="53" t="s">
        <v>496</v>
      </c>
      <c r="AA47" s="35" t="s">
        <v>115</v>
      </c>
      <c r="AB47" s="54" t="s">
        <v>381</v>
      </c>
      <c r="AC47" s="60">
        <f>IF(U47=100%,2,0)</f>
        <v>0</v>
      </c>
      <c r="AD47" s="61">
        <f>IF(L47&lt;$AE$8,0,1)</f>
        <v>1</v>
      </c>
      <c r="AE47" s="37" t="str">
        <f t="shared" si="7"/>
        <v>EN TERMINO</v>
      </c>
      <c r="AF47" s="37" t="str">
        <f t="shared" si="8"/>
        <v>EN TERMINO</v>
      </c>
      <c r="AG47" s="50" t="s">
        <v>67</v>
      </c>
      <c r="AH47" s="56" t="s">
        <v>497</v>
      </c>
      <c r="AI47" s="38" t="s">
        <v>71</v>
      </c>
      <c r="AJ47" s="56" t="s">
        <v>180</v>
      </c>
      <c r="AK47" s="39" t="s">
        <v>73</v>
      </c>
      <c r="AL47" s="53" t="s">
        <v>87</v>
      </c>
      <c r="AM47" s="53" t="s">
        <v>498</v>
      </c>
      <c r="AN47" s="53" t="s">
        <v>63</v>
      </c>
      <c r="AO47" s="53"/>
      <c r="AP47" s="53"/>
      <c r="AQ47" s="53"/>
      <c r="AR47" s="62"/>
      <c r="AS47" s="40" t="s">
        <v>55</v>
      </c>
    </row>
    <row r="48" spans="1:45" s="63" customFormat="1" ht="219" customHeight="1" x14ac:dyDescent="0.25">
      <c r="A48" s="41">
        <v>568</v>
      </c>
      <c r="B48" s="41">
        <v>144</v>
      </c>
      <c r="C48" s="108" t="s">
        <v>499</v>
      </c>
      <c r="D48" s="67" t="s">
        <v>500</v>
      </c>
      <c r="E48" s="67" t="s">
        <v>501</v>
      </c>
      <c r="F48" s="45" t="s">
        <v>476</v>
      </c>
      <c r="G48" s="42" t="s">
        <v>477</v>
      </c>
      <c r="H48" s="105" t="s">
        <v>502</v>
      </c>
      <c r="I48" s="105" t="s">
        <v>502</v>
      </c>
      <c r="J48" s="82">
        <v>9</v>
      </c>
      <c r="K48" s="47">
        <v>41791</v>
      </c>
      <c r="L48" s="47">
        <v>42916</v>
      </c>
      <c r="M48" s="48" t="s">
        <v>157</v>
      </c>
      <c r="N48" s="49" t="s">
        <v>158</v>
      </c>
      <c r="O48" s="49" t="s">
        <v>91</v>
      </c>
      <c r="P48" s="49" t="s">
        <v>91</v>
      </c>
      <c r="Q48" s="49" t="s">
        <v>207</v>
      </c>
      <c r="R48" s="72" t="s">
        <v>91</v>
      </c>
      <c r="S48" s="50" t="s">
        <v>59</v>
      </c>
      <c r="T48" s="51">
        <v>9</v>
      </c>
      <c r="U48" s="52">
        <f t="shared" si="9"/>
        <v>1</v>
      </c>
      <c r="V48" s="35"/>
      <c r="W48" s="35"/>
      <c r="X48" s="53" t="s">
        <v>68</v>
      </c>
      <c r="Y48" s="35"/>
      <c r="Z48" s="36"/>
      <c r="AA48" s="35" t="s">
        <v>69</v>
      </c>
      <c r="AB48" s="54" t="s">
        <v>381</v>
      </c>
      <c r="AC48" s="60">
        <f>IF(U48=100%,2,0)</f>
        <v>2</v>
      </c>
      <c r="AD48" s="61">
        <f>IF(L48&lt;$AE$8,0,1)</f>
        <v>0</v>
      </c>
      <c r="AE48" s="37" t="str">
        <f t="shared" si="7"/>
        <v>CUMPLIDA</v>
      </c>
      <c r="AF48" s="37" t="str">
        <f t="shared" si="8"/>
        <v>CUMPLIDA</v>
      </c>
      <c r="AG48" s="50" t="s">
        <v>59</v>
      </c>
      <c r="AH48" s="56" t="s">
        <v>503</v>
      </c>
      <c r="AI48" s="38" t="s">
        <v>86</v>
      </c>
      <c r="AJ48" s="56" t="s">
        <v>72</v>
      </c>
      <c r="AK48" s="39" t="s">
        <v>73</v>
      </c>
      <c r="AL48" s="53" t="s">
        <v>74</v>
      </c>
      <c r="AM48" s="53" t="s">
        <v>75</v>
      </c>
      <c r="AN48" s="53" t="s">
        <v>63</v>
      </c>
      <c r="AO48" s="53"/>
      <c r="AP48" s="53"/>
      <c r="AQ48" s="53"/>
      <c r="AR48" s="62"/>
      <c r="AS48" s="40" t="s">
        <v>55</v>
      </c>
    </row>
    <row r="49" spans="1:45" s="63" customFormat="1" ht="175.5" customHeight="1" x14ac:dyDescent="0.25">
      <c r="A49" s="41">
        <v>573</v>
      </c>
      <c r="B49" s="41">
        <v>149</v>
      </c>
      <c r="C49" s="108" t="s">
        <v>504</v>
      </c>
      <c r="D49" s="67" t="s">
        <v>505</v>
      </c>
      <c r="E49" s="67" t="s">
        <v>506</v>
      </c>
      <c r="F49" s="45" t="s">
        <v>507</v>
      </c>
      <c r="G49" s="42" t="s">
        <v>508</v>
      </c>
      <c r="H49" s="105" t="s">
        <v>509</v>
      </c>
      <c r="I49" s="105" t="s">
        <v>510</v>
      </c>
      <c r="J49" s="46">
        <v>6</v>
      </c>
      <c r="K49" s="47">
        <v>41791</v>
      </c>
      <c r="L49" s="47">
        <v>42916</v>
      </c>
      <c r="M49" s="48" t="s">
        <v>157</v>
      </c>
      <c r="N49" s="49" t="s">
        <v>158</v>
      </c>
      <c r="O49" s="49" t="s">
        <v>91</v>
      </c>
      <c r="P49" s="49" t="s">
        <v>91</v>
      </c>
      <c r="Q49" s="49" t="s">
        <v>207</v>
      </c>
      <c r="R49" s="72" t="s">
        <v>91</v>
      </c>
      <c r="S49" s="50" t="s">
        <v>67</v>
      </c>
      <c r="T49" s="51">
        <v>6</v>
      </c>
      <c r="U49" s="52">
        <f t="shared" si="9"/>
        <v>1</v>
      </c>
      <c r="V49" s="35"/>
      <c r="W49" s="35"/>
      <c r="X49" s="53" t="s">
        <v>68</v>
      </c>
      <c r="Y49" s="35"/>
      <c r="Z49" s="36"/>
      <c r="AA49" s="35" t="s">
        <v>69</v>
      </c>
      <c r="AB49" s="54" t="s">
        <v>381</v>
      </c>
      <c r="AC49" s="60">
        <f>IF(U49=100%,2,0)</f>
        <v>2</v>
      </c>
      <c r="AD49" s="61">
        <f>IF(L49&lt;$AE$8,0,1)</f>
        <v>0</v>
      </c>
      <c r="AE49" s="37" t="str">
        <f t="shared" si="7"/>
        <v>CUMPLIDA</v>
      </c>
      <c r="AF49" s="37" t="str">
        <f t="shared" si="8"/>
        <v>CUMPLIDA</v>
      </c>
      <c r="AG49" s="50" t="s">
        <v>67</v>
      </c>
      <c r="AH49" s="56" t="s">
        <v>511</v>
      </c>
      <c r="AI49" s="38" t="s">
        <v>86</v>
      </c>
      <c r="AJ49" s="56" t="s">
        <v>72</v>
      </c>
      <c r="AK49" s="39" t="s">
        <v>73</v>
      </c>
      <c r="AL49" s="53" t="s">
        <v>74</v>
      </c>
      <c r="AM49" s="53" t="s">
        <v>75</v>
      </c>
      <c r="AN49" s="53" t="s">
        <v>63</v>
      </c>
      <c r="AO49" s="53"/>
      <c r="AP49" s="53"/>
      <c r="AQ49" s="53"/>
      <c r="AR49" s="62"/>
      <c r="AS49" s="40" t="s">
        <v>55</v>
      </c>
    </row>
    <row r="50" spans="1:45" s="63" customFormat="1" ht="409.6" customHeight="1" x14ac:dyDescent="0.25">
      <c r="A50" s="41">
        <v>576</v>
      </c>
      <c r="B50" s="41">
        <v>152</v>
      </c>
      <c r="C50" s="67" t="s">
        <v>512</v>
      </c>
      <c r="D50" s="67" t="s">
        <v>513</v>
      </c>
      <c r="E50" s="67" t="s">
        <v>514</v>
      </c>
      <c r="F50" s="96" t="s">
        <v>515</v>
      </c>
      <c r="G50" s="96" t="s">
        <v>516</v>
      </c>
      <c r="H50" s="105" t="s">
        <v>517</v>
      </c>
      <c r="I50" s="105" t="s">
        <v>517</v>
      </c>
      <c r="J50" s="53">
        <v>6</v>
      </c>
      <c r="K50" s="47">
        <v>41791</v>
      </c>
      <c r="L50" s="47">
        <v>42916</v>
      </c>
      <c r="M50" s="48" t="s">
        <v>157</v>
      </c>
      <c r="N50" s="49" t="s">
        <v>158</v>
      </c>
      <c r="O50" s="49" t="s">
        <v>91</v>
      </c>
      <c r="P50" s="49" t="s">
        <v>91</v>
      </c>
      <c r="Q50" s="49" t="s">
        <v>207</v>
      </c>
      <c r="R50" s="72" t="s">
        <v>91</v>
      </c>
      <c r="S50" s="50" t="s">
        <v>67</v>
      </c>
      <c r="T50" s="51">
        <v>6</v>
      </c>
      <c r="U50" s="52">
        <f t="shared" si="9"/>
        <v>1</v>
      </c>
      <c r="V50" s="35" t="s">
        <v>112</v>
      </c>
      <c r="W50" s="35" t="s">
        <v>86</v>
      </c>
      <c r="X50" s="53" t="s">
        <v>518</v>
      </c>
      <c r="Y50" s="35" t="s">
        <v>519</v>
      </c>
      <c r="Z50" s="53" t="s">
        <v>520</v>
      </c>
      <c r="AA50" s="35" t="s">
        <v>115</v>
      </c>
      <c r="AB50" s="54" t="s">
        <v>381</v>
      </c>
      <c r="AC50" s="60">
        <f>IF(U50=100%,2,0)</f>
        <v>2</v>
      </c>
      <c r="AD50" s="61">
        <f>IF(L50&lt;$AE$8,0,1)</f>
        <v>0</v>
      </c>
      <c r="AE50" s="37" t="str">
        <f t="shared" si="7"/>
        <v>CUMPLIDA</v>
      </c>
      <c r="AF50" s="37" t="str">
        <f t="shared" si="8"/>
        <v>CUMPLIDA</v>
      </c>
      <c r="AG50" s="50" t="s">
        <v>67</v>
      </c>
      <c r="AH50" s="56" t="s">
        <v>521</v>
      </c>
      <c r="AI50" s="38" t="s">
        <v>86</v>
      </c>
      <c r="AJ50" s="56" t="s">
        <v>72</v>
      </c>
      <c r="AK50" s="39" t="s">
        <v>73</v>
      </c>
      <c r="AL50" s="53" t="s">
        <v>74</v>
      </c>
      <c r="AM50" s="53" t="s">
        <v>405</v>
      </c>
      <c r="AN50" s="53" t="s">
        <v>63</v>
      </c>
      <c r="AO50" s="53"/>
      <c r="AP50" s="53"/>
      <c r="AQ50" s="53"/>
      <c r="AR50" s="62"/>
      <c r="AS50" s="40" t="s">
        <v>55</v>
      </c>
    </row>
    <row r="51" spans="1:45" s="19" customFormat="1" ht="329.25" customHeight="1" x14ac:dyDescent="0.25">
      <c r="A51" s="41">
        <v>579</v>
      </c>
      <c r="B51" s="41">
        <v>155</v>
      </c>
      <c r="C51" s="40" t="s">
        <v>523</v>
      </c>
      <c r="D51" s="67" t="s">
        <v>524</v>
      </c>
      <c r="E51" s="67" t="s">
        <v>525</v>
      </c>
      <c r="F51" s="96" t="s">
        <v>526</v>
      </c>
      <c r="G51" s="109" t="s">
        <v>527</v>
      </c>
      <c r="H51" s="44" t="s">
        <v>528</v>
      </c>
      <c r="I51" s="71" t="s">
        <v>529</v>
      </c>
      <c r="J51" s="53">
        <v>5</v>
      </c>
      <c r="K51" s="58">
        <v>41640</v>
      </c>
      <c r="L51" s="58">
        <v>43281</v>
      </c>
      <c r="M51" s="48" t="s">
        <v>157</v>
      </c>
      <c r="N51" s="49" t="s">
        <v>158</v>
      </c>
      <c r="O51" s="49" t="s">
        <v>152</v>
      </c>
      <c r="P51" s="49" t="s">
        <v>152</v>
      </c>
      <c r="Q51" s="59" t="s">
        <v>92</v>
      </c>
      <c r="R51" s="59" t="s">
        <v>152</v>
      </c>
      <c r="S51" s="50" t="s">
        <v>59</v>
      </c>
      <c r="T51" s="51">
        <v>0</v>
      </c>
      <c r="U51" s="52">
        <f t="shared" si="9"/>
        <v>0</v>
      </c>
      <c r="V51" s="35"/>
      <c r="W51" s="35"/>
      <c r="X51" s="36"/>
      <c r="Y51" s="35"/>
      <c r="Z51" s="36"/>
      <c r="AA51" s="35"/>
      <c r="AB51" s="54" t="s">
        <v>381</v>
      </c>
      <c r="AC51" s="60">
        <f>IF(U51=100%,2,0)</f>
        <v>0</v>
      </c>
      <c r="AD51" s="61">
        <f>IF(L51&lt;$AE$8,0,1)</f>
        <v>1</v>
      </c>
      <c r="AE51" s="37" t="str">
        <f t="shared" si="7"/>
        <v>EN TERMINO</v>
      </c>
      <c r="AF51" s="37" t="str">
        <f t="shared" si="8"/>
        <v>EN TERMINO</v>
      </c>
      <c r="AG51" s="50" t="s">
        <v>59</v>
      </c>
      <c r="AH51" s="38"/>
      <c r="AI51" s="38"/>
      <c r="AJ51" s="38"/>
      <c r="AK51" s="39" t="s">
        <v>73</v>
      </c>
      <c r="AL51" s="53" t="s">
        <v>119</v>
      </c>
      <c r="AM51" s="53" t="s">
        <v>166</v>
      </c>
      <c r="AN51" s="53" t="s">
        <v>63</v>
      </c>
      <c r="AO51" s="53"/>
      <c r="AP51" s="53"/>
      <c r="AQ51" s="53"/>
      <c r="AR51" s="62"/>
      <c r="AS51" s="40" t="s">
        <v>530</v>
      </c>
    </row>
    <row r="52" spans="1:45" s="63" customFormat="1" ht="273.60000000000002" customHeight="1" x14ac:dyDescent="0.25">
      <c r="A52" s="41">
        <v>583</v>
      </c>
      <c r="B52" s="41">
        <v>159</v>
      </c>
      <c r="C52" s="67" t="s">
        <v>531</v>
      </c>
      <c r="D52" s="96" t="s">
        <v>532</v>
      </c>
      <c r="E52" s="67" t="s">
        <v>533</v>
      </c>
      <c r="F52" s="67" t="s">
        <v>534</v>
      </c>
      <c r="G52" s="67" t="s">
        <v>222</v>
      </c>
      <c r="H52" s="62" t="s">
        <v>535</v>
      </c>
      <c r="I52" s="62" t="s">
        <v>536</v>
      </c>
      <c r="J52" s="53">
        <v>5</v>
      </c>
      <c r="K52" s="47">
        <v>41456</v>
      </c>
      <c r="L52" s="47">
        <v>42916</v>
      </c>
      <c r="M52" s="48" t="s">
        <v>537</v>
      </c>
      <c r="N52" s="110" t="s">
        <v>538</v>
      </c>
      <c r="O52" s="72" t="s">
        <v>107</v>
      </c>
      <c r="P52" s="49" t="s">
        <v>108</v>
      </c>
      <c r="Q52" s="49" t="s">
        <v>159</v>
      </c>
      <c r="R52" s="72" t="s">
        <v>107</v>
      </c>
      <c r="S52" s="50" t="s">
        <v>117</v>
      </c>
      <c r="T52" s="51">
        <v>5</v>
      </c>
      <c r="U52" s="52">
        <f t="shared" si="9"/>
        <v>1</v>
      </c>
      <c r="V52" s="35" t="s">
        <v>112</v>
      </c>
      <c r="W52" s="35"/>
      <c r="X52" s="53" t="s">
        <v>539</v>
      </c>
      <c r="Y52" s="35"/>
      <c r="Z52" s="53"/>
      <c r="AA52" s="35"/>
      <c r="AB52" s="54" t="s">
        <v>381</v>
      </c>
      <c r="AC52" s="60">
        <f>IF(U52=100%,2,0)</f>
        <v>2</v>
      </c>
      <c r="AD52" s="61">
        <f>IF(L52&lt;$AE$8,0,1)</f>
        <v>0</v>
      </c>
      <c r="AE52" s="37" t="str">
        <f t="shared" si="7"/>
        <v>CUMPLIDA</v>
      </c>
      <c r="AF52" s="37" t="str">
        <f t="shared" si="8"/>
        <v>CUMPLIDA</v>
      </c>
      <c r="AG52" s="50" t="s">
        <v>117</v>
      </c>
      <c r="AH52" s="56" t="s">
        <v>540</v>
      </c>
      <c r="AI52" s="38" t="s">
        <v>86</v>
      </c>
      <c r="AJ52" s="56" t="s">
        <v>72</v>
      </c>
      <c r="AK52" s="39" t="s">
        <v>73</v>
      </c>
      <c r="AL52" s="53" t="s">
        <v>439</v>
      </c>
      <c r="AM52" s="53" t="s">
        <v>439</v>
      </c>
      <c r="AN52" s="53" t="s">
        <v>63</v>
      </c>
      <c r="AO52" s="53"/>
      <c r="AP52" s="53"/>
      <c r="AQ52" s="53"/>
      <c r="AR52" s="62"/>
      <c r="AS52" s="40" t="s">
        <v>55</v>
      </c>
    </row>
    <row r="53" spans="1:45" s="63" customFormat="1" ht="223.5" customHeight="1" x14ac:dyDescent="0.25">
      <c r="A53" s="41">
        <v>586</v>
      </c>
      <c r="B53" s="41">
        <v>162</v>
      </c>
      <c r="C53" s="67" t="s">
        <v>541</v>
      </c>
      <c r="D53" s="96" t="s">
        <v>542</v>
      </c>
      <c r="E53" s="96" t="s">
        <v>543</v>
      </c>
      <c r="F53" s="44" t="s">
        <v>544</v>
      </c>
      <c r="G53" s="44" t="s">
        <v>545</v>
      </c>
      <c r="H53" s="44" t="s">
        <v>546</v>
      </c>
      <c r="I53" s="44" t="s">
        <v>547</v>
      </c>
      <c r="J53" s="39">
        <v>8</v>
      </c>
      <c r="K53" s="58">
        <v>41640</v>
      </c>
      <c r="L53" s="47">
        <v>43281</v>
      </c>
      <c r="M53" s="48" t="s">
        <v>537</v>
      </c>
      <c r="N53" s="110" t="s">
        <v>538</v>
      </c>
      <c r="O53" s="72" t="s">
        <v>107</v>
      </c>
      <c r="P53" s="49" t="s">
        <v>108</v>
      </c>
      <c r="Q53" s="49" t="s">
        <v>159</v>
      </c>
      <c r="R53" s="72" t="s">
        <v>107</v>
      </c>
      <c r="S53" s="50" t="s">
        <v>67</v>
      </c>
      <c r="T53" s="51">
        <v>5</v>
      </c>
      <c r="U53" s="52">
        <f t="shared" si="9"/>
        <v>0.625</v>
      </c>
      <c r="V53" s="35"/>
      <c r="W53" s="35"/>
      <c r="X53" s="36"/>
      <c r="Y53" s="35"/>
      <c r="Z53" s="36"/>
      <c r="AA53" s="35"/>
      <c r="AB53" s="54" t="s">
        <v>381</v>
      </c>
      <c r="AC53" s="60">
        <f>IF(U53=100%,2,0)</f>
        <v>0</v>
      </c>
      <c r="AD53" s="61">
        <f>IF(L53&lt;$AE$8,0,1)</f>
        <v>1</v>
      </c>
      <c r="AE53" s="37" t="str">
        <f t="shared" si="7"/>
        <v>EN TERMINO</v>
      </c>
      <c r="AF53" s="37" t="str">
        <f t="shared" si="8"/>
        <v>EN TERMINO</v>
      </c>
      <c r="AG53" s="50" t="s">
        <v>67</v>
      </c>
      <c r="AH53" s="56" t="s">
        <v>548</v>
      </c>
      <c r="AI53" s="38" t="s">
        <v>86</v>
      </c>
      <c r="AJ53" s="56" t="s">
        <v>72</v>
      </c>
      <c r="AK53" s="39" t="s">
        <v>73</v>
      </c>
      <c r="AL53" s="53" t="s">
        <v>61</v>
      </c>
      <c r="AM53" s="53" t="s">
        <v>326</v>
      </c>
      <c r="AN53" s="53" t="s">
        <v>63</v>
      </c>
      <c r="AO53" s="53"/>
      <c r="AP53" s="53"/>
      <c r="AQ53" s="53"/>
      <c r="AR53" s="62"/>
      <c r="AS53" s="40" t="s">
        <v>549</v>
      </c>
    </row>
    <row r="54" spans="1:45" s="63" customFormat="1" ht="187.15" customHeight="1" x14ac:dyDescent="0.25">
      <c r="A54" s="41">
        <v>587</v>
      </c>
      <c r="B54" s="41">
        <v>163</v>
      </c>
      <c r="C54" s="67" t="s">
        <v>550</v>
      </c>
      <c r="D54" s="96" t="s">
        <v>551</v>
      </c>
      <c r="E54" s="96" t="s">
        <v>552</v>
      </c>
      <c r="F54" s="96" t="s">
        <v>553</v>
      </c>
      <c r="G54" s="44" t="s">
        <v>387</v>
      </c>
      <c r="H54" s="62" t="s">
        <v>554</v>
      </c>
      <c r="I54" s="62" t="s">
        <v>554</v>
      </c>
      <c r="J54" s="39">
        <v>9</v>
      </c>
      <c r="K54" s="58">
        <v>41699</v>
      </c>
      <c r="L54" s="58">
        <v>43190</v>
      </c>
      <c r="M54" s="48" t="s">
        <v>537</v>
      </c>
      <c r="N54" s="110" t="s">
        <v>538</v>
      </c>
      <c r="O54" s="72" t="s">
        <v>107</v>
      </c>
      <c r="P54" s="72" t="s">
        <v>107</v>
      </c>
      <c r="Q54" s="72" t="s">
        <v>159</v>
      </c>
      <c r="R54" s="59" t="s">
        <v>107</v>
      </c>
      <c r="S54" s="50" t="s">
        <v>59</v>
      </c>
      <c r="T54" s="51">
        <v>8</v>
      </c>
      <c r="U54" s="52">
        <f t="shared" si="9"/>
        <v>0.88888888888888884</v>
      </c>
      <c r="V54" s="35"/>
      <c r="W54" s="35"/>
      <c r="X54" s="36"/>
      <c r="Y54" s="35"/>
      <c r="Z54" s="36"/>
      <c r="AA54" s="35"/>
      <c r="AB54" s="54" t="s">
        <v>381</v>
      </c>
      <c r="AC54" s="60">
        <f>IF(U54=100%,2,0)</f>
        <v>0</v>
      </c>
      <c r="AD54" s="61">
        <f>IF(L54&lt;$AE$8,0,1)</f>
        <v>1</v>
      </c>
      <c r="AE54" s="37" t="str">
        <f t="shared" si="7"/>
        <v>EN TERMINO</v>
      </c>
      <c r="AF54" s="37" t="str">
        <f t="shared" si="8"/>
        <v>EN TERMINO</v>
      </c>
      <c r="AG54" s="50" t="s">
        <v>59</v>
      </c>
      <c r="AH54" s="56" t="s">
        <v>555</v>
      </c>
      <c r="AI54" s="38" t="s">
        <v>86</v>
      </c>
      <c r="AJ54" s="56" t="s">
        <v>72</v>
      </c>
      <c r="AK54" s="39" t="s">
        <v>73</v>
      </c>
      <c r="AL54" s="53" t="s">
        <v>61</v>
      </c>
      <c r="AM54" s="53" t="s">
        <v>326</v>
      </c>
      <c r="AN54" s="53" t="s">
        <v>63</v>
      </c>
      <c r="AO54" s="53"/>
      <c r="AP54" s="53"/>
      <c r="AQ54" s="53"/>
      <c r="AR54" s="62"/>
      <c r="AS54" s="40" t="s">
        <v>556</v>
      </c>
    </row>
    <row r="55" spans="1:45" s="63" customFormat="1" ht="409.5" customHeight="1" x14ac:dyDescent="0.25">
      <c r="A55" s="41">
        <v>589</v>
      </c>
      <c r="B55" s="41">
        <v>165</v>
      </c>
      <c r="C55" s="108" t="s">
        <v>557</v>
      </c>
      <c r="D55" s="67" t="s">
        <v>558</v>
      </c>
      <c r="E55" s="67" t="s">
        <v>559</v>
      </c>
      <c r="F55" s="44" t="s">
        <v>103</v>
      </c>
      <c r="G55" s="44" t="s">
        <v>104</v>
      </c>
      <c r="H55" s="111" t="s">
        <v>560</v>
      </c>
      <c r="I55" s="111" t="s">
        <v>560</v>
      </c>
      <c r="J55" s="53">
        <v>6</v>
      </c>
      <c r="K55" s="47">
        <v>41640</v>
      </c>
      <c r="L55" s="47">
        <v>43281</v>
      </c>
      <c r="M55" s="48" t="s">
        <v>537</v>
      </c>
      <c r="N55" s="110" t="s">
        <v>538</v>
      </c>
      <c r="O55" s="72" t="s">
        <v>107</v>
      </c>
      <c r="P55" s="49" t="s">
        <v>108</v>
      </c>
      <c r="Q55" s="49" t="s">
        <v>159</v>
      </c>
      <c r="R55" s="72" t="s">
        <v>107</v>
      </c>
      <c r="S55" s="50" t="s">
        <v>280</v>
      </c>
      <c r="T55" s="51">
        <v>5</v>
      </c>
      <c r="U55" s="52">
        <f t="shared" si="9"/>
        <v>0.83333333333333337</v>
      </c>
      <c r="V55" s="35" t="s">
        <v>112</v>
      </c>
      <c r="W55" s="35"/>
      <c r="X55" s="53" t="s">
        <v>561</v>
      </c>
      <c r="Y55" s="35"/>
      <c r="Z55" s="53"/>
      <c r="AA55" s="35"/>
      <c r="AB55" s="54" t="s">
        <v>381</v>
      </c>
      <c r="AC55" s="60">
        <f>IF(U55=100%,2,0)</f>
        <v>0</v>
      </c>
      <c r="AD55" s="61">
        <f>IF(L55&lt;$AE$8,0,1)</f>
        <v>1</v>
      </c>
      <c r="AE55" s="37" t="str">
        <f t="shared" si="7"/>
        <v>EN TERMINO</v>
      </c>
      <c r="AF55" s="37" t="str">
        <f t="shared" si="8"/>
        <v>EN TERMINO</v>
      </c>
      <c r="AG55" s="49" t="s">
        <v>94</v>
      </c>
      <c r="AH55" s="56" t="s">
        <v>562</v>
      </c>
      <c r="AI55" s="38" t="s">
        <v>86</v>
      </c>
      <c r="AJ55" s="56" t="s">
        <v>180</v>
      </c>
      <c r="AK55" s="53" t="s">
        <v>73</v>
      </c>
      <c r="AL55" s="53" t="s">
        <v>61</v>
      </c>
      <c r="AM55" s="53" t="s">
        <v>187</v>
      </c>
      <c r="AN55" s="53" t="s">
        <v>63</v>
      </c>
      <c r="AO55" s="53"/>
      <c r="AP55" s="53"/>
      <c r="AQ55" s="53"/>
      <c r="AR55" s="62"/>
      <c r="AS55" s="40" t="s">
        <v>55</v>
      </c>
    </row>
    <row r="56" spans="1:45" s="19" customFormat="1" ht="331.15" customHeight="1" x14ac:dyDescent="0.25">
      <c r="A56" s="41">
        <v>590</v>
      </c>
      <c r="B56" s="41">
        <v>166</v>
      </c>
      <c r="C56" s="67" t="s">
        <v>563</v>
      </c>
      <c r="D56" s="67" t="s">
        <v>564</v>
      </c>
      <c r="E56" s="67" t="s">
        <v>565</v>
      </c>
      <c r="F56" s="67" t="s">
        <v>566</v>
      </c>
      <c r="G56" s="67" t="s">
        <v>567</v>
      </c>
      <c r="H56" s="40" t="s">
        <v>568</v>
      </c>
      <c r="I56" s="40" t="s">
        <v>568</v>
      </c>
      <c r="J56" s="53">
        <v>10</v>
      </c>
      <c r="K56" s="58">
        <v>41671</v>
      </c>
      <c r="L56" s="85">
        <v>43069</v>
      </c>
      <c r="M56" s="48" t="s">
        <v>167</v>
      </c>
      <c r="N56" s="49" t="s">
        <v>168</v>
      </c>
      <c r="O56" s="72" t="s">
        <v>58</v>
      </c>
      <c r="P56" s="49" t="s">
        <v>66</v>
      </c>
      <c r="Q56" s="59" t="s">
        <v>84</v>
      </c>
      <c r="R56" s="72" t="s">
        <v>58</v>
      </c>
      <c r="S56" s="50" t="s">
        <v>111</v>
      </c>
      <c r="T56" s="51">
        <v>10</v>
      </c>
      <c r="U56" s="52">
        <f t="shared" si="9"/>
        <v>1</v>
      </c>
      <c r="V56" s="35" t="s">
        <v>569</v>
      </c>
      <c r="W56" s="35" t="s">
        <v>86</v>
      </c>
      <c r="X56" s="53" t="s">
        <v>570</v>
      </c>
      <c r="Y56" s="35" t="s">
        <v>571</v>
      </c>
      <c r="Z56" s="53" t="s">
        <v>572</v>
      </c>
      <c r="AA56" s="35" t="s">
        <v>115</v>
      </c>
      <c r="AB56" s="54" t="s">
        <v>381</v>
      </c>
      <c r="AC56" s="60">
        <f>IF(U56=100%,2,0)</f>
        <v>2</v>
      </c>
      <c r="AD56" s="61">
        <f>IF(L56&lt;$AE$8,0,1)</f>
        <v>0</v>
      </c>
      <c r="AE56" s="37" t="str">
        <f t="shared" si="7"/>
        <v>CUMPLIDA</v>
      </c>
      <c r="AF56" s="37" t="str">
        <f t="shared" si="8"/>
        <v>CUMPLIDA</v>
      </c>
      <c r="AG56" s="50" t="s">
        <v>117</v>
      </c>
      <c r="AH56" s="56" t="s">
        <v>573</v>
      </c>
      <c r="AI56" s="38" t="s">
        <v>86</v>
      </c>
      <c r="AJ56" s="56" t="s">
        <v>180</v>
      </c>
      <c r="AK56" s="39" t="s">
        <v>73</v>
      </c>
      <c r="AL56" s="53" t="s">
        <v>74</v>
      </c>
      <c r="AM56" s="53" t="s">
        <v>75</v>
      </c>
      <c r="AN56" s="53" t="s">
        <v>63</v>
      </c>
      <c r="AO56" s="53"/>
      <c r="AP56" s="53"/>
      <c r="AQ56" s="53"/>
      <c r="AR56" s="62"/>
      <c r="AS56" s="40" t="s">
        <v>574</v>
      </c>
    </row>
    <row r="57" spans="1:45" s="19" customFormat="1" ht="238.5" customHeight="1" x14ac:dyDescent="0.25">
      <c r="A57" s="41">
        <v>605</v>
      </c>
      <c r="B57" s="41">
        <v>181</v>
      </c>
      <c r="C57" s="67" t="s">
        <v>577</v>
      </c>
      <c r="D57" s="67" t="s">
        <v>578</v>
      </c>
      <c r="E57" s="67" t="s">
        <v>579</v>
      </c>
      <c r="F57" s="67" t="s">
        <v>580</v>
      </c>
      <c r="G57" s="67" t="s">
        <v>581</v>
      </c>
      <c r="H57" s="62" t="s">
        <v>582</v>
      </c>
      <c r="I57" s="62" t="s">
        <v>583</v>
      </c>
      <c r="J57" s="53">
        <v>7</v>
      </c>
      <c r="K57" s="47">
        <v>41671</v>
      </c>
      <c r="L57" s="47">
        <v>42916</v>
      </c>
      <c r="M57" s="48" t="s">
        <v>167</v>
      </c>
      <c r="N57" s="49" t="s">
        <v>168</v>
      </c>
      <c r="O57" s="72" t="s">
        <v>58</v>
      </c>
      <c r="P57" s="72" t="s">
        <v>118</v>
      </c>
      <c r="Q57" s="59" t="s">
        <v>84</v>
      </c>
      <c r="R57" s="72" t="s">
        <v>58</v>
      </c>
      <c r="S57" s="50" t="s">
        <v>67</v>
      </c>
      <c r="T57" s="51">
        <v>7</v>
      </c>
      <c r="U57" s="52">
        <f t="shared" si="9"/>
        <v>1</v>
      </c>
      <c r="V57" s="35"/>
      <c r="W57" s="35"/>
      <c r="X57" s="36"/>
      <c r="Y57" s="35"/>
      <c r="Z57" s="36"/>
      <c r="AA57" s="35"/>
      <c r="AB57" s="54" t="s">
        <v>381</v>
      </c>
      <c r="AC57" s="60">
        <f>IF(U57=100%,2,0)</f>
        <v>2</v>
      </c>
      <c r="AD57" s="61">
        <f>IF(L57&lt;$AE$8,0,1)</f>
        <v>0</v>
      </c>
      <c r="AE57" s="37" t="str">
        <f t="shared" ref="AE57:AE67" si="10">IF(AC57+AD57&gt;1,"CUMPLIDA",IF(AD57=1,"EN TERMINO","VENCIDA"))</f>
        <v>CUMPLIDA</v>
      </c>
      <c r="AF57" s="37" t="str">
        <f t="shared" ref="AF57:AF67" si="11">IF(AE57="CUMPLIDA","CUMPLIDA",IF(AE57="EN TERMINO","EN TERMINO","VENCIDA"))</f>
        <v>CUMPLIDA</v>
      </c>
      <c r="AG57" s="50" t="s">
        <v>67</v>
      </c>
      <c r="AH57" s="38"/>
      <c r="AI57" s="38"/>
      <c r="AJ57" s="38"/>
      <c r="AK57" s="39" t="s">
        <v>73</v>
      </c>
      <c r="AL57" s="53" t="s">
        <v>87</v>
      </c>
      <c r="AM57" s="53" t="s">
        <v>155</v>
      </c>
      <c r="AN57" s="53" t="s">
        <v>63</v>
      </c>
      <c r="AO57" s="53"/>
      <c r="AP57" s="53"/>
      <c r="AQ57" s="53"/>
      <c r="AR57" s="62"/>
      <c r="AS57" s="40" t="s">
        <v>55</v>
      </c>
    </row>
    <row r="58" spans="1:45" s="19" customFormat="1" ht="216" customHeight="1" x14ac:dyDescent="0.25">
      <c r="A58" s="41">
        <v>612</v>
      </c>
      <c r="B58" s="41">
        <v>188</v>
      </c>
      <c r="C58" s="67" t="s">
        <v>584</v>
      </c>
      <c r="D58" s="67" t="s">
        <v>585</v>
      </c>
      <c r="E58" s="67" t="s">
        <v>586</v>
      </c>
      <c r="F58" s="62" t="s">
        <v>587</v>
      </c>
      <c r="G58" s="67" t="s">
        <v>588</v>
      </c>
      <c r="H58" s="62" t="s">
        <v>589</v>
      </c>
      <c r="I58" s="62" t="s">
        <v>589</v>
      </c>
      <c r="J58" s="53">
        <v>10</v>
      </c>
      <c r="K58" s="58">
        <v>41671</v>
      </c>
      <c r="L58" s="85">
        <v>43069</v>
      </c>
      <c r="M58" s="48" t="s">
        <v>167</v>
      </c>
      <c r="N58" s="49" t="s">
        <v>168</v>
      </c>
      <c r="O58" s="72" t="s">
        <v>58</v>
      </c>
      <c r="P58" s="49" t="s">
        <v>66</v>
      </c>
      <c r="Q58" s="59" t="s">
        <v>84</v>
      </c>
      <c r="R58" s="72" t="s">
        <v>58</v>
      </c>
      <c r="S58" s="50" t="s">
        <v>67</v>
      </c>
      <c r="T58" s="51">
        <v>10</v>
      </c>
      <c r="U58" s="52">
        <f t="shared" si="9"/>
        <v>1</v>
      </c>
      <c r="V58" s="35"/>
      <c r="W58" s="35"/>
      <c r="X58" s="36"/>
      <c r="Y58" s="35"/>
      <c r="Z58" s="36"/>
      <c r="AA58" s="35"/>
      <c r="AB58" s="54" t="s">
        <v>381</v>
      </c>
      <c r="AC58" s="60">
        <f>IF(U58=100%,2,0)</f>
        <v>2</v>
      </c>
      <c r="AD58" s="61">
        <f>IF(L58&lt;$AE$8,0,1)</f>
        <v>0</v>
      </c>
      <c r="AE58" s="37" t="str">
        <f t="shared" si="10"/>
        <v>CUMPLIDA</v>
      </c>
      <c r="AF58" s="37" t="str">
        <f t="shared" si="11"/>
        <v>CUMPLIDA</v>
      </c>
      <c r="AG58" s="50" t="s">
        <v>67</v>
      </c>
      <c r="AH58" s="38"/>
      <c r="AI58" s="38"/>
      <c r="AJ58" s="38"/>
      <c r="AK58" s="39" t="s">
        <v>73</v>
      </c>
      <c r="AL58" s="53" t="s">
        <v>61</v>
      </c>
      <c r="AM58" s="53" t="s">
        <v>62</v>
      </c>
      <c r="AN58" s="53" t="s">
        <v>63</v>
      </c>
      <c r="AO58" s="53"/>
      <c r="AP58" s="53"/>
      <c r="AQ58" s="53"/>
      <c r="AR58" s="62"/>
      <c r="AS58" s="40" t="s">
        <v>590</v>
      </c>
    </row>
    <row r="59" spans="1:45" s="19" customFormat="1" ht="257.25" customHeight="1" x14ac:dyDescent="0.25">
      <c r="A59" s="41">
        <v>621</v>
      </c>
      <c r="B59" s="41">
        <v>197</v>
      </c>
      <c r="C59" s="67" t="s">
        <v>591</v>
      </c>
      <c r="D59" s="67" t="s">
        <v>592</v>
      </c>
      <c r="E59" s="67" t="s">
        <v>593</v>
      </c>
      <c r="F59" s="67" t="s">
        <v>594</v>
      </c>
      <c r="G59" s="62" t="s">
        <v>595</v>
      </c>
      <c r="H59" s="62" t="s">
        <v>596</v>
      </c>
      <c r="I59" s="62" t="s">
        <v>596</v>
      </c>
      <c r="J59" s="53">
        <v>7</v>
      </c>
      <c r="K59" s="58">
        <v>41426</v>
      </c>
      <c r="L59" s="85">
        <v>43069</v>
      </c>
      <c r="M59" s="48" t="s">
        <v>167</v>
      </c>
      <c r="N59" s="49" t="s">
        <v>168</v>
      </c>
      <c r="O59" s="72" t="s">
        <v>58</v>
      </c>
      <c r="P59" s="72" t="s">
        <v>58</v>
      </c>
      <c r="Q59" s="59" t="s">
        <v>84</v>
      </c>
      <c r="R59" s="59" t="s">
        <v>58</v>
      </c>
      <c r="S59" s="50" t="s">
        <v>67</v>
      </c>
      <c r="T59" s="51">
        <v>7</v>
      </c>
      <c r="U59" s="52">
        <f t="shared" si="9"/>
        <v>1</v>
      </c>
      <c r="V59" s="35"/>
      <c r="W59" s="35"/>
      <c r="X59" s="36"/>
      <c r="Y59" s="35"/>
      <c r="Z59" s="36"/>
      <c r="AA59" s="35"/>
      <c r="AB59" s="54" t="s">
        <v>381</v>
      </c>
      <c r="AC59" s="60">
        <f>IF(U59=100%,2,0)</f>
        <v>2</v>
      </c>
      <c r="AD59" s="61">
        <f>IF(L59&lt;$AE$8,0,1)</f>
        <v>0</v>
      </c>
      <c r="AE59" s="37" t="str">
        <f t="shared" si="10"/>
        <v>CUMPLIDA</v>
      </c>
      <c r="AF59" s="37" t="str">
        <f t="shared" si="11"/>
        <v>CUMPLIDA</v>
      </c>
      <c r="AG59" s="50" t="s">
        <v>67</v>
      </c>
      <c r="AH59" s="38"/>
      <c r="AI59" s="38"/>
      <c r="AJ59" s="38"/>
      <c r="AK59" s="39" t="s">
        <v>73</v>
      </c>
      <c r="AL59" s="53" t="s">
        <v>87</v>
      </c>
      <c r="AM59" s="53" t="s">
        <v>498</v>
      </c>
      <c r="AN59" s="53" t="s">
        <v>63</v>
      </c>
      <c r="AO59" s="53"/>
      <c r="AP59" s="53"/>
      <c r="AQ59" s="53"/>
      <c r="AR59" s="62"/>
      <c r="AS59" s="40" t="s">
        <v>597</v>
      </c>
    </row>
    <row r="60" spans="1:45" s="63" customFormat="1" ht="409.6" customHeight="1" x14ac:dyDescent="0.25">
      <c r="A60" s="41">
        <v>627</v>
      </c>
      <c r="B60" s="41">
        <v>203</v>
      </c>
      <c r="C60" s="67" t="s">
        <v>598</v>
      </c>
      <c r="D60" s="96" t="s">
        <v>599</v>
      </c>
      <c r="E60" s="67" t="s">
        <v>600</v>
      </c>
      <c r="F60" s="112" t="s">
        <v>601</v>
      </c>
      <c r="G60" s="64" t="s">
        <v>602</v>
      </c>
      <c r="H60" s="113" t="s">
        <v>603</v>
      </c>
      <c r="I60" s="113" t="s">
        <v>603</v>
      </c>
      <c r="J60" s="104">
        <v>10</v>
      </c>
      <c r="K60" s="47">
        <v>41640</v>
      </c>
      <c r="L60" s="47">
        <v>42978</v>
      </c>
      <c r="M60" s="48" t="s">
        <v>206</v>
      </c>
      <c r="N60" s="48" t="s">
        <v>206</v>
      </c>
      <c r="O60" s="49" t="s">
        <v>604</v>
      </c>
      <c r="P60" s="49" t="s">
        <v>604</v>
      </c>
      <c r="Q60" s="49" t="s">
        <v>605</v>
      </c>
      <c r="R60" s="49" t="s">
        <v>90</v>
      </c>
      <c r="S60" s="50" t="s">
        <v>111</v>
      </c>
      <c r="T60" s="51">
        <v>10</v>
      </c>
      <c r="U60" s="52">
        <f t="shared" si="9"/>
        <v>1</v>
      </c>
      <c r="V60" s="35" t="s">
        <v>117</v>
      </c>
      <c r="W60" s="35" t="s">
        <v>86</v>
      </c>
      <c r="X60" s="53" t="s">
        <v>606</v>
      </c>
      <c r="Y60" s="35" t="s">
        <v>607</v>
      </c>
      <c r="Z60" s="53" t="s">
        <v>608</v>
      </c>
      <c r="AA60" s="35" t="s">
        <v>609</v>
      </c>
      <c r="AB60" s="54" t="s">
        <v>381</v>
      </c>
      <c r="AC60" s="60">
        <f>IF(U60=100%,2,0)</f>
        <v>2</v>
      </c>
      <c r="AD60" s="61">
        <f>IF(L60&lt;$AE$8,0,1)</f>
        <v>0</v>
      </c>
      <c r="AE60" s="37" t="str">
        <f t="shared" si="10"/>
        <v>CUMPLIDA</v>
      </c>
      <c r="AF60" s="37" t="str">
        <f t="shared" si="11"/>
        <v>CUMPLIDA</v>
      </c>
      <c r="AG60" s="50" t="s">
        <v>117</v>
      </c>
      <c r="AH60" s="56" t="s">
        <v>610</v>
      </c>
      <c r="AI60" s="38" t="s">
        <v>86</v>
      </c>
      <c r="AJ60" s="56" t="s">
        <v>180</v>
      </c>
      <c r="AK60" s="39" t="s">
        <v>73</v>
      </c>
      <c r="AL60" s="53" t="s">
        <v>611</v>
      </c>
      <c r="AM60" s="53" t="s">
        <v>611</v>
      </c>
      <c r="AN60" s="53" t="s">
        <v>63</v>
      </c>
      <c r="AO60" s="53"/>
      <c r="AP60" s="53"/>
      <c r="AQ60" s="53"/>
      <c r="AR60" s="62"/>
      <c r="AS60" s="40" t="s">
        <v>55</v>
      </c>
    </row>
    <row r="61" spans="1:45" s="63" customFormat="1" ht="302.45" customHeight="1" x14ac:dyDescent="0.25">
      <c r="A61" s="41">
        <v>650</v>
      </c>
      <c r="B61" s="41">
        <v>226</v>
      </c>
      <c r="C61" s="67" t="s">
        <v>614</v>
      </c>
      <c r="D61" s="114" t="s">
        <v>615</v>
      </c>
      <c r="E61" s="67" t="s">
        <v>616</v>
      </c>
      <c r="F61" s="67" t="s">
        <v>617</v>
      </c>
      <c r="G61" s="67" t="s">
        <v>618</v>
      </c>
      <c r="H61" s="62" t="s">
        <v>619</v>
      </c>
      <c r="I61" s="62" t="s">
        <v>620</v>
      </c>
      <c r="J61" s="46">
        <v>8</v>
      </c>
      <c r="K61" s="47">
        <v>41671</v>
      </c>
      <c r="L61" s="47">
        <v>43281</v>
      </c>
      <c r="M61" s="48" t="s">
        <v>56</v>
      </c>
      <c r="N61" s="49" t="s">
        <v>57</v>
      </c>
      <c r="O61" s="46" t="s">
        <v>58</v>
      </c>
      <c r="P61" s="46" t="s">
        <v>58</v>
      </c>
      <c r="Q61" s="59" t="s">
        <v>84</v>
      </c>
      <c r="R61" s="59" t="s">
        <v>58</v>
      </c>
      <c r="S61" s="50" t="s">
        <v>59</v>
      </c>
      <c r="T61" s="51">
        <v>6</v>
      </c>
      <c r="U61" s="52">
        <f t="shared" ref="U61:U71" si="12">+T61/J61</f>
        <v>0.75</v>
      </c>
      <c r="V61" s="35" t="s">
        <v>112</v>
      </c>
      <c r="W61" s="35"/>
      <c r="X61" s="53" t="s">
        <v>621</v>
      </c>
      <c r="Y61" s="115"/>
      <c r="Z61" s="53"/>
      <c r="AA61" s="115"/>
      <c r="AB61" s="54" t="s">
        <v>381</v>
      </c>
      <c r="AC61" s="60">
        <f>IF(U61=100%,2,0)</f>
        <v>0</v>
      </c>
      <c r="AD61" s="61">
        <f>IF(L61&lt;$AE$8,0,1)</f>
        <v>1</v>
      </c>
      <c r="AE61" s="37" t="str">
        <f t="shared" si="10"/>
        <v>EN TERMINO</v>
      </c>
      <c r="AF61" s="37" t="str">
        <f t="shared" si="11"/>
        <v>EN TERMINO</v>
      </c>
      <c r="AG61" s="50" t="s">
        <v>59</v>
      </c>
      <c r="AH61" s="56" t="s">
        <v>622</v>
      </c>
      <c r="AI61" s="38" t="s">
        <v>86</v>
      </c>
      <c r="AJ61" s="56" t="s">
        <v>72</v>
      </c>
      <c r="AK61" s="53" t="s">
        <v>323</v>
      </c>
      <c r="AL61" s="53" t="s">
        <v>74</v>
      </c>
      <c r="AM61" s="53" t="s">
        <v>408</v>
      </c>
      <c r="AN61" s="53" t="s">
        <v>63</v>
      </c>
      <c r="AO61" s="53"/>
      <c r="AP61" s="53"/>
      <c r="AQ61" s="53"/>
      <c r="AR61" s="62"/>
      <c r="AS61" s="40" t="s">
        <v>55</v>
      </c>
    </row>
    <row r="62" spans="1:45" s="19" customFormat="1" ht="287.25" customHeight="1" x14ac:dyDescent="0.25">
      <c r="A62" s="41">
        <v>651</v>
      </c>
      <c r="B62" s="41">
        <v>227</v>
      </c>
      <c r="C62" s="67" t="s">
        <v>623</v>
      </c>
      <c r="D62" s="67" t="s">
        <v>624</v>
      </c>
      <c r="E62" s="67" t="s">
        <v>625</v>
      </c>
      <c r="F62" s="67" t="s">
        <v>626</v>
      </c>
      <c r="G62" s="67" t="s">
        <v>618</v>
      </c>
      <c r="H62" s="62" t="s">
        <v>627</v>
      </c>
      <c r="I62" s="62" t="s">
        <v>627</v>
      </c>
      <c r="J62" s="53">
        <v>9</v>
      </c>
      <c r="K62" s="47">
        <v>41671</v>
      </c>
      <c r="L62" s="47">
        <v>43281</v>
      </c>
      <c r="M62" s="48" t="s">
        <v>56</v>
      </c>
      <c r="N62" s="49" t="s">
        <v>57</v>
      </c>
      <c r="O62" s="59" t="s">
        <v>58</v>
      </c>
      <c r="P62" s="59" t="s">
        <v>628</v>
      </c>
      <c r="Q62" s="59" t="s">
        <v>84</v>
      </c>
      <c r="R62" s="59" t="s">
        <v>58</v>
      </c>
      <c r="S62" s="50" t="s">
        <v>111</v>
      </c>
      <c r="T62" s="51">
        <v>5</v>
      </c>
      <c r="U62" s="52">
        <f t="shared" si="12"/>
        <v>0.55555555555555558</v>
      </c>
      <c r="V62" s="35" t="s">
        <v>112</v>
      </c>
      <c r="W62" s="35"/>
      <c r="X62" s="53" t="s">
        <v>621</v>
      </c>
      <c r="Y62" s="35"/>
      <c r="Z62" s="36"/>
      <c r="AA62" s="35"/>
      <c r="AB62" s="54" t="s">
        <v>381</v>
      </c>
      <c r="AC62" s="60">
        <f>IF(U62=100%,2,0)</f>
        <v>0</v>
      </c>
      <c r="AD62" s="61">
        <f>IF(L62&lt;$AE$8,0,1)</f>
        <v>1</v>
      </c>
      <c r="AE62" s="37" t="str">
        <f t="shared" si="10"/>
        <v>EN TERMINO</v>
      </c>
      <c r="AF62" s="37" t="str">
        <f t="shared" si="11"/>
        <v>EN TERMINO</v>
      </c>
      <c r="AG62" s="50" t="s">
        <v>117</v>
      </c>
      <c r="AH62" s="56" t="s">
        <v>629</v>
      </c>
      <c r="AI62" s="38" t="s">
        <v>86</v>
      </c>
      <c r="AJ62" s="56" t="s">
        <v>72</v>
      </c>
      <c r="AK62" s="39" t="s">
        <v>73</v>
      </c>
      <c r="AL62" s="53" t="s">
        <v>74</v>
      </c>
      <c r="AM62" s="53" t="s">
        <v>187</v>
      </c>
      <c r="AN62" s="53" t="s">
        <v>63</v>
      </c>
      <c r="AO62" s="53"/>
      <c r="AP62" s="53"/>
      <c r="AQ62" s="53"/>
      <c r="AR62" s="62"/>
      <c r="AS62" s="40" t="s">
        <v>55</v>
      </c>
    </row>
    <row r="63" spans="1:45" s="19" customFormat="1" ht="409.5" customHeight="1" x14ac:dyDescent="0.25">
      <c r="A63" s="41">
        <v>656</v>
      </c>
      <c r="B63" s="41">
        <v>232</v>
      </c>
      <c r="C63" s="108" t="s">
        <v>631</v>
      </c>
      <c r="D63" s="67" t="s">
        <v>632</v>
      </c>
      <c r="E63" s="67" t="s">
        <v>633</v>
      </c>
      <c r="F63" s="67" t="s">
        <v>634</v>
      </c>
      <c r="G63" s="67" t="s">
        <v>635</v>
      </c>
      <c r="H63" s="62" t="s">
        <v>636</v>
      </c>
      <c r="I63" s="62" t="s">
        <v>636</v>
      </c>
      <c r="J63" s="53">
        <v>9</v>
      </c>
      <c r="K63" s="47">
        <v>41671</v>
      </c>
      <c r="L63" s="47">
        <v>42825</v>
      </c>
      <c r="M63" s="48" t="s">
        <v>56</v>
      </c>
      <c r="N63" s="49" t="s">
        <v>57</v>
      </c>
      <c r="O63" s="59" t="s">
        <v>58</v>
      </c>
      <c r="P63" s="59" t="s">
        <v>628</v>
      </c>
      <c r="Q63" s="59" t="s">
        <v>84</v>
      </c>
      <c r="R63" s="59" t="s">
        <v>58</v>
      </c>
      <c r="S63" s="50" t="s">
        <v>637</v>
      </c>
      <c r="T63" s="51">
        <v>9</v>
      </c>
      <c r="U63" s="52">
        <f t="shared" si="12"/>
        <v>1</v>
      </c>
      <c r="V63" s="35" t="s">
        <v>112</v>
      </c>
      <c r="W63" s="35" t="s">
        <v>86</v>
      </c>
      <c r="X63" s="53" t="s">
        <v>638</v>
      </c>
      <c r="Y63" s="35"/>
      <c r="Z63" s="53"/>
      <c r="AA63" s="35"/>
      <c r="AB63" s="54" t="s">
        <v>381</v>
      </c>
      <c r="AC63" s="60">
        <f>IF(U63=100%,2,0)</f>
        <v>2</v>
      </c>
      <c r="AD63" s="61">
        <f>IF(L63&lt;$AE$8,0,1)</f>
        <v>0</v>
      </c>
      <c r="AE63" s="37" t="str">
        <f t="shared" si="10"/>
        <v>CUMPLIDA</v>
      </c>
      <c r="AF63" s="37" t="str">
        <f t="shared" si="11"/>
        <v>CUMPLIDA</v>
      </c>
      <c r="AG63" s="49" t="s">
        <v>94</v>
      </c>
      <c r="AH63" s="56" t="s">
        <v>639</v>
      </c>
      <c r="AI63" s="38" t="s">
        <v>86</v>
      </c>
      <c r="AJ63" s="56" t="s">
        <v>72</v>
      </c>
      <c r="AK63" s="39" t="s">
        <v>73</v>
      </c>
      <c r="AL63" s="53" t="s">
        <v>61</v>
      </c>
      <c r="AM63" s="53" t="s">
        <v>187</v>
      </c>
      <c r="AN63" s="53" t="s">
        <v>63</v>
      </c>
      <c r="AO63" s="53"/>
      <c r="AP63" s="53"/>
      <c r="AQ63" s="53"/>
      <c r="AR63" s="62"/>
      <c r="AS63" s="40" t="s">
        <v>55</v>
      </c>
    </row>
    <row r="64" spans="1:45" s="19" customFormat="1" ht="399" customHeight="1" x14ac:dyDescent="0.25">
      <c r="A64" s="41">
        <v>673</v>
      </c>
      <c r="B64" s="41">
        <v>249</v>
      </c>
      <c r="C64" s="67" t="s">
        <v>641</v>
      </c>
      <c r="D64" s="67" t="s">
        <v>642</v>
      </c>
      <c r="E64" s="67" t="s">
        <v>643</v>
      </c>
      <c r="F64" s="67" t="s">
        <v>644</v>
      </c>
      <c r="G64" s="67" t="s">
        <v>645</v>
      </c>
      <c r="H64" s="62" t="s">
        <v>646</v>
      </c>
      <c r="I64" s="62" t="s">
        <v>647</v>
      </c>
      <c r="J64" s="53">
        <v>7</v>
      </c>
      <c r="K64" s="47">
        <v>41671</v>
      </c>
      <c r="L64" s="47">
        <v>43281</v>
      </c>
      <c r="M64" s="48" t="s">
        <v>56</v>
      </c>
      <c r="N64" s="49" t="s">
        <v>57</v>
      </c>
      <c r="O64" s="59" t="s">
        <v>58</v>
      </c>
      <c r="P64" s="59" t="s">
        <v>58</v>
      </c>
      <c r="Q64" s="59" t="s">
        <v>84</v>
      </c>
      <c r="R64" s="59" t="s">
        <v>58</v>
      </c>
      <c r="S64" s="50" t="s">
        <v>67</v>
      </c>
      <c r="T64" s="51">
        <v>5</v>
      </c>
      <c r="U64" s="52">
        <f t="shared" si="12"/>
        <v>0.7142857142857143</v>
      </c>
      <c r="V64" s="35"/>
      <c r="W64" s="35"/>
      <c r="X64" s="53" t="s">
        <v>68</v>
      </c>
      <c r="Y64" s="35"/>
      <c r="Z64" s="36"/>
      <c r="AA64" s="35" t="s">
        <v>69</v>
      </c>
      <c r="AB64" s="54" t="s">
        <v>381</v>
      </c>
      <c r="AC64" s="60">
        <f>IF(U64=100%,2,0)</f>
        <v>0</v>
      </c>
      <c r="AD64" s="61">
        <f>IF(L64&lt;$AE$8,0,1)</f>
        <v>1</v>
      </c>
      <c r="AE64" s="37" t="str">
        <f t="shared" si="10"/>
        <v>EN TERMINO</v>
      </c>
      <c r="AF64" s="37" t="str">
        <f t="shared" si="11"/>
        <v>EN TERMINO</v>
      </c>
      <c r="AG64" s="50" t="s">
        <v>67</v>
      </c>
      <c r="AH64" s="56" t="s">
        <v>648</v>
      </c>
      <c r="AI64" s="38" t="s">
        <v>86</v>
      </c>
      <c r="AJ64" s="56" t="s">
        <v>72</v>
      </c>
      <c r="AK64" s="39" t="s">
        <v>73</v>
      </c>
      <c r="AL64" s="53" t="s">
        <v>74</v>
      </c>
      <c r="AM64" s="53" t="s">
        <v>75</v>
      </c>
      <c r="AN64" s="53" t="s">
        <v>63</v>
      </c>
      <c r="AO64" s="53"/>
      <c r="AP64" s="53"/>
      <c r="AQ64" s="53"/>
      <c r="AR64" s="62"/>
      <c r="AS64" s="40" t="s">
        <v>55</v>
      </c>
    </row>
    <row r="65" spans="1:45" s="63" customFormat="1" ht="301.5" customHeight="1" x14ac:dyDescent="0.25">
      <c r="A65" s="41">
        <v>679</v>
      </c>
      <c r="B65" s="41">
        <v>255</v>
      </c>
      <c r="C65" s="67" t="s">
        <v>655</v>
      </c>
      <c r="D65" s="96" t="s">
        <v>652</v>
      </c>
      <c r="E65" s="96" t="s">
        <v>656</v>
      </c>
      <c r="F65" s="67" t="s">
        <v>657</v>
      </c>
      <c r="G65" s="62" t="s">
        <v>658</v>
      </c>
      <c r="H65" s="62" t="s">
        <v>659</v>
      </c>
      <c r="I65" s="62" t="s">
        <v>659</v>
      </c>
      <c r="J65" s="53">
        <v>11</v>
      </c>
      <c r="K65" s="58">
        <v>41640</v>
      </c>
      <c r="L65" s="85">
        <v>43100</v>
      </c>
      <c r="M65" s="48" t="s">
        <v>649</v>
      </c>
      <c r="N65" s="110" t="s">
        <v>650</v>
      </c>
      <c r="O65" s="59" t="s">
        <v>58</v>
      </c>
      <c r="P65" s="49" t="s">
        <v>143</v>
      </c>
      <c r="Q65" s="59" t="s">
        <v>84</v>
      </c>
      <c r="R65" s="59" t="s">
        <v>58</v>
      </c>
      <c r="S65" s="50" t="s">
        <v>67</v>
      </c>
      <c r="T65" s="51">
        <v>11</v>
      </c>
      <c r="U65" s="52">
        <f t="shared" si="12"/>
        <v>1</v>
      </c>
      <c r="V65" s="35" t="s">
        <v>244</v>
      </c>
      <c r="W65" s="35" t="s">
        <v>86</v>
      </c>
      <c r="X65" s="35" t="s">
        <v>660</v>
      </c>
      <c r="Y65" s="35" t="s">
        <v>661</v>
      </c>
      <c r="Z65" s="53" t="s">
        <v>662</v>
      </c>
      <c r="AA65" s="35" t="s">
        <v>115</v>
      </c>
      <c r="AB65" s="54" t="s">
        <v>381</v>
      </c>
      <c r="AC65" s="60">
        <f>IF(U65=100%,2,0)</f>
        <v>2</v>
      </c>
      <c r="AD65" s="61">
        <f>IF(L65&lt;$AE$8,0,1)</f>
        <v>0</v>
      </c>
      <c r="AE65" s="37" t="str">
        <f t="shared" si="10"/>
        <v>CUMPLIDA</v>
      </c>
      <c r="AF65" s="37" t="str">
        <f t="shared" si="11"/>
        <v>CUMPLIDA</v>
      </c>
      <c r="AG65" s="50" t="s">
        <v>67</v>
      </c>
      <c r="AH65" s="38"/>
      <c r="AI65" s="38"/>
      <c r="AJ65" s="38"/>
      <c r="AK65" s="39" t="s">
        <v>73</v>
      </c>
      <c r="AL65" s="53" t="s">
        <v>61</v>
      </c>
      <c r="AM65" s="53" t="s">
        <v>301</v>
      </c>
      <c r="AN65" s="53" t="s">
        <v>63</v>
      </c>
      <c r="AO65" s="53"/>
      <c r="AP65" s="53"/>
      <c r="AQ65" s="53"/>
      <c r="AR65" s="62"/>
      <c r="AS65" s="40" t="s">
        <v>663</v>
      </c>
    </row>
    <row r="66" spans="1:45" s="63" customFormat="1" ht="254.25" customHeight="1" x14ac:dyDescent="0.25">
      <c r="A66" s="41">
        <v>680</v>
      </c>
      <c r="B66" s="41">
        <v>256</v>
      </c>
      <c r="C66" s="67" t="s">
        <v>664</v>
      </c>
      <c r="D66" s="96" t="s">
        <v>665</v>
      </c>
      <c r="E66" s="96" t="s">
        <v>666</v>
      </c>
      <c r="F66" s="112" t="s">
        <v>667</v>
      </c>
      <c r="G66" s="112" t="s">
        <v>668</v>
      </c>
      <c r="H66" s="62" t="s">
        <v>669</v>
      </c>
      <c r="I66" s="62" t="s">
        <v>669</v>
      </c>
      <c r="J66" s="53">
        <v>8</v>
      </c>
      <c r="K66" s="58">
        <v>41640</v>
      </c>
      <c r="L66" s="85">
        <v>43100</v>
      </c>
      <c r="M66" s="48" t="s">
        <v>649</v>
      </c>
      <c r="N66" s="110" t="s">
        <v>650</v>
      </c>
      <c r="O66" s="59" t="s">
        <v>58</v>
      </c>
      <c r="P66" s="59" t="s">
        <v>628</v>
      </c>
      <c r="Q66" s="59" t="s">
        <v>84</v>
      </c>
      <c r="R66" s="59" t="s">
        <v>58</v>
      </c>
      <c r="S66" s="50" t="s">
        <v>93</v>
      </c>
      <c r="T66" s="51">
        <v>8</v>
      </c>
      <c r="U66" s="52">
        <f t="shared" si="12"/>
        <v>1</v>
      </c>
      <c r="V66" s="35" t="s">
        <v>244</v>
      </c>
      <c r="W66" s="35" t="s">
        <v>86</v>
      </c>
      <c r="X66" s="35" t="s">
        <v>660</v>
      </c>
      <c r="Y66" s="35" t="s">
        <v>661</v>
      </c>
      <c r="Z66" s="53" t="s">
        <v>662</v>
      </c>
      <c r="AA66" s="35" t="s">
        <v>115</v>
      </c>
      <c r="AB66" s="54" t="s">
        <v>381</v>
      </c>
      <c r="AC66" s="60">
        <f>IF(U66=100%,2,0)</f>
        <v>2</v>
      </c>
      <c r="AD66" s="61">
        <f>IF(L66&lt;$AE$8,0,1)</f>
        <v>0</v>
      </c>
      <c r="AE66" s="37" t="str">
        <f t="shared" si="10"/>
        <v>CUMPLIDA</v>
      </c>
      <c r="AF66" s="37" t="str">
        <f t="shared" si="11"/>
        <v>CUMPLIDA</v>
      </c>
      <c r="AG66" s="49" t="s">
        <v>94</v>
      </c>
      <c r="AH66" s="56" t="s">
        <v>670</v>
      </c>
      <c r="AI66" s="38" t="s">
        <v>86</v>
      </c>
      <c r="AJ66" s="56" t="s">
        <v>72</v>
      </c>
      <c r="AK66" s="39" t="s">
        <v>73</v>
      </c>
      <c r="AL66" s="53" t="s">
        <v>61</v>
      </c>
      <c r="AM66" s="53" t="s">
        <v>325</v>
      </c>
      <c r="AN66" s="53" t="s">
        <v>63</v>
      </c>
      <c r="AO66" s="53"/>
      <c r="AP66" s="53"/>
      <c r="AQ66" s="53"/>
      <c r="AR66" s="62"/>
      <c r="AS66" s="94" t="s">
        <v>671</v>
      </c>
    </row>
    <row r="67" spans="1:45" s="19" customFormat="1" ht="214.5" customHeight="1" x14ac:dyDescent="0.25">
      <c r="A67" s="41">
        <v>690</v>
      </c>
      <c r="B67" s="41">
        <v>8</v>
      </c>
      <c r="C67" s="67" t="s">
        <v>672</v>
      </c>
      <c r="D67" s="96" t="s">
        <v>673</v>
      </c>
      <c r="E67" s="116" t="s">
        <v>674</v>
      </c>
      <c r="F67" s="117" t="s">
        <v>675</v>
      </c>
      <c r="G67" s="117" t="s">
        <v>676</v>
      </c>
      <c r="H67" s="71" t="s">
        <v>677</v>
      </c>
      <c r="I67" s="71" t="s">
        <v>677</v>
      </c>
      <c r="J67" s="118">
        <v>10</v>
      </c>
      <c r="K67" s="47">
        <v>41791</v>
      </c>
      <c r="L67" s="47">
        <v>42825</v>
      </c>
      <c r="M67" s="48" t="s">
        <v>136</v>
      </c>
      <c r="N67" s="48" t="s">
        <v>136</v>
      </c>
      <c r="O67" s="59" t="s">
        <v>58</v>
      </c>
      <c r="P67" s="49" t="s">
        <v>678</v>
      </c>
      <c r="Q67" s="59" t="s">
        <v>84</v>
      </c>
      <c r="R67" s="59" t="s">
        <v>58</v>
      </c>
      <c r="S67" s="50" t="s">
        <v>59</v>
      </c>
      <c r="T67" s="51">
        <v>10</v>
      </c>
      <c r="U67" s="52">
        <f t="shared" si="12"/>
        <v>1</v>
      </c>
      <c r="V67" s="35"/>
      <c r="W67" s="35"/>
      <c r="X67" s="36"/>
      <c r="Y67" s="35"/>
      <c r="Z67" s="36"/>
      <c r="AA67" s="35"/>
      <c r="AB67" s="54" t="s">
        <v>393</v>
      </c>
      <c r="AC67" s="60">
        <f>IF(U67=100%,2,0)</f>
        <v>2</v>
      </c>
      <c r="AD67" s="61">
        <f>IF(L67&lt;$AE$8,0,1)</f>
        <v>0</v>
      </c>
      <c r="AE67" s="37" t="str">
        <f t="shared" si="10"/>
        <v>CUMPLIDA</v>
      </c>
      <c r="AF67" s="37" t="str">
        <f t="shared" si="11"/>
        <v>CUMPLIDA</v>
      </c>
      <c r="AG67" s="50" t="s">
        <v>59</v>
      </c>
      <c r="AH67" s="38"/>
      <c r="AI67" s="38"/>
      <c r="AJ67" s="38"/>
      <c r="AK67" s="39" t="s">
        <v>73</v>
      </c>
      <c r="AL67" s="53" t="s">
        <v>61</v>
      </c>
      <c r="AM67" s="53" t="s">
        <v>679</v>
      </c>
      <c r="AN67" s="53" t="s">
        <v>139</v>
      </c>
      <c r="AO67" s="53"/>
      <c r="AP67" s="53"/>
      <c r="AQ67" s="53"/>
      <c r="AR67" s="62"/>
      <c r="AS67" s="40" t="s">
        <v>55</v>
      </c>
    </row>
    <row r="68" spans="1:45" s="63" customFormat="1" ht="316.89999999999998" customHeight="1" x14ac:dyDescent="0.25">
      <c r="A68" s="41">
        <v>728</v>
      </c>
      <c r="B68" s="41">
        <v>46</v>
      </c>
      <c r="C68" s="67" t="s">
        <v>682</v>
      </c>
      <c r="D68" s="67" t="s">
        <v>683</v>
      </c>
      <c r="E68" s="67" t="s">
        <v>684</v>
      </c>
      <c r="F68" s="44" t="s">
        <v>685</v>
      </c>
      <c r="G68" s="44" t="s">
        <v>686</v>
      </c>
      <c r="H68" s="44" t="s">
        <v>687</v>
      </c>
      <c r="I68" s="44" t="s">
        <v>687</v>
      </c>
      <c r="J68" s="39">
        <v>6</v>
      </c>
      <c r="K68" s="58">
        <v>41820</v>
      </c>
      <c r="L68" s="58">
        <v>43190</v>
      </c>
      <c r="M68" s="48" t="s">
        <v>688</v>
      </c>
      <c r="N68" s="49" t="s">
        <v>688</v>
      </c>
      <c r="O68" s="59" t="s">
        <v>689</v>
      </c>
      <c r="P68" s="59" t="s">
        <v>689</v>
      </c>
      <c r="Q68" s="59" t="s">
        <v>690</v>
      </c>
      <c r="R68" s="59" t="s">
        <v>689</v>
      </c>
      <c r="S68" s="50" t="s">
        <v>59</v>
      </c>
      <c r="T68" s="97">
        <v>5</v>
      </c>
      <c r="U68" s="52">
        <f t="shared" si="12"/>
        <v>0.83333333333333337</v>
      </c>
      <c r="V68" s="35"/>
      <c r="W68" s="35"/>
      <c r="X68" s="36"/>
      <c r="Y68" s="35"/>
      <c r="Z68" s="36"/>
      <c r="AA68" s="35"/>
      <c r="AB68" s="54" t="s">
        <v>393</v>
      </c>
      <c r="AC68" s="60">
        <f>IF(U68=100%,2,0)</f>
        <v>0</v>
      </c>
      <c r="AD68" s="61">
        <f>IF(L68&lt;$AE$8,0,1)</f>
        <v>1</v>
      </c>
      <c r="AE68" s="37" t="str">
        <f t="shared" ref="AE68:AE82" si="13">IF(AC68+AD68&gt;1,"CUMPLIDA",IF(AD68=1,"EN TERMINO","VENCIDA"))</f>
        <v>EN TERMINO</v>
      </c>
      <c r="AF68" s="37" t="str">
        <f t="shared" ref="AF68:AF82" si="14">IF(AE68="CUMPLIDA","CUMPLIDA",IF(AE68="EN TERMINO","EN TERMINO","VENCIDA"))</f>
        <v>EN TERMINO</v>
      </c>
      <c r="AG68" s="50" t="s">
        <v>59</v>
      </c>
      <c r="AH68" s="38"/>
      <c r="AI68" s="38"/>
      <c r="AJ68" s="38"/>
      <c r="AK68" s="39" t="s">
        <v>73</v>
      </c>
      <c r="AL68" s="53" t="s">
        <v>87</v>
      </c>
      <c r="AM68" s="53" t="s">
        <v>630</v>
      </c>
      <c r="AN68" s="53" t="s">
        <v>691</v>
      </c>
      <c r="AO68" s="53"/>
      <c r="AP68" s="53"/>
      <c r="AQ68" s="53"/>
      <c r="AR68" s="62"/>
      <c r="AS68" s="40" t="s">
        <v>692</v>
      </c>
    </row>
    <row r="69" spans="1:45" s="19" customFormat="1" ht="271.5" customHeight="1" x14ac:dyDescent="0.25">
      <c r="A69" s="41">
        <v>748</v>
      </c>
      <c r="B69" s="41">
        <v>1</v>
      </c>
      <c r="C69" s="108" t="s">
        <v>696</v>
      </c>
      <c r="D69" s="96" t="s">
        <v>697</v>
      </c>
      <c r="E69" s="96" t="s">
        <v>698</v>
      </c>
      <c r="F69" s="109" t="s">
        <v>699</v>
      </c>
      <c r="G69" s="70" t="s">
        <v>700</v>
      </c>
      <c r="H69" s="70" t="s">
        <v>701</v>
      </c>
      <c r="I69" s="101" t="s">
        <v>702</v>
      </c>
      <c r="J69" s="119">
        <v>3</v>
      </c>
      <c r="K69" s="58">
        <v>41671</v>
      </c>
      <c r="L69" s="58">
        <v>43465</v>
      </c>
      <c r="M69" s="48" t="s">
        <v>406</v>
      </c>
      <c r="N69" s="69" t="s">
        <v>407</v>
      </c>
      <c r="O69" s="72" t="s">
        <v>107</v>
      </c>
      <c r="P69" s="59" t="s">
        <v>612</v>
      </c>
      <c r="Q69" s="59" t="s">
        <v>159</v>
      </c>
      <c r="R69" s="72" t="s">
        <v>107</v>
      </c>
      <c r="S69" s="50" t="s">
        <v>59</v>
      </c>
      <c r="T69" s="97">
        <v>0</v>
      </c>
      <c r="U69" s="52">
        <f t="shared" si="12"/>
        <v>0</v>
      </c>
      <c r="V69" s="35"/>
      <c r="W69" s="35"/>
      <c r="X69" s="36"/>
      <c r="Y69" s="35"/>
      <c r="Z69" s="36"/>
      <c r="AA69" s="35"/>
      <c r="AB69" s="54" t="s">
        <v>694</v>
      </c>
      <c r="AC69" s="60">
        <f>IF(U69=100%,2,0)</f>
        <v>0</v>
      </c>
      <c r="AD69" s="61">
        <f>IF(L69&lt;$AE$8,0,1)</f>
        <v>1</v>
      </c>
      <c r="AE69" s="37" t="str">
        <f t="shared" si="13"/>
        <v>EN TERMINO</v>
      </c>
      <c r="AF69" s="37" t="str">
        <f t="shared" si="14"/>
        <v>EN TERMINO</v>
      </c>
      <c r="AG69" s="50" t="s">
        <v>59</v>
      </c>
      <c r="AH69" s="38"/>
      <c r="AI69" s="38"/>
      <c r="AJ69" s="38"/>
      <c r="AK69" s="39" t="s">
        <v>73</v>
      </c>
      <c r="AL69" s="53" t="s">
        <v>119</v>
      </c>
      <c r="AM69" s="53" t="s">
        <v>613</v>
      </c>
      <c r="AN69" s="53" t="s">
        <v>63</v>
      </c>
      <c r="AO69" s="53"/>
      <c r="AP69" s="53"/>
      <c r="AQ69" s="53"/>
      <c r="AR69" s="62"/>
      <c r="AS69" s="40" t="s">
        <v>703</v>
      </c>
    </row>
    <row r="70" spans="1:45" s="19" customFormat="1" ht="172.9" customHeight="1" x14ac:dyDescent="0.25">
      <c r="A70" s="41">
        <v>754</v>
      </c>
      <c r="B70" s="41">
        <v>7</v>
      </c>
      <c r="C70" s="67" t="s">
        <v>706</v>
      </c>
      <c r="D70" s="96" t="s">
        <v>707</v>
      </c>
      <c r="E70" s="96" t="s">
        <v>708</v>
      </c>
      <c r="F70" s="44" t="s">
        <v>709</v>
      </c>
      <c r="G70" s="120" t="s">
        <v>704</v>
      </c>
      <c r="H70" s="101" t="s">
        <v>710</v>
      </c>
      <c r="I70" s="101" t="s">
        <v>711</v>
      </c>
      <c r="J70" s="53">
        <v>7</v>
      </c>
      <c r="K70" s="47">
        <v>41599</v>
      </c>
      <c r="L70" s="47">
        <v>42916</v>
      </c>
      <c r="M70" s="48" t="s">
        <v>406</v>
      </c>
      <c r="N70" s="69" t="s">
        <v>407</v>
      </c>
      <c r="O70" s="72" t="s">
        <v>107</v>
      </c>
      <c r="P70" s="59" t="s">
        <v>612</v>
      </c>
      <c r="Q70" s="59" t="s">
        <v>159</v>
      </c>
      <c r="R70" s="72" t="s">
        <v>107</v>
      </c>
      <c r="S70" s="50" t="s">
        <v>59</v>
      </c>
      <c r="T70" s="97">
        <v>7</v>
      </c>
      <c r="U70" s="52">
        <f t="shared" si="12"/>
        <v>1</v>
      </c>
      <c r="V70" s="35"/>
      <c r="W70" s="35"/>
      <c r="X70" s="36"/>
      <c r="Y70" s="35"/>
      <c r="Z70" s="36"/>
      <c r="AA70" s="35"/>
      <c r="AB70" s="54" t="s">
        <v>694</v>
      </c>
      <c r="AC70" s="60">
        <f>IF(U70=100%,2,0)</f>
        <v>2</v>
      </c>
      <c r="AD70" s="61">
        <f>IF(L70&lt;$AE$8,0,1)</f>
        <v>0</v>
      </c>
      <c r="AE70" s="37" t="str">
        <f t="shared" si="13"/>
        <v>CUMPLIDA</v>
      </c>
      <c r="AF70" s="37" t="str">
        <f t="shared" si="14"/>
        <v>CUMPLIDA</v>
      </c>
      <c r="AG70" s="50" t="s">
        <v>59</v>
      </c>
      <c r="AH70" s="38"/>
      <c r="AI70" s="38"/>
      <c r="AJ70" s="38"/>
      <c r="AK70" s="39" t="s">
        <v>73</v>
      </c>
      <c r="AL70" s="53" t="s">
        <v>119</v>
      </c>
      <c r="AM70" s="53" t="s">
        <v>705</v>
      </c>
      <c r="AN70" s="53" t="s">
        <v>63</v>
      </c>
      <c r="AO70" s="53"/>
      <c r="AP70" s="53"/>
      <c r="AQ70" s="53"/>
      <c r="AR70" s="62"/>
      <c r="AS70" s="40" t="s">
        <v>55</v>
      </c>
    </row>
    <row r="71" spans="1:45" s="19" customFormat="1" ht="325.5" customHeight="1" x14ac:dyDescent="0.25">
      <c r="A71" s="41">
        <v>755</v>
      </c>
      <c r="B71" s="41">
        <v>8</v>
      </c>
      <c r="C71" s="108" t="s">
        <v>712</v>
      </c>
      <c r="D71" s="114" t="s">
        <v>713</v>
      </c>
      <c r="E71" s="114" t="s">
        <v>714</v>
      </c>
      <c r="F71" s="44" t="s">
        <v>715</v>
      </c>
      <c r="G71" s="40" t="s">
        <v>716</v>
      </c>
      <c r="H71" s="105" t="s">
        <v>717</v>
      </c>
      <c r="I71" s="105" t="s">
        <v>718</v>
      </c>
      <c r="J71" s="53">
        <v>8</v>
      </c>
      <c r="K71" s="58">
        <v>41660</v>
      </c>
      <c r="L71" s="85">
        <v>43100</v>
      </c>
      <c r="M71" s="48" t="s">
        <v>406</v>
      </c>
      <c r="N71" s="69" t="s">
        <v>407</v>
      </c>
      <c r="O71" s="72" t="s">
        <v>107</v>
      </c>
      <c r="P71" s="59" t="s">
        <v>719</v>
      </c>
      <c r="Q71" s="46" t="s">
        <v>159</v>
      </c>
      <c r="R71" s="72" t="s">
        <v>107</v>
      </c>
      <c r="S71" s="50" t="s">
        <v>117</v>
      </c>
      <c r="T71" s="97">
        <v>8</v>
      </c>
      <c r="U71" s="52">
        <f t="shared" si="12"/>
        <v>1</v>
      </c>
      <c r="V71" s="35" t="s">
        <v>112</v>
      </c>
      <c r="W71" s="35" t="s">
        <v>86</v>
      </c>
      <c r="X71" s="53" t="s">
        <v>720</v>
      </c>
      <c r="Y71" s="35" t="s">
        <v>721</v>
      </c>
      <c r="Z71" s="53" t="s">
        <v>722</v>
      </c>
      <c r="AA71" s="35"/>
      <c r="AB71" s="54" t="s">
        <v>694</v>
      </c>
      <c r="AC71" s="60">
        <f>IF(U71=100%,2,0)</f>
        <v>2</v>
      </c>
      <c r="AD71" s="61">
        <f>IF(L71&lt;$AE$8,0,1)</f>
        <v>0</v>
      </c>
      <c r="AE71" s="37" t="str">
        <f t="shared" si="13"/>
        <v>CUMPLIDA</v>
      </c>
      <c r="AF71" s="37" t="str">
        <f t="shared" si="14"/>
        <v>CUMPLIDA</v>
      </c>
      <c r="AG71" s="50" t="s">
        <v>117</v>
      </c>
      <c r="AH71" s="56" t="s">
        <v>723</v>
      </c>
      <c r="AI71" s="38" t="s">
        <v>86</v>
      </c>
      <c r="AJ71" s="56" t="s">
        <v>72</v>
      </c>
      <c r="AK71" s="39" t="s">
        <v>73</v>
      </c>
      <c r="AL71" s="53" t="s">
        <v>119</v>
      </c>
      <c r="AM71" s="53" t="s">
        <v>705</v>
      </c>
      <c r="AN71" s="53" t="s">
        <v>63</v>
      </c>
      <c r="AO71" s="53"/>
      <c r="AP71" s="53"/>
      <c r="AQ71" s="53"/>
      <c r="AR71" s="62"/>
      <c r="AS71" s="40" t="s">
        <v>724</v>
      </c>
    </row>
    <row r="72" spans="1:45" s="19" customFormat="1" ht="409.6" customHeight="1" x14ac:dyDescent="0.25">
      <c r="A72" s="41">
        <v>756</v>
      </c>
      <c r="B72" s="41">
        <v>1</v>
      </c>
      <c r="C72" s="67" t="s">
        <v>725</v>
      </c>
      <c r="D72" s="67" t="s">
        <v>726</v>
      </c>
      <c r="E72" s="96" t="s">
        <v>727</v>
      </c>
      <c r="F72" s="121" t="s">
        <v>728</v>
      </c>
      <c r="G72" s="93" t="s">
        <v>729</v>
      </c>
      <c r="H72" s="122" t="s">
        <v>730</v>
      </c>
      <c r="I72" s="122" t="s">
        <v>730</v>
      </c>
      <c r="J72" s="123">
        <v>11</v>
      </c>
      <c r="K72" s="47">
        <v>41538</v>
      </c>
      <c r="L72" s="47">
        <v>42825</v>
      </c>
      <c r="M72" s="48" t="s">
        <v>731</v>
      </c>
      <c r="N72" s="49" t="s">
        <v>732</v>
      </c>
      <c r="O72" s="49" t="s">
        <v>58</v>
      </c>
      <c r="P72" s="59" t="s">
        <v>628</v>
      </c>
      <c r="Q72" s="59" t="s">
        <v>84</v>
      </c>
      <c r="R72" s="49" t="s">
        <v>58</v>
      </c>
      <c r="S72" s="50" t="s">
        <v>111</v>
      </c>
      <c r="T72" s="97">
        <v>11</v>
      </c>
      <c r="U72" s="52">
        <f t="shared" ref="U72:U94" si="15">+T72/J72</f>
        <v>1</v>
      </c>
      <c r="V72" s="35" t="s">
        <v>244</v>
      </c>
      <c r="W72" s="35"/>
      <c r="X72" s="53" t="s">
        <v>733</v>
      </c>
      <c r="Y72" s="35"/>
      <c r="Z72" s="53"/>
      <c r="AA72" s="35"/>
      <c r="AB72" s="54" t="s">
        <v>694</v>
      </c>
      <c r="AC72" s="60">
        <f>IF(U72=100%,2,0)</f>
        <v>2</v>
      </c>
      <c r="AD72" s="61">
        <f>IF(L72&lt;$AE$8,0,1)</f>
        <v>0</v>
      </c>
      <c r="AE72" s="37" t="str">
        <f t="shared" si="13"/>
        <v>CUMPLIDA</v>
      </c>
      <c r="AF72" s="37" t="str">
        <f t="shared" si="14"/>
        <v>CUMPLIDA</v>
      </c>
      <c r="AG72" s="50" t="s">
        <v>117</v>
      </c>
      <c r="AH72" s="38" t="s">
        <v>424</v>
      </c>
      <c r="AI72" s="38"/>
      <c r="AJ72" s="38"/>
      <c r="AK72" s="39" t="s">
        <v>73</v>
      </c>
      <c r="AL72" s="53" t="s">
        <v>61</v>
      </c>
      <c r="AM72" s="53" t="s">
        <v>734</v>
      </c>
      <c r="AN72" s="53" t="s">
        <v>139</v>
      </c>
      <c r="AO72" s="53"/>
      <c r="AP72" s="53"/>
      <c r="AQ72" s="53"/>
      <c r="AR72" s="62"/>
      <c r="AS72" s="40" t="s">
        <v>55</v>
      </c>
    </row>
    <row r="73" spans="1:45" s="19" customFormat="1" ht="317.25" customHeight="1" x14ac:dyDescent="0.25">
      <c r="A73" s="41">
        <v>758</v>
      </c>
      <c r="B73" s="41">
        <v>3</v>
      </c>
      <c r="C73" s="67" t="s">
        <v>735</v>
      </c>
      <c r="D73" s="67" t="s">
        <v>736</v>
      </c>
      <c r="E73" s="67" t="s">
        <v>737</v>
      </c>
      <c r="F73" s="44" t="s">
        <v>738</v>
      </c>
      <c r="G73" s="93" t="s">
        <v>739</v>
      </c>
      <c r="H73" s="44" t="s">
        <v>740</v>
      </c>
      <c r="I73" s="44" t="s">
        <v>741</v>
      </c>
      <c r="J73" s="124">
        <v>12</v>
      </c>
      <c r="K73" s="58">
        <v>41599</v>
      </c>
      <c r="L73" s="125">
        <v>43100</v>
      </c>
      <c r="M73" s="48" t="s">
        <v>731</v>
      </c>
      <c r="N73" s="49" t="s">
        <v>732</v>
      </c>
      <c r="O73" s="49" t="s">
        <v>58</v>
      </c>
      <c r="P73" s="59" t="s">
        <v>628</v>
      </c>
      <c r="Q73" s="59" t="s">
        <v>84</v>
      </c>
      <c r="R73" s="49" t="s">
        <v>58</v>
      </c>
      <c r="S73" s="50" t="s">
        <v>67</v>
      </c>
      <c r="T73" s="97">
        <v>12</v>
      </c>
      <c r="U73" s="52">
        <f t="shared" si="15"/>
        <v>1</v>
      </c>
      <c r="V73" s="35"/>
      <c r="W73" s="35"/>
      <c r="X73" s="36"/>
      <c r="Y73" s="35"/>
      <c r="Z73" s="36"/>
      <c r="AA73" s="35"/>
      <c r="AB73" s="54" t="s">
        <v>694</v>
      </c>
      <c r="AC73" s="60">
        <f>IF(U73=100%,2,0)</f>
        <v>2</v>
      </c>
      <c r="AD73" s="61">
        <f>IF(L73&lt;$AE$8,0,1)</f>
        <v>0</v>
      </c>
      <c r="AE73" s="37" t="str">
        <f t="shared" si="13"/>
        <v>CUMPLIDA</v>
      </c>
      <c r="AF73" s="37" t="str">
        <f t="shared" si="14"/>
        <v>CUMPLIDA</v>
      </c>
      <c r="AG73" s="50" t="s">
        <v>67</v>
      </c>
      <c r="AH73" s="38"/>
      <c r="AI73" s="38"/>
      <c r="AJ73" s="38"/>
      <c r="AK73" s="39" t="s">
        <v>73</v>
      </c>
      <c r="AL73" s="53" t="s">
        <v>61</v>
      </c>
      <c r="AM73" s="53" t="s">
        <v>128</v>
      </c>
      <c r="AN73" s="53" t="s">
        <v>139</v>
      </c>
      <c r="AO73" s="53"/>
      <c r="AP73" s="53"/>
      <c r="AQ73" s="53"/>
      <c r="AR73" s="62"/>
      <c r="AS73" s="40" t="s">
        <v>742</v>
      </c>
    </row>
    <row r="74" spans="1:45" s="63" customFormat="1" ht="230.45" customHeight="1" x14ac:dyDescent="0.25">
      <c r="A74" s="41">
        <v>761</v>
      </c>
      <c r="B74" s="41">
        <v>6</v>
      </c>
      <c r="C74" s="67" t="s">
        <v>744</v>
      </c>
      <c r="D74" s="67" t="s">
        <v>745</v>
      </c>
      <c r="E74" s="67" t="s">
        <v>746</v>
      </c>
      <c r="F74" s="44" t="s">
        <v>747</v>
      </c>
      <c r="G74" s="93" t="s">
        <v>743</v>
      </c>
      <c r="H74" s="122" t="s">
        <v>748</v>
      </c>
      <c r="I74" s="122" t="s">
        <v>748</v>
      </c>
      <c r="J74" s="123">
        <v>4</v>
      </c>
      <c r="K74" s="47">
        <v>41538</v>
      </c>
      <c r="L74" s="47">
        <v>43039</v>
      </c>
      <c r="M74" s="48" t="s">
        <v>731</v>
      </c>
      <c r="N74" s="49" t="s">
        <v>732</v>
      </c>
      <c r="O74" s="59" t="s">
        <v>58</v>
      </c>
      <c r="P74" s="59" t="s">
        <v>58</v>
      </c>
      <c r="Q74" s="59" t="s">
        <v>84</v>
      </c>
      <c r="R74" s="59" t="s">
        <v>58</v>
      </c>
      <c r="S74" s="50" t="s">
        <v>67</v>
      </c>
      <c r="T74" s="97">
        <v>4</v>
      </c>
      <c r="U74" s="52">
        <f t="shared" si="15"/>
        <v>1</v>
      </c>
      <c r="V74" s="36"/>
      <c r="W74" s="35"/>
      <c r="X74" s="36"/>
      <c r="Y74" s="35"/>
      <c r="Z74" s="36"/>
      <c r="AA74" s="35"/>
      <c r="AB74" s="54" t="s">
        <v>694</v>
      </c>
      <c r="AC74" s="60">
        <f>IF(U74=100%,2,0)</f>
        <v>2</v>
      </c>
      <c r="AD74" s="61">
        <f>IF(L74&lt;$AE$8,0,1)</f>
        <v>0</v>
      </c>
      <c r="AE74" s="37" t="str">
        <f t="shared" si="13"/>
        <v>CUMPLIDA</v>
      </c>
      <c r="AF74" s="37" t="str">
        <f t="shared" si="14"/>
        <v>CUMPLIDA</v>
      </c>
      <c r="AG74" s="50" t="s">
        <v>67</v>
      </c>
      <c r="AH74" s="38"/>
      <c r="AI74" s="38"/>
      <c r="AJ74" s="38"/>
      <c r="AK74" s="39" t="s">
        <v>73</v>
      </c>
      <c r="AL74" s="53" t="s">
        <v>374</v>
      </c>
      <c r="AM74" s="53" t="s">
        <v>749</v>
      </c>
      <c r="AN74" s="53" t="s">
        <v>139</v>
      </c>
      <c r="AO74" s="53"/>
      <c r="AP74" s="53"/>
      <c r="AQ74" s="53"/>
      <c r="AR74" s="62"/>
      <c r="AS74" s="40" t="s">
        <v>55</v>
      </c>
    </row>
    <row r="75" spans="1:45" s="19" customFormat="1" ht="331.5" customHeight="1" x14ac:dyDescent="0.25">
      <c r="A75" s="41">
        <v>763</v>
      </c>
      <c r="B75" s="41">
        <v>2</v>
      </c>
      <c r="C75" s="114" t="s">
        <v>753</v>
      </c>
      <c r="D75" s="114" t="s">
        <v>754</v>
      </c>
      <c r="E75" s="96" t="s">
        <v>755</v>
      </c>
      <c r="F75" s="44" t="s">
        <v>756</v>
      </c>
      <c r="G75" s="93" t="s">
        <v>739</v>
      </c>
      <c r="H75" s="44" t="s">
        <v>757</v>
      </c>
      <c r="I75" s="44" t="s">
        <v>758</v>
      </c>
      <c r="J75" s="124">
        <v>13</v>
      </c>
      <c r="K75" s="58">
        <v>41599</v>
      </c>
      <c r="L75" s="126">
        <v>43100</v>
      </c>
      <c r="M75" s="48" t="s">
        <v>750</v>
      </c>
      <c r="N75" s="49" t="s">
        <v>751</v>
      </c>
      <c r="O75" s="49" t="s">
        <v>58</v>
      </c>
      <c r="P75" s="59" t="s">
        <v>628</v>
      </c>
      <c r="Q75" s="59" t="s">
        <v>84</v>
      </c>
      <c r="R75" s="49" t="s">
        <v>58</v>
      </c>
      <c r="S75" s="50" t="s">
        <v>67</v>
      </c>
      <c r="T75" s="97">
        <v>13</v>
      </c>
      <c r="U75" s="52">
        <f t="shared" si="15"/>
        <v>1</v>
      </c>
      <c r="V75" s="36"/>
      <c r="W75" s="35"/>
      <c r="X75" s="36"/>
      <c r="Y75" s="35"/>
      <c r="Z75" s="36"/>
      <c r="AA75" s="35"/>
      <c r="AB75" s="54" t="s">
        <v>694</v>
      </c>
      <c r="AC75" s="60">
        <f>IF(U75=100%,2,0)</f>
        <v>2</v>
      </c>
      <c r="AD75" s="61">
        <f>IF(L75&lt;$AE$8,0,1)</f>
        <v>0</v>
      </c>
      <c r="AE75" s="37" t="str">
        <f t="shared" si="13"/>
        <v>CUMPLIDA</v>
      </c>
      <c r="AF75" s="37" t="str">
        <f t="shared" si="14"/>
        <v>CUMPLIDA</v>
      </c>
      <c r="AG75" s="50" t="s">
        <v>67</v>
      </c>
      <c r="AH75" s="38"/>
      <c r="AI75" s="38"/>
      <c r="AJ75" s="38"/>
      <c r="AK75" s="39" t="s">
        <v>73</v>
      </c>
      <c r="AL75" s="53" t="s">
        <v>61</v>
      </c>
      <c r="AM75" s="53" t="s">
        <v>128</v>
      </c>
      <c r="AN75" s="53" t="s">
        <v>139</v>
      </c>
      <c r="AO75" s="53"/>
      <c r="AP75" s="53"/>
      <c r="AQ75" s="53"/>
      <c r="AR75" s="62"/>
      <c r="AS75" s="40" t="s">
        <v>759</v>
      </c>
    </row>
    <row r="76" spans="1:45" s="19" customFormat="1" ht="408.75" customHeight="1" x14ac:dyDescent="0.25">
      <c r="A76" s="41">
        <v>777</v>
      </c>
      <c r="B76" s="41">
        <v>7</v>
      </c>
      <c r="C76" s="67" t="s">
        <v>760</v>
      </c>
      <c r="D76" s="65" t="s">
        <v>761</v>
      </c>
      <c r="E76" s="65" t="s">
        <v>55</v>
      </c>
      <c r="F76" s="65" t="s">
        <v>762</v>
      </c>
      <c r="G76" s="65" t="s">
        <v>763</v>
      </c>
      <c r="H76" s="65" t="s">
        <v>764</v>
      </c>
      <c r="I76" s="65" t="s">
        <v>765</v>
      </c>
      <c r="J76" s="76">
        <v>8</v>
      </c>
      <c r="K76" s="47">
        <v>41518</v>
      </c>
      <c r="L76" s="47">
        <v>43312</v>
      </c>
      <c r="M76" s="48" t="s">
        <v>120</v>
      </c>
      <c r="N76" s="49" t="s">
        <v>121</v>
      </c>
      <c r="O76" s="49" t="s">
        <v>107</v>
      </c>
      <c r="P76" s="49" t="s">
        <v>766</v>
      </c>
      <c r="Q76" s="49" t="s">
        <v>159</v>
      </c>
      <c r="R76" s="49" t="s">
        <v>107</v>
      </c>
      <c r="S76" s="50" t="s">
        <v>111</v>
      </c>
      <c r="T76" s="97">
        <v>6</v>
      </c>
      <c r="U76" s="52">
        <f t="shared" si="15"/>
        <v>0.75</v>
      </c>
      <c r="V76" s="35" t="s">
        <v>767</v>
      </c>
      <c r="W76" s="35" t="s">
        <v>71</v>
      </c>
      <c r="X76" s="53" t="s">
        <v>768</v>
      </c>
      <c r="Y76" s="35"/>
      <c r="Z76" s="36"/>
      <c r="AA76" s="35" t="s">
        <v>69</v>
      </c>
      <c r="AB76" s="54" t="s">
        <v>60</v>
      </c>
      <c r="AC76" s="60">
        <f>IF(U76=100%,2,0)</f>
        <v>0</v>
      </c>
      <c r="AD76" s="61">
        <f>IF(L76&lt;$AE$8,0,1)</f>
        <v>1</v>
      </c>
      <c r="AE76" s="37" t="str">
        <f t="shared" si="13"/>
        <v>EN TERMINO</v>
      </c>
      <c r="AF76" s="37" t="str">
        <f t="shared" si="14"/>
        <v>EN TERMINO</v>
      </c>
      <c r="AG76" s="50" t="s">
        <v>117</v>
      </c>
      <c r="AH76" s="56" t="s">
        <v>769</v>
      </c>
      <c r="AI76" s="38" t="s">
        <v>86</v>
      </c>
      <c r="AJ76" s="56" t="s">
        <v>180</v>
      </c>
      <c r="AK76" s="39" t="s">
        <v>73</v>
      </c>
      <c r="AL76" s="53" t="s">
        <v>74</v>
      </c>
      <c r="AM76" s="53" t="s">
        <v>408</v>
      </c>
      <c r="AN76" s="53" t="s">
        <v>63</v>
      </c>
      <c r="AO76" s="53"/>
      <c r="AP76" s="53"/>
      <c r="AQ76" s="53"/>
      <c r="AR76" s="62"/>
      <c r="AS76" s="40" t="s">
        <v>55</v>
      </c>
    </row>
    <row r="77" spans="1:45" s="19" customFormat="1" ht="408.75" customHeight="1" x14ac:dyDescent="0.25">
      <c r="A77" s="41">
        <v>778</v>
      </c>
      <c r="B77" s="41">
        <v>8</v>
      </c>
      <c r="C77" s="67" t="s">
        <v>770</v>
      </c>
      <c r="D77" s="65" t="s">
        <v>771</v>
      </c>
      <c r="E77" s="65" t="s">
        <v>55</v>
      </c>
      <c r="F77" s="65" t="s">
        <v>762</v>
      </c>
      <c r="G77" s="65" t="s">
        <v>763</v>
      </c>
      <c r="H77" s="105" t="s">
        <v>772</v>
      </c>
      <c r="I77" s="105" t="s">
        <v>773</v>
      </c>
      <c r="J77" s="76">
        <v>8</v>
      </c>
      <c r="K77" s="47">
        <v>41456</v>
      </c>
      <c r="L77" s="47">
        <v>43069</v>
      </c>
      <c r="M77" s="48" t="s">
        <v>120</v>
      </c>
      <c r="N77" s="49" t="s">
        <v>121</v>
      </c>
      <c r="O77" s="49" t="s">
        <v>107</v>
      </c>
      <c r="P77" s="49" t="s">
        <v>766</v>
      </c>
      <c r="Q77" s="49" t="s">
        <v>159</v>
      </c>
      <c r="R77" s="49" t="s">
        <v>107</v>
      </c>
      <c r="S77" s="50" t="s">
        <v>111</v>
      </c>
      <c r="T77" s="97">
        <v>8</v>
      </c>
      <c r="U77" s="52">
        <f t="shared" si="15"/>
        <v>1</v>
      </c>
      <c r="V77" s="35"/>
      <c r="W77" s="35"/>
      <c r="X77" s="53" t="s">
        <v>68</v>
      </c>
      <c r="Y77" s="35"/>
      <c r="Z77" s="36"/>
      <c r="AA77" s="35" t="s">
        <v>69</v>
      </c>
      <c r="AB77" s="54" t="s">
        <v>60</v>
      </c>
      <c r="AC77" s="60">
        <f>IF(U77=100%,2,0)</f>
        <v>2</v>
      </c>
      <c r="AD77" s="61">
        <f>IF(L77&lt;$AE$8,0,1)</f>
        <v>0</v>
      </c>
      <c r="AE77" s="37" t="str">
        <f t="shared" si="13"/>
        <v>CUMPLIDA</v>
      </c>
      <c r="AF77" s="37" t="str">
        <f t="shared" si="14"/>
        <v>CUMPLIDA</v>
      </c>
      <c r="AG77" s="50" t="s">
        <v>117</v>
      </c>
      <c r="AH77" s="56" t="s">
        <v>774</v>
      </c>
      <c r="AI77" s="38" t="s">
        <v>126</v>
      </c>
      <c r="AJ77" s="56" t="s">
        <v>180</v>
      </c>
      <c r="AK77" s="39" t="s">
        <v>73</v>
      </c>
      <c r="AL77" s="53" t="s">
        <v>74</v>
      </c>
      <c r="AM77" s="53" t="s">
        <v>408</v>
      </c>
      <c r="AN77" s="53" t="s">
        <v>63</v>
      </c>
      <c r="AO77" s="53"/>
      <c r="AP77" s="53"/>
      <c r="AQ77" s="53"/>
      <c r="AR77" s="62"/>
      <c r="AS77" s="40" t="s">
        <v>55</v>
      </c>
    </row>
    <row r="78" spans="1:45" s="19" customFormat="1" ht="408.75" customHeight="1" x14ac:dyDescent="0.25">
      <c r="A78" s="41">
        <v>779</v>
      </c>
      <c r="B78" s="41">
        <v>9</v>
      </c>
      <c r="C78" s="67" t="s">
        <v>775</v>
      </c>
      <c r="D78" s="65" t="s">
        <v>776</v>
      </c>
      <c r="E78" s="65" t="s">
        <v>55</v>
      </c>
      <c r="F78" s="65" t="s">
        <v>777</v>
      </c>
      <c r="G78" s="65" t="s">
        <v>763</v>
      </c>
      <c r="H78" s="105" t="s">
        <v>778</v>
      </c>
      <c r="I78" s="105" t="s">
        <v>779</v>
      </c>
      <c r="J78" s="76">
        <v>10</v>
      </c>
      <c r="K78" s="47">
        <v>41548</v>
      </c>
      <c r="L78" s="47">
        <v>43190</v>
      </c>
      <c r="M78" s="48" t="s">
        <v>120</v>
      </c>
      <c r="N78" s="49" t="s">
        <v>121</v>
      </c>
      <c r="O78" s="49" t="s">
        <v>107</v>
      </c>
      <c r="P78" s="49" t="s">
        <v>766</v>
      </c>
      <c r="Q78" s="49" t="s">
        <v>159</v>
      </c>
      <c r="R78" s="49" t="s">
        <v>107</v>
      </c>
      <c r="S78" s="50" t="s">
        <v>59</v>
      </c>
      <c r="T78" s="97">
        <v>9</v>
      </c>
      <c r="U78" s="52">
        <f t="shared" si="15"/>
        <v>0.9</v>
      </c>
      <c r="V78" s="35" t="s">
        <v>767</v>
      </c>
      <c r="W78" s="35" t="s">
        <v>71</v>
      </c>
      <c r="X78" s="53" t="s">
        <v>780</v>
      </c>
      <c r="Y78" s="35"/>
      <c r="Z78" s="36"/>
      <c r="AA78" s="35"/>
      <c r="AB78" s="54" t="s">
        <v>60</v>
      </c>
      <c r="AC78" s="60">
        <f>IF(U78=100%,2,0)</f>
        <v>0</v>
      </c>
      <c r="AD78" s="61">
        <f>IF(L78&lt;$AE$8,0,1)</f>
        <v>1</v>
      </c>
      <c r="AE78" s="37" t="str">
        <f t="shared" si="13"/>
        <v>EN TERMINO</v>
      </c>
      <c r="AF78" s="37" t="str">
        <f t="shared" si="14"/>
        <v>EN TERMINO</v>
      </c>
      <c r="AG78" s="50" t="s">
        <v>59</v>
      </c>
      <c r="AH78" s="56" t="s">
        <v>781</v>
      </c>
      <c r="AI78" s="38" t="s">
        <v>86</v>
      </c>
      <c r="AJ78" s="56" t="s">
        <v>180</v>
      </c>
      <c r="AK78" s="39" t="s">
        <v>73</v>
      </c>
      <c r="AL78" s="53" t="s">
        <v>74</v>
      </c>
      <c r="AM78" s="53" t="s">
        <v>408</v>
      </c>
      <c r="AN78" s="53" t="s">
        <v>63</v>
      </c>
      <c r="AO78" s="53"/>
      <c r="AP78" s="53"/>
      <c r="AQ78" s="53"/>
      <c r="AR78" s="62"/>
      <c r="AS78" s="40" t="s">
        <v>55</v>
      </c>
    </row>
    <row r="79" spans="1:45" s="19" customFormat="1" ht="158.44999999999999" customHeight="1" x14ac:dyDescent="0.25">
      <c r="A79" s="41">
        <v>783</v>
      </c>
      <c r="B79" s="41">
        <v>13</v>
      </c>
      <c r="C79" s="67" t="s">
        <v>782</v>
      </c>
      <c r="D79" s="65" t="s">
        <v>783</v>
      </c>
      <c r="E79" s="65" t="s">
        <v>55</v>
      </c>
      <c r="F79" s="65" t="s">
        <v>784</v>
      </c>
      <c r="G79" s="65" t="s">
        <v>785</v>
      </c>
      <c r="H79" s="105" t="s">
        <v>786</v>
      </c>
      <c r="I79" s="105" t="s">
        <v>786</v>
      </c>
      <c r="J79" s="76">
        <v>3</v>
      </c>
      <c r="K79" s="47">
        <v>41640</v>
      </c>
      <c r="L79" s="47">
        <v>43312</v>
      </c>
      <c r="M79" s="48" t="s">
        <v>120</v>
      </c>
      <c r="N79" s="49" t="s">
        <v>121</v>
      </c>
      <c r="O79" s="72" t="s">
        <v>107</v>
      </c>
      <c r="P79" s="72" t="s">
        <v>107</v>
      </c>
      <c r="Q79" s="72" t="s">
        <v>159</v>
      </c>
      <c r="R79" s="72" t="s">
        <v>107</v>
      </c>
      <c r="S79" s="50" t="s">
        <v>67</v>
      </c>
      <c r="T79" s="97">
        <v>1</v>
      </c>
      <c r="U79" s="52">
        <f t="shared" si="15"/>
        <v>0.33333333333333331</v>
      </c>
      <c r="V79" s="35"/>
      <c r="W79" s="35"/>
      <c r="X79" s="36"/>
      <c r="Y79" s="35"/>
      <c r="Z79" s="36"/>
      <c r="AA79" s="35"/>
      <c r="AB79" s="54" t="s">
        <v>60</v>
      </c>
      <c r="AC79" s="60">
        <f>IF(U79=100%,2,0)</f>
        <v>0</v>
      </c>
      <c r="AD79" s="61">
        <f>IF(L79&lt;$AE$8,0,1)</f>
        <v>1</v>
      </c>
      <c r="AE79" s="37" t="str">
        <f t="shared" si="13"/>
        <v>EN TERMINO</v>
      </c>
      <c r="AF79" s="37" t="str">
        <f t="shared" si="14"/>
        <v>EN TERMINO</v>
      </c>
      <c r="AG79" s="50" t="s">
        <v>67</v>
      </c>
      <c r="AH79" s="56" t="s">
        <v>787</v>
      </c>
      <c r="AI79" s="38" t="s">
        <v>86</v>
      </c>
      <c r="AJ79" s="56" t="s">
        <v>72</v>
      </c>
      <c r="AK79" s="39" t="s">
        <v>73</v>
      </c>
      <c r="AL79" s="53" t="s">
        <v>61</v>
      </c>
      <c r="AM79" s="53" t="s">
        <v>62</v>
      </c>
      <c r="AN79" s="53" t="s">
        <v>63</v>
      </c>
      <c r="AO79" s="53"/>
      <c r="AP79" s="53"/>
      <c r="AQ79" s="53"/>
      <c r="AR79" s="62"/>
      <c r="AS79" s="40" t="s">
        <v>55</v>
      </c>
    </row>
    <row r="80" spans="1:45" s="19" customFormat="1" ht="246" customHeight="1" x14ac:dyDescent="0.25">
      <c r="A80" s="41">
        <v>789</v>
      </c>
      <c r="B80" s="41">
        <v>19</v>
      </c>
      <c r="C80" s="67" t="s">
        <v>788</v>
      </c>
      <c r="D80" s="65" t="s">
        <v>55</v>
      </c>
      <c r="E80" s="65" t="s">
        <v>55</v>
      </c>
      <c r="F80" s="65" t="s">
        <v>789</v>
      </c>
      <c r="G80" s="65" t="s">
        <v>790</v>
      </c>
      <c r="H80" s="65" t="s">
        <v>791</v>
      </c>
      <c r="I80" s="65" t="s">
        <v>792</v>
      </c>
      <c r="J80" s="39">
        <v>8</v>
      </c>
      <c r="K80" s="58">
        <v>41640</v>
      </c>
      <c r="L80" s="58">
        <v>43190</v>
      </c>
      <c r="M80" s="48" t="s">
        <v>793</v>
      </c>
      <c r="N80" s="49" t="s">
        <v>794</v>
      </c>
      <c r="O80" s="72" t="s">
        <v>107</v>
      </c>
      <c r="P80" s="72" t="s">
        <v>107</v>
      </c>
      <c r="Q80" s="72" t="s">
        <v>159</v>
      </c>
      <c r="R80" s="72" t="s">
        <v>107</v>
      </c>
      <c r="S80" s="50" t="s">
        <v>67</v>
      </c>
      <c r="T80" s="97">
        <v>7</v>
      </c>
      <c r="U80" s="52">
        <f t="shared" si="15"/>
        <v>0.875</v>
      </c>
      <c r="V80" s="35"/>
      <c r="W80" s="35"/>
      <c r="X80" s="36"/>
      <c r="Y80" s="35"/>
      <c r="Z80" s="36"/>
      <c r="AA80" s="35"/>
      <c r="AB80" s="54" t="s">
        <v>60</v>
      </c>
      <c r="AC80" s="60">
        <f>IF(U80=100%,2,0)</f>
        <v>0</v>
      </c>
      <c r="AD80" s="61">
        <f>IF(L80&lt;$AE$8,0,1)</f>
        <v>1</v>
      </c>
      <c r="AE80" s="37" t="str">
        <f t="shared" si="13"/>
        <v>EN TERMINO</v>
      </c>
      <c r="AF80" s="37" t="str">
        <f t="shared" si="14"/>
        <v>EN TERMINO</v>
      </c>
      <c r="AG80" s="50" t="s">
        <v>67</v>
      </c>
      <c r="AH80" s="56" t="s">
        <v>795</v>
      </c>
      <c r="AI80" s="38" t="s">
        <v>71</v>
      </c>
      <c r="AJ80" s="38" t="s">
        <v>72</v>
      </c>
      <c r="AK80" s="39" t="s">
        <v>73</v>
      </c>
      <c r="AL80" s="53" t="s">
        <v>439</v>
      </c>
      <c r="AM80" s="53" t="s">
        <v>439</v>
      </c>
      <c r="AN80" s="53" t="s">
        <v>63</v>
      </c>
      <c r="AO80" s="53"/>
      <c r="AP80" s="53"/>
      <c r="AQ80" s="53"/>
      <c r="AR80" s="62"/>
      <c r="AS80" s="40" t="s">
        <v>796</v>
      </c>
    </row>
    <row r="81" spans="1:45" s="19" customFormat="1" ht="248.25" customHeight="1" x14ac:dyDescent="0.25">
      <c r="A81" s="41">
        <v>792</v>
      </c>
      <c r="B81" s="41">
        <v>22</v>
      </c>
      <c r="C81" s="67" t="s">
        <v>797</v>
      </c>
      <c r="D81" s="67" t="s">
        <v>798</v>
      </c>
      <c r="E81" s="43" t="s">
        <v>55</v>
      </c>
      <c r="F81" s="44" t="s">
        <v>799</v>
      </c>
      <c r="G81" s="44" t="s">
        <v>800</v>
      </c>
      <c r="H81" s="44" t="s">
        <v>801</v>
      </c>
      <c r="I81" s="44" t="s">
        <v>802</v>
      </c>
      <c r="J81" s="39">
        <v>10</v>
      </c>
      <c r="K81" s="58">
        <v>41487</v>
      </c>
      <c r="L81" s="58">
        <v>43281</v>
      </c>
      <c r="M81" s="48" t="s">
        <v>803</v>
      </c>
      <c r="N81" s="49" t="s">
        <v>804</v>
      </c>
      <c r="O81" s="72" t="s">
        <v>107</v>
      </c>
      <c r="P81" s="72" t="s">
        <v>107</v>
      </c>
      <c r="Q81" s="72" t="s">
        <v>159</v>
      </c>
      <c r="R81" s="49" t="s">
        <v>107</v>
      </c>
      <c r="S81" s="50" t="s">
        <v>111</v>
      </c>
      <c r="T81" s="97">
        <v>8</v>
      </c>
      <c r="U81" s="52">
        <f t="shared" si="15"/>
        <v>0.8</v>
      </c>
      <c r="V81" s="35" t="s">
        <v>117</v>
      </c>
      <c r="W81" s="35" t="s">
        <v>71</v>
      </c>
      <c r="X81" s="53" t="s">
        <v>805</v>
      </c>
      <c r="Y81" s="35"/>
      <c r="Z81" s="36"/>
      <c r="AA81" s="35"/>
      <c r="AB81" s="54" t="s">
        <v>60</v>
      </c>
      <c r="AC81" s="60">
        <f>IF(U81=100%,2,0)</f>
        <v>0</v>
      </c>
      <c r="AD81" s="61">
        <f>IF(L81&lt;$AE$8,0,1)</f>
        <v>1</v>
      </c>
      <c r="AE81" s="37" t="str">
        <f t="shared" si="13"/>
        <v>EN TERMINO</v>
      </c>
      <c r="AF81" s="37" t="str">
        <f t="shared" si="14"/>
        <v>EN TERMINO</v>
      </c>
      <c r="AG81" s="50" t="s">
        <v>117</v>
      </c>
      <c r="AH81" s="56" t="s">
        <v>806</v>
      </c>
      <c r="AI81" s="38" t="s">
        <v>86</v>
      </c>
      <c r="AJ81" s="56" t="s">
        <v>72</v>
      </c>
      <c r="AK81" s="39" t="s">
        <v>73</v>
      </c>
      <c r="AL81" s="53" t="s">
        <v>87</v>
      </c>
      <c r="AM81" s="53" t="s">
        <v>498</v>
      </c>
      <c r="AN81" s="53" t="s">
        <v>63</v>
      </c>
      <c r="AO81" s="53"/>
      <c r="AP81" s="53"/>
      <c r="AQ81" s="53"/>
      <c r="AR81" s="62"/>
      <c r="AS81" s="40" t="s">
        <v>807</v>
      </c>
    </row>
    <row r="82" spans="1:45" s="63" customFormat="1" ht="273.75" customHeight="1" x14ac:dyDescent="0.25">
      <c r="A82" s="41">
        <v>795</v>
      </c>
      <c r="B82" s="41">
        <v>25</v>
      </c>
      <c r="C82" s="67" t="s">
        <v>808</v>
      </c>
      <c r="D82" s="67" t="s">
        <v>809</v>
      </c>
      <c r="E82" s="43" t="s">
        <v>55</v>
      </c>
      <c r="F82" s="40" t="s">
        <v>810</v>
      </c>
      <c r="G82" s="40" t="s">
        <v>811</v>
      </c>
      <c r="H82" s="62" t="s">
        <v>812</v>
      </c>
      <c r="I82" s="62" t="s">
        <v>812</v>
      </c>
      <c r="J82" s="53">
        <v>4</v>
      </c>
      <c r="K82" s="58">
        <v>41548</v>
      </c>
      <c r="L82" s="85">
        <v>43465</v>
      </c>
      <c r="M82" s="48" t="s">
        <v>120</v>
      </c>
      <c r="N82" s="49" t="s">
        <v>121</v>
      </c>
      <c r="O82" s="49" t="s">
        <v>107</v>
      </c>
      <c r="P82" s="72" t="s">
        <v>266</v>
      </c>
      <c r="Q82" s="72" t="s">
        <v>159</v>
      </c>
      <c r="R82" s="49" t="s">
        <v>107</v>
      </c>
      <c r="S82" s="50" t="s">
        <v>59</v>
      </c>
      <c r="T82" s="97">
        <v>0</v>
      </c>
      <c r="U82" s="52">
        <f t="shared" si="15"/>
        <v>0</v>
      </c>
      <c r="V82" s="35"/>
      <c r="W82" s="35"/>
      <c r="X82" s="36"/>
      <c r="Y82" s="35"/>
      <c r="Z82" s="36"/>
      <c r="AA82" s="35"/>
      <c r="AB82" s="54" t="s">
        <v>60</v>
      </c>
      <c r="AC82" s="60">
        <f>IF(U82=100%,2,0)</f>
        <v>0</v>
      </c>
      <c r="AD82" s="61">
        <f>IF(L82&lt;$AE$8,0,1)</f>
        <v>1</v>
      </c>
      <c r="AE82" s="37" t="str">
        <f t="shared" si="13"/>
        <v>EN TERMINO</v>
      </c>
      <c r="AF82" s="37" t="str">
        <f t="shared" si="14"/>
        <v>EN TERMINO</v>
      </c>
      <c r="AG82" s="50" t="s">
        <v>59</v>
      </c>
      <c r="AH82" s="56" t="s">
        <v>813</v>
      </c>
      <c r="AI82" s="38" t="s">
        <v>71</v>
      </c>
      <c r="AJ82" s="56" t="s">
        <v>72</v>
      </c>
      <c r="AK82" s="39" t="s">
        <v>73</v>
      </c>
      <c r="AL82" s="53" t="s">
        <v>119</v>
      </c>
      <c r="AM82" s="53" t="s">
        <v>705</v>
      </c>
      <c r="AN82" s="53" t="s">
        <v>63</v>
      </c>
      <c r="AO82" s="53"/>
      <c r="AP82" s="53"/>
      <c r="AQ82" s="53"/>
      <c r="AR82" s="62"/>
      <c r="AS82" s="40" t="s">
        <v>814</v>
      </c>
    </row>
    <row r="83" spans="1:45" s="19" customFormat="1" ht="297.75" customHeight="1" x14ac:dyDescent="0.25">
      <c r="A83" s="41">
        <v>800</v>
      </c>
      <c r="B83" s="41">
        <v>30</v>
      </c>
      <c r="C83" s="67" t="s">
        <v>819</v>
      </c>
      <c r="D83" s="67" t="s">
        <v>820</v>
      </c>
      <c r="E83" s="43" t="s">
        <v>55</v>
      </c>
      <c r="F83" s="44" t="s">
        <v>817</v>
      </c>
      <c r="G83" s="44"/>
      <c r="H83" s="127" t="s">
        <v>821</v>
      </c>
      <c r="I83" s="45" t="s">
        <v>822</v>
      </c>
      <c r="J83" s="46">
        <v>9</v>
      </c>
      <c r="K83" s="47">
        <v>41673</v>
      </c>
      <c r="L83" s="47">
        <v>42916</v>
      </c>
      <c r="M83" s="48" t="s">
        <v>406</v>
      </c>
      <c r="N83" s="49" t="s">
        <v>407</v>
      </c>
      <c r="O83" s="72" t="s">
        <v>107</v>
      </c>
      <c r="P83" s="59" t="s">
        <v>612</v>
      </c>
      <c r="Q83" s="59" t="s">
        <v>159</v>
      </c>
      <c r="R83" s="72" t="s">
        <v>107</v>
      </c>
      <c r="S83" s="50" t="s">
        <v>59</v>
      </c>
      <c r="T83" s="97">
        <v>9</v>
      </c>
      <c r="U83" s="52">
        <f t="shared" si="15"/>
        <v>1</v>
      </c>
      <c r="V83" s="35" t="s">
        <v>112</v>
      </c>
      <c r="W83" s="35" t="s">
        <v>86</v>
      </c>
      <c r="X83" s="62" t="s">
        <v>823</v>
      </c>
      <c r="Y83" s="35" t="s">
        <v>426</v>
      </c>
      <c r="Z83" s="53" t="s">
        <v>824</v>
      </c>
      <c r="AA83" s="53" t="s">
        <v>115</v>
      </c>
      <c r="AB83" s="54" t="s">
        <v>60</v>
      </c>
      <c r="AC83" s="60">
        <f>IF(U83=100%,2,0)</f>
        <v>2</v>
      </c>
      <c r="AD83" s="61">
        <f>IF(L83&lt;$AE$8,0,1)</f>
        <v>0</v>
      </c>
      <c r="AE83" s="37" t="str">
        <f t="shared" ref="AE83:AE107" si="16">IF(AC83+AD83&gt;1,"CUMPLIDA",IF(AD83=1,"EN TERMINO","VENCIDA"))</f>
        <v>CUMPLIDA</v>
      </c>
      <c r="AF83" s="37" t="str">
        <f t="shared" ref="AF83:AF107" si="17">IF(AE83="CUMPLIDA","CUMPLIDA",IF(AE83="EN TERMINO","EN TERMINO","VENCIDA"))</f>
        <v>CUMPLIDA</v>
      </c>
      <c r="AG83" s="50" t="s">
        <v>59</v>
      </c>
      <c r="AH83" s="56" t="s">
        <v>825</v>
      </c>
      <c r="AI83" s="38" t="s">
        <v>71</v>
      </c>
      <c r="AJ83" s="56" t="s">
        <v>72</v>
      </c>
      <c r="AK83" s="39" t="s">
        <v>73</v>
      </c>
      <c r="AL83" s="53" t="s">
        <v>394</v>
      </c>
      <c r="AM83" s="53" t="s">
        <v>818</v>
      </c>
      <c r="AN83" s="53" t="s">
        <v>63</v>
      </c>
      <c r="AO83" s="53"/>
      <c r="AP83" s="53"/>
      <c r="AQ83" s="53"/>
      <c r="AR83" s="62"/>
      <c r="AS83" s="40" t="s">
        <v>55</v>
      </c>
    </row>
    <row r="84" spans="1:45" s="19" customFormat="1" ht="261" customHeight="1" x14ac:dyDescent="0.25">
      <c r="A84" s="41">
        <v>803</v>
      </c>
      <c r="B84" s="41">
        <v>33</v>
      </c>
      <c r="C84" s="40" t="s">
        <v>827</v>
      </c>
      <c r="D84" s="65" t="s">
        <v>828</v>
      </c>
      <c r="E84" s="65" t="s">
        <v>55</v>
      </c>
      <c r="F84" s="78" t="s">
        <v>829</v>
      </c>
      <c r="G84" s="65" t="s">
        <v>173</v>
      </c>
      <c r="H84" s="127" t="s">
        <v>830</v>
      </c>
      <c r="I84" s="127" t="s">
        <v>831</v>
      </c>
      <c r="J84" s="107">
        <v>11</v>
      </c>
      <c r="K84" s="75">
        <v>41640</v>
      </c>
      <c r="L84" s="47">
        <v>43190</v>
      </c>
      <c r="M84" s="48" t="s">
        <v>109</v>
      </c>
      <c r="N84" s="49" t="s">
        <v>110</v>
      </c>
      <c r="O84" s="72" t="s">
        <v>107</v>
      </c>
      <c r="P84" s="72" t="s">
        <v>107</v>
      </c>
      <c r="Q84" s="72" t="s">
        <v>159</v>
      </c>
      <c r="R84" s="72" t="s">
        <v>107</v>
      </c>
      <c r="S84" s="50" t="s">
        <v>67</v>
      </c>
      <c r="T84" s="97">
        <v>10</v>
      </c>
      <c r="U84" s="52">
        <f t="shared" si="15"/>
        <v>0.90909090909090906</v>
      </c>
      <c r="V84" s="35"/>
      <c r="W84" s="35"/>
      <c r="X84" s="53" t="s">
        <v>68</v>
      </c>
      <c r="Y84" s="35"/>
      <c r="Z84" s="36"/>
      <c r="AA84" s="35" t="s">
        <v>69</v>
      </c>
      <c r="AB84" s="54" t="s">
        <v>60</v>
      </c>
      <c r="AC84" s="60">
        <f>IF(U84=100%,2,0)</f>
        <v>0</v>
      </c>
      <c r="AD84" s="61">
        <f>IF(L84&lt;$AE$8,0,1)</f>
        <v>1</v>
      </c>
      <c r="AE84" s="37" t="str">
        <f t="shared" si="16"/>
        <v>EN TERMINO</v>
      </c>
      <c r="AF84" s="37" t="str">
        <f t="shared" si="17"/>
        <v>EN TERMINO</v>
      </c>
      <c r="AG84" s="50" t="s">
        <v>67</v>
      </c>
      <c r="AH84" s="56" t="s">
        <v>832</v>
      </c>
      <c r="AI84" s="38" t="s">
        <v>86</v>
      </c>
      <c r="AJ84" s="56" t="s">
        <v>72</v>
      </c>
      <c r="AK84" s="39" t="s">
        <v>73</v>
      </c>
      <c r="AL84" s="53" t="s">
        <v>74</v>
      </c>
      <c r="AM84" s="53" t="s">
        <v>75</v>
      </c>
      <c r="AN84" s="53" t="s">
        <v>63</v>
      </c>
      <c r="AO84" s="53"/>
      <c r="AP84" s="53"/>
      <c r="AQ84" s="53"/>
      <c r="AR84" s="62"/>
      <c r="AS84" s="40" t="s">
        <v>55</v>
      </c>
    </row>
    <row r="85" spans="1:45" s="63" customFormat="1" ht="144" customHeight="1" x14ac:dyDescent="0.25">
      <c r="A85" s="41">
        <v>804</v>
      </c>
      <c r="B85" s="41">
        <v>34</v>
      </c>
      <c r="C85" s="67" t="s">
        <v>833</v>
      </c>
      <c r="D85" s="67" t="s">
        <v>834</v>
      </c>
      <c r="E85" s="43" t="s">
        <v>55</v>
      </c>
      <c r="F85" s="92" t="s">
        <v>835</v>
      </c>
      <c r="G85" s="92" t="s">
        <v>836</v>
      </c>
      <c r="H85" s="45" t="s">
        <v>837</v>
      </c>
      <c r="I85" s="45" t="s">
        <v>838</v>
      </c>
      <c r="J85" s="46">
        <v>8</v>
      </c>
      <c r="K85" s="47">
        <v>41640</v>
      </c>
      <c r="L85" s="47">
        <v>42916</v>
      </c>
      <c r="M85" s="48" t="s">
        <v>109</v>
      </c>
      <c r="N85" s="49" t="s">
        <v>110</v>
      </c>
      <c r="O85" s="72" t="s">
        <v>107</v>
      </c>
      <c r="P85" s="72" t="s">
        <v>107</v>
      </c>
      <c r="Q85" s="72" t="s">
        <v>159</v>
      </c>
      <c r="R85" s="72" t="s">
        <v>107</v>
      </c>
      <c r="S85" s="50" t="s">
        <v>67</v>
      </c>
      <c r="T85" s="97">
        <v>8</v>
      </c>
      <c r="U85" s="52">
        <f t="shared" si="15"/>
        <v>1</v>
      </c>
      <c r="V85" s="35" t="s">
        <v>112</v>
      </c>
      <c r="W85" s="37" t="s">
        <v>86</v>
      </c>
      <c r="X85" s="53" t="s">
        <v>113</v>
      </c>
      <c r="Y85" s="53" t="s">
        <v>114</v>
      </c>
      <c r="Z85" s="128" t="s">
        <v>839</v>
      </c>
      <c r="AA85" s="35" t="s">
        <v>115</v>
      </c>
      <c r="AB85" s="54" t="s">
        <v>60</v>
      </c>
      <c r="AC85" s="60">
        <f>IF(U85=100%,2,0)</f>
        <v>2</v>
      </c>
      <c r="AD85" s="61">
        <f>IF(L85&lt;$AE$8,0,1)</f>
        <v>0</v>
      </c>
      <c r="AE85" s="37" t="str">
        <f t="shared" si="16"/>
        <v>CUMPLIDA</v>
      </c>
      <c r="AF85" s="37" t="str">
        <f t="shared" si="17"/>
        <v>CUMPLIDA</v>
      </c>
      <c r="AG85" s="50" t="s">
        <v>67</v>
      </c>
      <c r="AH85" s="56" t="s">
        <v>840</v>
      </c>
      <c r="AI85" s="38" t="s">
        <v>86</v>
      </c>
      <c r="AJ85" s="56" t="s">
        <v>72</v>
      </c>
      <c r="AK85" s="39" t="s">
        <v>73</v>
      </c>
      <c r="AL85" s="53" t="s">
        <v>61</v>
      </c>
      <c r="AM85" s="53" t="s">
        <v>62</v>
      </c>
      <c r="AN85" s="53" t="s">
        <v>63</v>
      </c>
      <c r="AO85" s="53"/>
      <c r="AP85" s="53"/>
      <c r="AQ85" s="53"/>
      <c r="AR85" s="62"/>
      <c r="AS85" s="40" t="s">
        <v>55</v>
      </c>
    </row>
    <row r="86" spans="1:45" s="63" customFormat="1" ht="201.6" customHeight="1" x14ac:dyDescent="0.25">
      <c r="A86" s="41">
        <v>806</v>
      </c>
      <c r="B86" s="41">
        <v>36</v>
      </c>
      <c r="C86" s="40" t="s">
        <v>841</v>
      </c>
      <c r="D86" s="67" t="s">
        <v>842</v>
      </c>
      <c r="E86" s="43" t="s">
        <v>55</v>
      </c>
      <c r="F86" s="44" t="s">
        <v>843</v>
      </c>
      <c r="G86" s="44" t="s">
        <v>844</v>
      </c>
      <c r="H86" s="45" t="s">
        <v>845</v>
      </c>
      <c r="I86" s="45" t="s">
        <v>846</v>
      </c>
      <c r="J86" s="46">
        <v>9</v>
      </c>
      <c r="K86" s="47">
        <v>41640</v>
      </c>
      <c r="L86" s="47">
        <v>43312</v>
      </c>
      <c r="M86" s="48" t="s">
        <v>109</v>
      </c>
      <c r="N86" s="49" t="s">
        <v>110</v>
      </c>
      <c r="O86" s="49" t="s">
        <v>604</v>
      </c>
      <c r="P86" s="46" t="s">
        <v>604</v>
      </c>
      <c r="Q86" s="46" t="s">
        <v>605</v>
      </c>
      <c r="R86" s="59" t="s">
        <v>90</v>
      </c>
      <c r="S86" s="50" t="s">
        <v>67</v>
      </c>
      <c r="T86" s="97">
        <v>4</v>
      </c>
      <c r="U86" s="52">
        <f t="shared" si="15"/>
        <v>0.44444444444444442</v>
      </c>
      <c r="V86" s="35" t="s">
        <v>112</v>
      </c>
      <c r="W86" s="37" t="s">
        <v>86</v>
      </c>
      <c r="X86" s="53" t="s">
        <v>113</v>
      </c>
      <c r="Y86" s="53" t="s">
        <v>114</v>
      </c>
      <c r="Z86" s="128" t="s">
        <v>839</v>
      </c>
      <c r="AA86" s="35" t="s">
        <v>115</v>
      </c>
      <c r="AB86" s="54" t="s">
        <v>60</v>
      </c>
      <c r="AC86" s="60">
        <f>IF(U86=100%,2,0)</f>
        <v>0</v>
      </c>
      <c r="AD86" s="61">
        <f>IF(L86&lt;$AE$8,0,1)</f>
        <v>1</v>
      </c>
      <c r="AE86" s="37" t="str">
        <f t="shared" si="16"/>
        <v>EN TERMINO</v>
      </c>
      <c r="AF86" s="37" t="str">
        <f t="shared" si="17"/>
        <v>EN TERMINO</v>
      </c>
      <c r="AG86" s="50" t="s">
        <v>67</v>
      </c>
      <c r="AH86" s="56" t="s">
        <v>847</v>
      </c>
      <c r="AI86" s="38" t="s">
        <v>86</v>
      </c>
      <c r="AJ86" s="56" t="s">
        <v>72</v>
      </c>
      <c r="AK86" s="53" t="s">
        <v>323</v>
      </c>
      <c r="AL86" s="53" t="s">
        <v>61</v>
      </c>
      <c r="AM86" s="53" t="s">
        <v>848</v>
      </c>
      <c r="AN86" s="53" t="s">
        <v>63</v>
      </c>
      <c r="AO86" s="53"/>
      <c r="AP86" s="53"/>
      <c r="AQ86" s="53"/>
      <c r="AR86" s="62"/>
      <c r="AS86" s="40" t="s">
        <v>55</v>
      </c>
    </row>
    <row r="87" spans="1:45" s="63" customFormat="1" ht="272.25" customHeight="1" x14ac:dyDescent="0.25">
      <c r="A87" s="41">
        <v>808</v>
      </c>
      <c r="B87" s="41">
        <v>38</v>
      </c>
      <c r="C87" s="67" t="s">
        <v>849</v>
      </c>
      <c r="D87" s="67" t="s">
        <v>850</v>
      </c>
      <c r="E87" s="43" t="s">
        <v>55</v>
      </c>
      <c r="F87" s="129" t="s">
        <v>851</v>
      </c>
      <c r="G87" s="92" t="s">
        <v>836</v>
      </c>
      <c r="H87" s="129" t="s">
        <v>852</v>
      </c>
      <c r="I87" s="129" t="s">
        <v>852</v>
      </c>
      <c r="J87" s="130">
        <v>10</v>
      </c>
      <c r="K87" s="47">
        <v>41640</v>
      </c>
      <c r="L87" s="47">
        <v>42916</v>
      </c>
      <c r="M87" s="48" t="s">
        <v>109</v>
      </c>
      <c r="N87" s="49" t="s">
        <v>110</v>
      </c>
      <c r="O87" s="72" t="s">
        <v>107</v>
      </c>
      <c r="P87" s="72" t="s">
        <v>107</v>
      </c>
      <c r="Q87" s="72" t="s">
        <v>159</v>
      </c>
      <c r="R87" s="72" t="s">
        <v>107</v>
      </c>
      <c r="S87" s="50" t="s">
        <v>67</v>
      </c>
      <c r="T87" s="97">
        <v>10</v>
      </c>
      <c r="U87" s="52">
        <f t="shared" si="15"/>
        <v>1</v>
      </c>
      <c r="V87" s="35"/>
      <c r="W87" s="35"/>
      <c r="X87" s="36"/>
      <c r="Y87" s="35"/>
      <c r="Z87" s="36"/>
      <c r="AA87" s="35"/>
      <c r="AB87" s="54" t="s">
        <v>60</v>
      </c>
      <c r="AC87" s="60">
        <f>IF(U87=100%,2,0)</f>
        <v>2</v>
      </c>
      <c r="AD87" s="61">
        <f>IF(L87&lt;$AE$8,0,1)</f>
        <v>0</v>
      </c>
      <c r="AE87" s="37" t="str">
        <f t="shared" si="16"/>
        <v>CUMPLIDA</v>
      </c>
      <c r="AF87" s="37" t="str">
        <f t="shared" si="17"/>
        <v>CUMPLIDA</v>
      </c>
      <c r="AG87" s="50" t="s">
        <v>67</v>
      </c>
      <c r="AH87" s="56" t="s">
        <v>853</v>
      </c>
      <c r="AI87" s="38" t="s">
        <v>86</v>
      </c>
      <c r="AJ87" s="56" t="s">
        <v>72</v>
      </c>
      <c r="AK87" s="39" t="s">
        <v>73</v>
      </c>
      <c r="AL87" s="53" t="s">
        <v>87</v>
      </c>
      <c r="AM87" s="53" t="s">
        <v>498</v>
      </c>
      <c r="AN87" s="53" t="s">
        <v>63</v>
      </c>
      <c r="AO87" s="53"/>
      <c r="AP87" s="53"/>
      <c r="AQ87" s="53"/>
      <c r="AR87" s="62"/>
      <c r="AS87" s="40" t="s">
        <v>55</v>
      </c>
    </row>
    <row r="88" spans="1:45" s="63" customFormat="1" ht="241.5" customHeight="1" x14ac:dyDescent="0.25">
      <c r="A88" s="41">
        <v>809</v>
      </c>
      <c r="B88" s="41">
        <v>39</v>
      </c>
      <c r="C88" s="67" t="s">
        <v>854</v>
      </c>
      <c r="D88" s="67" t="s">
        <v>855</v>
      </c>
      <c r="E88" s="43" t="s">
        <v>55</v>
      </c>
      <c r="F88" s="129" t="s">
        <v>851</v>
      </c>
      <c r="G88" s="92" t="s">
        <v>836</v>
      </c>
      <c r="H88" s="92" t="s">
        <v>856</v>
      </c>
      <c r="I88" s="92" t="s">
        <v>857</v>
      </c>
      <c r="J88" s="46">
        <v>7</v>
      </c>
      <c r="K88" s="47">
        <v>41640</v>
      </c>
      <c r="L88" s="47">
        <v>43190</v>
      </c>
      <c r="M88" s="48" t="s">
        <v>109</v>
      </c>
      <c r="N88" s="49" t="s">
        <v>110</v>
      </c>
      <c r="O88" s="72" t="s">
        <v>107</v>
      </c>
      <c r="P88" s="72" t="s">
        <v>107</v>
      </c>
      <c r="Q88" s="72" t="s">
        <v>159</v>
      </c>
      <c r="R88" s="72" t="s">
        <v>107</v>
      </c>
      <c r="S88" s="50" t="s">
        <v>59</v>
      </c>
      <c r="T88" s="97">
        <v>6</v>
      </c>
      <c r="U88" s="52">
        <f t="shared" si="15"/>
        <v>0.8571428571428571</v>
      </c>
      <c r="V88" s="35"/>
      <c r="W88" s="35"/>
      <c r="X88" s="36"/>
      <c r="Y88" s="35"/>
      <c r="Z88" s="36"/>
      <c r="AA88" s="35"/>
      <c r="AB88" s="54" t="s">
        <v>60</v>
      </c>
      <c r="AC88" s="60">
        <f>IF(U88=100%,2,0)</f>
        <v>0</v>
      </c>
      <c r="AD88" s="61">
        <f>IF(L88&lt;$AE$8,0,1)</f>
        <v>1</v>
      </c>
      <c r="AE88" s="37" t="str">
        <f t="shared" si="16"/>
        <v>EN TERMINO</v>
      </c>
      <c r="AF88" s="37" t="str">
        <f t="shared" si="17"/>
        <v>EN TERMINO</v>
      </c>
      <c r="AG88" s="50" t="s">
        <v>59</v>
      </c>
      <c r="AH88" s="56" t="s">
        <v>858</v>
      </c>
      <c r="AI88" s="38" t="s">
        <v>86</v>
      </c>
      <c r="AJ88" s="56" t="s">
        <v>72</v>
      </c>
      <c r="AK88" s="39" t="s">
        <v>73</v>
      </c>
      <c r="AL88" s="53" t="s">
        <v>87</v>
      </c>
      <c r="AM88" s="53" t="s">
        <v>498</v>
      </c>
      <c r="AN88" s="53" t="s">
        <v>63</v>
      </c>
      <c r="AO88" s="53"/>
      <c r="AP88" s="53"/>
      <c r="AQ88" s="53"/>
      <c r="AR88" s="62"/>
      <c r="AS88" s="40" t="s">
        <v>55</v>
      </c>
    </row>
    <row r="89" spans="1:45" s="63" customFormat="1" ht="187.15" customHeight="1" x14ac:dyDescent="0.25">
      <c r="A89" s="41">
        <v>810</v>
      </c>
      <c r="B89" s="41">
        <v>40</v>
      </c>
      <c r="C89" s="67" t="s">
        <v>859</v>
      </c>
      <c r="D89" s="67" t="s">
        <v>860</v>
      </c>
      <c r="E89" s="43" t="s">
        <v>55</v>
      </c>
      <c r="F89" s="129" t="s">
        <v>851</v>
      </c>
      <c r="G89" s="92" t="s">
        <v>836</v>
      </c>
      <c r="H89" s="129" t="s">
        <v>861</v>
      </c>
      <c r="I89" s="129" t="s">
        <v>861</v>
      </c>
      <c r="J89" s="46">
        <v>7</v>
      </c>
      <c r="K89" s="47">
        <v>41640</v>
      </c>
      <c r="L89" s="47">
        <v>42916</v>
      </c>
      <c r="M89" s="48" t="s">
        <v>109</v>
      </c>
      <c r="N89" s="49" t="s">
        <v>110</v>
      </c>
      <c r="O89" s="72" t="s">
        <v>107</v>
      </c>
      <c r="P89" s="72" t="s">
        <v>107</v>
      </c>
      <c r="Q89" s="72" t="s">
        <v>159</v>
      </c>
      <c r="R89" s="72" t="s">
        <v>107</v>
      </c>
      <c r="S89" s="50" t="s">
        <v>59</v>
      </c>
      <c r="T89" s="97">
        <v>7</v>
      </c>
      <c r="U89" s="52">
        <f t="shared" si="15"/>
        <v>1</v>
      </c>
      <c r="V89" s="35"/>
      <c r="W89" s="35"/>
      <c r="X89" s="36"/>
      <c r="Y89" s="35"/>
      <c r="Z89" s="36"/>
      <c r="AA89" s="35"/>
      <c r="AB89" s="54" t="s">
        <v>60</v>
      </c>
      <c r="AC89" s="60">
        <f>IF(U89=100%,2,0)</f>
        <v>2</v>
      </c>
      <c r="AD89" s="61">
        <f>IF(L89&lt;$AE$8,0,1)</f>
        <v>0</v>
      </c>
      <c r="AE89" s="37" t="str">
        <f t="shared" si="16"/>
        <v>CUMPLIDA</v>
      </c>
      <c r="AF89" s="37" t="str">
        <f t="shared" si="17"/>
        <v>CUMPLIDA</v>
      </c>
      <c r="AG89" s="50" t="s">
        <v>59</v>
      </c>
      <c r="AH89" s="56" t="s">
        <v>862</v>
      </c>
      <c r="AI89" s="38" t="s">
        <v>86</v>
      </c>
      <c r="AJ89" s="56" t="s">
        <v>72</v>
      </c>
      <c r="AK89" s="39" t="s">
        <v>73</v>
      </c>
      <c r="AL89" s="53" t="s">
        <v>87</v>
      </c>
      <c r="AM89" s="53" t="s">
        <v>498</v>
      </c>
      <c r="AN89" s="53" t="s">
        <v>63</v>
      </c>
      <c r="AO89" s="53"/>
      <c r="AP89" s="53"/>
      <c r="AQ89" s="53"/>
      <c r="AR89" s="62"/>
      <c r="AS89" s="40" t="s">
        <v>55</v>
      </c>
    </row>
    <row r="90" spans="1:45" s="63" customFormat="1" ht="327" customHeight="1" x14ac:dyDescent="0.25">
      <c r="A90" s="41">
        <v>812</v>
      </c>
      <c r="B90" s="41">
        <v>42</v>
      </c>
      <c r="C90" s="67" t="s">
        <v>863</v>
      </c>
      <c r="D90" s="67" t="s">
        <v>828</v>
      </c>
      <c r="E90" s="43" t="s">
        <v>55</v>
      </c>
      <c r="F90" s="44" t="s">
        <v>864</v>
      </c>
      <c r="G90" s="44"/>
      <c r="H90" s="44" t="s">
        <v>865</v>
      </c>
      <c r="I90" s="44" t="s">
        <v>865</v>
      </c>
      <c r="J90" s="46">
        <v>9</v>
      </c>
      <c r="K90" s="47">
        <v>41640</v>
      </c>
      <c r="L90" s="47">
        <v>42916</v>
      </c>
      <c r="M90" s="48" t="s">
        <v>109</v>
      </c>
      <c r="N90" s="49" t="s">
        <v>110</v>
      </c>
      <c r="O90" s="49" t="s">
        <v>107</v>
      </c>
      <c r="P90" s="72" t="s">
        <v>266</v>
      </c>
      <c r="Q90" s="72" t="s">
        <v>159</v>
      </c>
      <c r="R90" s="49" t="s">
        <v>107</v>
      </c>
      <c r="S90" s="50" t="s">
        <v>67</v>
      </c>
      <c r="T90" s="97">
        <v>9</v>
      </c>
      <c r="U90" s="52">
        <f t="shared" si="15"/>
        <v>1</v>
      </c>
      <c r="V90" s="35"/>
      <c r="W90" s="35"/>
      <c r="X90" s="53"/>
      <c r="Y90" s="35"/>
      <c r="Z90" s="53"/>
      <c r="AA90" s="35"/>
      <c r="AB90" s="54" t="s">
        <v>60</v>
      </c>
      <c r="AC90" s="60">
        <f>IF(U90=100%,2,0)</f>
        <v>2</v>
      </c>
      <c r="AD90" s="61">
        <f>IF(L90&lt;$AE$8,0,1)</f>
        <v>0</v>
      </c>
      <c r="AE90" s="37" t="str">
        <f t="shared" si="16"/>
        <v>CUMPLIDA</v>
      </c>
      <c r="AF90" s="37" t="str">
        <f t="shared" si="17"/>
        <v>CUMPLIDA</v>
      </c>
      <c r="AG90" s="50" t="s">
        <v>67</v>
      </c>
      <c r="AH90" s="56" t="s">
        <v>866</v>
      </c>
      <c r="AI90" s="38" t="s">
        <v>126</v>
      </c>
      <c r="AJ90" s="56" t="s">
        <v>127</v>
      </c>
      <c r="AK90" s="39" t="s">
        <v>73</v>
      </c>
      <c r="AL90" s="53" t="s">
        <v>99</v>
      </c>
      <c r="AM90" s="53" t="s">
        <v>867</v>
      </c>
      <c r="AN90" s="53" t="s">
        <v>63</v>
      </c>
      <c r="AO90" s="53"/>
      <c r="AP90" s="53"/>
      <c r="AQ90" s="53"/>
      <c r="AR90" s="62"/>
      <c r="AS90" s="40" t="s">
        <v>55</v>
      </c>
    </row>
    <row r="91" spans="1:45" s="19" customFormat="1" ht="366" customHeight="1" x14ac:dyDescent="0.25">
      <c r="A91" s="41">
        <v>823</v>
      </c>
      <c r="B91" s="41">
        <v>10</v>
      </c>
      <c r="C91" s="108" t="s">
        <v>872</v>
      </c>
      <c r="D91" s="67" t="s">
        <v>873</v>
      </c>
      <c r="E91" s="43" t="s">
        <v>55</v>
      </c>
      <c r="F91" s="44" t="s">
        <v>747</v>
      </c>
      <c r="G91" s="93" t="s">
        <v>743</v>
      </c>
      <c r="H91" s="122" t="s">
        <v>748</v>
      </c>
      <c r="I91" s="122" t="s">
        <v>748</v>
      </c>
      <c r="J91" s="123">
        <v>4</v>
      </c>
      <c r="K91" s="47">
        <v>41532</v>
      </c>
      <c r="L91" s="47">
        <v>43039</v>
      </c>
      <c r="M91" s="48" t="s">
        <v>870</v>
      </c>
      <c r="N91" s="49" t="s">
        <v>871</v>
      </c>
      <c r="O91" s="59" t="s">
        <v>58</v>
      </c>
      <c r="P91" s="59" t="s">
        <v>58</v>
      </c>
      <c r="Q91" s="59" t="s">
        <v>84</v>
      </c>
      <c r="R91" s="59" t="s">
        <v>58</v>
      </c>
      <c r="S91" s="50" t="s">
        <v>67</v>
      </c>
      <c r="T91" s="97">
        <v>4</v>
      </c>
      <c r="U91" s="52">
        <f t="shared" si="15"/>
        <v>1</v>
      </c>
      <c r="V91" s="35"/>
      <c r="W91" s="35"/>
      <c r="X91" s="36"/>
      <c r="Y91" s="35"/>
      <c r="Z91" s="36"/>
      <c r="AA91" s="35"/>
      <c r="AB91" s="54" t="s">
        <v>694</v>
      </c>
      <c r="AC91" s="60">
        <f>IF(U91=100%,2,0)</f>
        <v>2</v>
      </c>
      <c r="AD91" s="61">
        <f>IF(L91&lt;$AE$8,0,1)</f>
        <v>0</v>
      </c>
      <c r="AE91" s="37" t="str">
        <f t="shared" si="16"/>
        <v>CUMPLIDA</v>
      </c>
      <c r="AF91" s="37" t="str">
        <f t="shared" si="17"/>
        <v>CUMPLIDA</v>
      </c>
      <c r="AG91" s="50" t="s">
        <v>67</v>
      </c>
      <c r="AH91" s="38"/>
      <c r="AI91" s="38"/>
      <c r="AJ91" s="38"/>
      <c r="AK91" s="39" t="s">
        <v>73</v>
      </c>
      <c r="AL91" s="53" t="s">
        <v>87</v>
      </c>
      <c r="AM91" s="53" t="s">
        <v>630</v>
      </c>
      <c r="AN91" s="53" t="s">
        <v>139</v>
      </c>
      <c r="AO91" s="53"/>
      <c r="AP91" s="53"/>
      <c r="AQ91" s="53"/>
      <c r="AR91" s="62"/>
      <c r="AS91" s="40" t="s">
        <v>55</v>
      </c>
    </row>
    <row r="92" spans="1:45" s="19" customFormat="1" ht="403.15" customHeight="1" x14ac:dyDescent="0.25">
      <c r="A92" s="41">
        <v>828</v>
      </c>
      <c r="B92" s="41">
        <v>2</v>
      </c>
      <c r="C92" s="67" t="s">
        <v>876</v>
      </c>
      <c r="D92" s="67" t="s">
        <v>55</v>
      </c>
      <c r="E92" s="43" t="s">
        <v>55</v>
      </c>
      <c r="F92" s="44" t="s">
        <v>877</v>
      </c>
      <c r="G92" s="44" t="s">
        <v>878</v>
      </c>
      <c r="H92" s="40" t="s">
        <v>879</v>
      </c>
      <c r="I92" s="40" t="s">
        <v>879</v>
      </c>
      <c r="J92" s="53">
        <v>15</v>
      </c>
      <c r="K92" s="58">
        <v>41640</v>
      </c>
      <c r="L92" s="58">
        <v>43190</v>
      </c>
      <c r="M92" s="48" t="s">
        <v>874</v>
      </c>
      <c r="N92" s="49" t="s">
        <v>875</v>
      </c>
      <c r="O92" s="46" t="s">
        <v>58</v>
      </c>
      <c r="P92" s="59" t="s">
        <v>880</v>
      </c>
      <c r="Q92" s="59" t="s">
        <v>84</v>
      </c>
      <c r="R92" s="46" t="s">
        <v>58</v>
      </c>
      <c r="S92" s="50" t="s">
        <v>111</v>
      </c>
      <c r="T92" s="97">
        <v>14</v>
      </c>
      <c r="U92" s="52">
        <f t="shared" si="15"/>
        <v>0.93333333333333335</v>
      </c>
      <c r="V92" s="35"/>
      <c r="W92" s="35"/>
      <c r="X92" s="53"/>
      <c r="Y92" s="35"/>
      <c r="Z92" s="53"/>
      <c r="AA92" s="35"/>
      <c r="AB92" s="54" t="s">
        <v>694</v>
      </c>
      <c r="AC92" s="60">
        <f>IF(U92=100%,2,0)</f>
        <v>0</v>
      </c>
      <c r="AD92" s="61">
        <f>IF(L92&lt;$AE$8,0,1)</f>
        <v>1</v>
      </c>
      <c r="AE92" s="37" t="str">
        <f t="shared" si="16"/>
        <v>EN TERMINO</v>
      </c>
      <c r="AF92" s="37" t="str">
        <f t="shared" si="17"/>
        <v>EN TERMINO</v>
      </c>
      <c r="AG92" s="50" t="s">
        <v>117</v>
      </c>
      <c r="AH92" s="38" t="s">
        <v>424</v>
      </c>
      <c r="AI92" s="38"/>
      <c r="AJ92" s="38"/>
      <c r="AK92" s="39" t="s">
        <v>73</v>
      </c>
      <c r="AL92" s="53" t="s">
        <v>61</v>
      </c>
      <c r="AM92" s="53" t="s">
        <v>752</v>
      </c>
      <c r="AN92" s="53" t="s">
        <v>139</v>
      </c>
      <c r="AO92" s="53"/>
      <c r="AP92" s="53"/>
      <c r="AQ92" s="53"/>
      <c r="AR92" s="62"/>
      <c r="AS92" s="40" t="s">
        <v>881</v>
      </c>
    </row>
    <row r="93" spans="1:45" s="63" customFormat="1" ht="241.5" customHeight="1" x14ac:dyDescent="0.25">
      <c r="A93" s="41">
        <v>829</v>
      </c>
      <c r="B93" s="41">
        <v>3</v>
      </c>
      <c r="C93" s="67" t="s">
        <v>882</v>
      </c>
      <c r="D93" s="67" t="s">
        <v>55</v>
      </c>
      <c r="E93" s="43" t="s">
        <v>55</v>
      </c>
      <c r="F93" s="93" t="s">
        <v>883</v>
      </c>
      <c r="G93" s="93" t="s">
        <v>884</v>
      </c>
      <c r="H93" s="93" t="s">
        <v>885</v>
      </c>
      <c r="I93" s="93" t="s">
        <v>885</v>
      </c>
      <c r="J93" s="90">
        <v>7</v>
      </c>
      <c r="K93" s="47">
        <v>41654</v>
      </c>
      <c r="L93" s="47">
        <v>42825</v>
      </c>
      <c r="M93" s="48" t="s">
        <v>874</v>
      </c>
      <c r="N93" s="49" t="s">
        <v>875</v>
      </c>
      <c r="O93" s="46" t="s">
        <v>58</v>
      </c>
      <c r="P93" s="59" t="s">
        <v>880</v>
      </c>
      <c r="Q93" s="59" t="s">
        <v>84</v>
      </c>
      <c r="R93" s="46" t="s">
        <v>58</v>
      </c>
      <c r="S93" s="50" t="s">
        <v>117</v>
      </c>
      <c r="T93" s="97">
        <v>7</v>
      </c>
      <c r="U93" s="52">
        <f t="shared" si="15"/>
        <v>1</v>
      </c>
      <c r="V93" s="35" t="s">
        <v>112</v>
      </c>
      <c r="W93" s="35"/>
      <c r="X93" s="53" t="s">
        <v>886</v>
      </c>
      <c r="Y93" s="35"/>
      <c r="Z93" s="53"/>
      <c r="AA93" s="35"/>
      <c r="AB93" s="54" t="s">
        <v>694</v>
      </c>
      <c r="AC93" s="60">
        <f>IF(U93=100%,2,0)</f>
        <v>2</v>
      </c>
      <c r="AD93" s="61">
        <f>IF(L93&lt;$AE$8,0,1)</f>
        <v>0</v>
      </c>
      <c r="AE93" s="37" t="str">
        <f t="shared" si="16"/>
        <v>CUMPLIDA</v>
      </c>
      <c r="AF93" s="37" t="str">
        <f t="shared" si="17"/>
        <v>CUMPLIDA</v>
      </c>
      <c r="AG93" s="50" t="s">
        <v>117</v>
      </c>
      <c r="AH93" s="38"/>
      <c r="AI93" s="38"/>
      <c r="AJ93" s="38"/>
      <c r="AK93" s="39" t="s">
        <v>73</v>
      </c>
      <c r="AL93" s="53" t="s">
        <v>61</v>
      </c>
      <c r="AM93" s="53" t="s">
        <v>62</v>
      </c>
      <c r="AN93" s="53" t="s">
        <v>139</v>
      </c>
      <c r="AO93" s="53"/>
      <c r="AP93" s="53"/>
      <c r="AQ93" s="53"/>
      <c r="AR93" s="62"/>
      <c r="AS93" s="40" t="s">
        <v>55</v>
      </c>
    </row>
    <row r="94" spans="1:45" s="63" customFormat="1" ht="247.5" customHeight="1" x14ac:dyDescent="0.25">
      <c r="A94" s="41">
        <v>830</v>
      </c>
      <c r="B94" s="41">
        <v>4</v>
      </c>
      <c r="C94" s="67" t="s">
        <v>887</v>
      </c>
      <c r="D94" s="67" t="s">
        <v>55</v>
      </c>
      <c r="E94" s="43" t="s">
        <v>55</v>
      </c>
      <c r="F94" s="44" t="s">
        <v>888</v>
      </c>
      <c r="G94" s="44" t="s">
        <v>889</v>
      </c>
      <c r="H94" s="62" t="s">
        <v>890</v>
      </c>
      <c r="I94" s="44" t="s">
        <v>891</v>
      </c>
      <c r="J94" s="124">
        <v>10</v>
      </c>
      <c r="K94" s="58">
        <v>41562</v>
      </c>
      <c r="L94" s="58">
        <v>43100</v>
      </c>
      <c r="M94" s="48" t="s">
        <v>874</v>
      </c>
      <c r="N94" s="49" t="s">
        <v>875</v>
      </c>
      <c r="O94" s="46" t="s">
        <v>58</v>
      </c>
      <c r="P94" s="59" t="s">
        <v>880</v>
      </c>
      <c r="Q94" s="59" t="s">
        <v>84</v>
      </c>
      <c r="R94" s="46" t="s">
        <v>58</v>
      </c>
      <c r="S94" s="50" t="s">
        <v>111</v>
      </c>
      <c r="T94" s="97">
        <v>10</v>
      </c>
      <c r="U94" s="52">
        <f t="shared" si="15"/>
        <v>1</v>
      </c>
      <c r="V94" s="35" t="s">
        <v>112</v>
      </c>
      <c r="W94" s="35"/>
      <c r="X94" s="53" t="s">
        <v>892</v>
      </c>
      <c r="Y94" s="35"/>
      <c r="Z94" s="53"/>
      <c r="AA94" s="35"/>
      <c r="AB94" s="54" t="s">
        <v>694</v>
      </c>
      <c r="AC94" s="60">
        <f>IF(U94=100%,2,0)</f>
        <v>2</v>
      </c>
      <c r="AD94" s="61">
        <f>IF(L94&lt;$AE$8,0,1)</f>
        <v>0</v>
      </c>
      <c r="AE94" s="37" t="str">
        <f t="shared" si="16"/>
        <v>CUMPLIDA</v>
      </c>
      <c r="AF94" s="37" t="str">
        <f t="shared" si="17"/>
        <v>CUMPLIDA</v>
      </c>
      <c r="AG94" s="50" t="s">
        <v>117</v>
      </c>
      <c r="AH94" s="38"/>
      <c r="AI94" s="38"/>
      <c r="AJ94" s="38"/>
      <c r="AK94" s="39" t="s">
        <v>73</v>
      </c>
      <c r="AL94" s="53" t="s">
        <v>61</v>
      </c>
      <c r="AM94" s="53" t="s">
        <v>752</v>
      </c>
      <c r="AN94" s="53" t="s">
        <v>139</v>
      </c>
      <c r="AO94" s="53"/>
      <c r="AP94" s="53"/>
      <c r="AQ94" s="53"/>
      <c r="AR94" s="62"/>
      <c r="AS94" s="40" t="s">
        <v>893</v>
      </c>
    </row>
    <row r="95" spans="1:45" s="19" customFormat="1" ht="180.75" customHeight="1" x14ac:dyDescent="0.25">
      <c r="A95" s="41">
        <v>843</v>
      </c>
      <c r="B95" s="41">
        <v>1</v>
      </c>
      <c r="C95" s="67" t="s">
        <v>895</v>
      </c>
      <c r="D95" s="67" t="s">
        <v>55</v>
      </c>
      <c r="E95" s="43" t="s">
        <v>55</v>
      </c>
      <c r="F95" s="44" t="s">
        <v>896</v>
      </c>
      <c r="G95" s="44" t="s">
        <v>897</v>
      </c>
      <c r="H95" s="45" t="s">
        <v>898</v>
      </c>
      <c r="I95" s="45" t="s">
        <v>899</v>
      </c>
      <c r="J95" s="46">
        <v>9</v>
      </c>
      <c r="K95" s="47">
        <v>41579</v>
      </c>
      <c r="L95" s="47">
        <v>42916</v>
      </c>
      <c r="M95" s="48" t="s">
        <v>900</v>
      </c>
      <c r="N95" s="49" t="s">
        <v>901</v>
      </c>
      <c r="O95" s="59" t="s">
        <v>58</v>
      </c>
      <c r="P95" s="59" t="s">
        <v>58</v>
      </c>
      <c r="Q95" s="59" t="s">
        <v>84</v>
      </c>
      <c r="R95" s="59" t="s">
        <v>58</v>
      </c>
      <c r="S95" s="50" t="s">
        <v>117</v>
      </c>
      <c r="T95" s="97">
        <v>9</v>
      </c>
      <c r="U95" s="52">
        <f t="shared" ref="U95:U126" si="18">+T95/J95</f>
        <v>1</v>
      </c>
      <c r="V95" s="35"/>
      <c r="W95" s="35"/>
      <c r="X95" s="36"/>
      <c r="Y95" s="35"/>
      <c r="Z95" s="36"/>
      <c r="AA95" s="35"/>
      <c r="AB95" s="54" t="s">
        <v>694</v>
      </c>
      <c r="AC95" s="60">
        <f>IF(U95=100%,2,0)</f>
        <v>2</v>
      </c>
      <c r="AD95" s="61">
        <f>IF(L95&lt;$AE$8,0,1)</f>
        <v>0</v>
      </c>
      <c r="AE95" s="37" t="str">
        <f t="shared" si="16"/>
        <v>CUMPLIDA</v>
      </c>
      <c r="AF95" s="37" t="str">
        <f t="shared" si="17"/>
        <v>CUMPLIDA</v>
      </c>
      <c r="AG95" s="50" t="s">
        <v>117</v>
      </c>
      <c r="AH95" s="38" t="s">
        <v>424</v>
      </c>
      <c r="AI95" s="38"/>
      <c r="AJ95" s="38"/>
      <c r="AK95" s="39" t="s">
        <v>73</v>
      </c>
      <c r="AL95" s="53" t="s">
        <v>61</v>
      </c>
      <c r="AM95" s="53" t="s">
        <v>752</v>
      </c>
      <c r="AN95" s="53" t="s">
        <v>139</v>
      </c>
      <c r="AO95" s="53"/>
      <c r="AP95" s="53"/>
      <c r="AQ95" s="53"/>
      <c r="AR95" s="62"/>
      <c r="AS95" s="40" t="s">
        <v>55</v>
      </c>
    </row>
    <row r="96" spans="1:45" s="19" customFormat="1" ht="265.5" customHeight="1" x14ac:dyDescent="0.25">
      <c r="A96" s="41">
        <v>844</v>
      </c>
      <c r="B96" s="41">
        <v>2</v>
      </c>
      <c r="C96" s="67" t="s">
        <v>902</v>
      </c>
      <c r="D96" s="67" t="s">
        <v>55</v>
      </c>
      <c r="E96" s="43" t="s">
        <v>55</v>
      </c>
      <c r="F96" s="45" t="s">
        <v>903</v>
      </c>
      <c r="G96" s="44" t="s">
        <v>869</v>
      </c>
      <c r="H96" s="62" t="s">
        <v>904</v>
      </c>
      <c r="I96" s="44" t="s">
        <v>905</v>
      </c>
      <c r="J96" s="124">
        <v>9</v>
      </c>
      <c r="K96" s="58">
        <v>41579</v>
      </c>
      <c r="L96" s="58">
        <v>43100</v>
      </c>
      <c r="M96" s="48" t="s">
        <v>900</v>
      </c>
      <c r="N96" s="49" t="s">
        <v>901</v>
      </c>
      <c r="O96" s="46" t="s">
        <v>58</v>
      </c>
      <c r="P96" s="46" t="s">
        <v>906</v>
      </c>
      <c r="Q96" s="59" t="s">
        <v>84</v>
      </c>
      <c r="R96" s="46" t="s">
        <v>58</v>
      </c>
      <c r="S96" s="50" t="s">
        <v>67</v>
      </c>
      <c r="T96" s="97">
        <v>9</v>
      </c>
      <c r="U96" s="52">
        <f t="shared" si="18"/>
        <v>1</v>
      </c>
      <c r="V96" s="35" t="s">
        <v>244</v>
      </c>
      <c r="W96" s="35" t="s">
        <v>693</v>
      </c>
      <c r="X96" s="53" t="s">
        <v>907</v>
      </c>
      <c r="Y96" s="35"/>
      <c r="Z96" s="36"/>
      <c r="AA96" s="35"/>
      <c r="AB96" s="54" t="s">
        <v>694</v>
      </c>
      <c r="AC96" s="60">
        <f>IF(U96=100%,2,0)</f>
        <v>2</v>
      </c>
      <c r="AD96" s="61">
        <f>IF(L96&lt;$AE$8,0,1)</f>
        <v>0</v>
      </c>
      <c r="AE96" s="37" t="str">
        <f t="shared" si="16"/>
        <v>CUMPLIDA</v>
      </c>
      <c r="AF96" s="37" t="str">
        <f t="shared" si="17"/>
        <v>CUMPLIDA</v>
      </c>
      <c r="AG96" s="50" t="s">
        <v>67</v>
      </c>
      <c r="AH96" s="38"/>
      <c r="AI96" s="38"/>
      <c r="AJ96" s="38"/>
      <c r="AK96" s="39" t="s">
        <v>73</v>
      </c>
      <c r="AL96" s="53" t="s">
        <v>61</v>
      </c>
      <c r="AM96" s="53" t="s">
        <v>679</v>
      </c>
      <c r="AN96" s="53" t="s">
        <v>139</v>
      </c>
      <c r="AO96" s="53"/>
      <c r="AP96" s="53"/>
      <c r="AQ96" s="53"/>
      <c r="AR96" s="62"/>
      <c r="AS96" s="40" t="s">
        <v>908</v>
      </c>
    </row>
    <row r="97" spans="1:45" s="63" customFormat="1" ht="204" customHeight="1" x14ac:dyDescent="0.25">
      <c r="A97" s="41">
        <v>846</v>
      </c>
      <c r="B97" s="41">
        <v>4</v>
      </c>
      <c r="C97" s="67" t="s">
        <v>911</v>
      </c>
      <c r="D97" s="67" t="s">
        <v>55</v>
      </c>
      <c r="E97" s="43" t="s">
        <v>55</v>
      </c>
      <c r="F97" s="44" t="s">
        <v>909</v>
      </c>
      <c r="G97" s="44" t="s">
        <v>910</v>
      </c>
      <c r="H97" s="62" t="s">
        <v>912</v>
      </c>
      <c r="I97" s="44" t="s">
        <v>913</v>
      </c>
      <c r="J97" s="124">
        <v>7</v>
      </c>
      <c r="K97" s="58">
        <v>41579</v>
      </c>
      <c r="L97" s="58">
        <v>43100</v>
      </c>
      <c r="M97" s="48" t="s">
        <v>900</v>
      </c>
      <c r="N97" s="49" t="s">
        <v>901</v>
      </c>
      <c r="O97" s="59" t="s">
        <v>58</v>
      </c>
      <c r="P97" s="59" t="s">
        <v>58</v>
      </c>
      <c r="Q97" s="59" t="s">
        <v>84</v>
      </c>
      <c r="R97" s="59" t="s">
        <v>58</v>
      </c>
      <c r="S97" s="50" t="s">
        <v>67</v>
      </c>
      <c r="T97" s="97">
        <v>7</v>
      </c>
      <c r="U97" s="52">
        <f t="shared" si="18"/>
        <v>1</v>
      </c>
      <c r="V97" s="35" t="s">
        <v>244</v>
      </c>
      <c r="W97" s="35" t="s">
        <v>693</v>
      </c>
      <c r="X97" s="53" t="s">
        <v>914</v>
      </c>
      <c r="Y97" s="35"/>
      <c r="Z97" s="36"/>
      <c r="AA97" s="35"/>
      <c r="AB97" s="54" t="s">
        <v>694</v>
      </c>
      <c r="AC97" s="60">
        <f>IF(U97=100%,2,0)</f>
        <v>2</v>
      </c>
      <c r="AD97" s="61">
        <f>IF(L97&lt;$AE$8,0,1)</f>
        <v>0</v>
      </c>
      <c r="AE97" s="37" t="str">
        <f t="shared" si="16"/>
        <v>CUMPLIDA</v>
      </c>
      <c r="AF97" s="37" t="str">
        <f t="shared" si="17"/>
        <v>CUMPLIDA</v>
      </c>
      <c r="AG97" s="50" t="s">
        <v>67</v>
      </c>
      <c r="AH97" s="38"/>
      <c r="AI97" s="38"/>
      <c r="AJ97" s="38"/>
      <c r="AK97" s="39" t="s">
        <v>73</v>
      </c>
      <c r="AL97" s="53" t="s">
        <v>61</v>
      </c>
      <c r="AM97" s="53" t="s">
        <v>752</v>
      </c>
      <c r="AN97" s="53" t="s">
        <v>139</v>
      </c>
      <c r="AO97" s="53"/>
      <c r="AP97" s="53"/>
      <c r="AQ97" s="53"/>
      <c r="AR97" s="62"/>
      <c r="AS97" s="40" t="s">
        <v>915</v>
      </c>
    </row>
    <row r="98" spans="1:45" s="19" customFormat="1" ht="177" customHeight="1" x14ac:dyDescent="0.25">
      <c r="A98" s="41">
        <v>849</v>
      </c>
      <c r="B98" s="41">
        <v>7</v>
      </c>
      <c r="C98" s="67" t="s">
        <v>917</v>
      </c>
      <c r="D98" s="96" t="s">
        <v>55</v>
      </c>
      <c r="E98" s="96" t="s">
        <v>55</v>
      </c>
      <c r="F98" s="44" t="s">
        <v>918</v>
      </c>
      <c r="G98" s="44" t="s">
        <v>919</v>
      </c>
      <c r="H98" s="45" t="s">
        <v>920</v>
      </c>
      <c r="I98" s="45" t="s">
        <v>921</v>
      </c>
      <c r="J98" s="46">
        <v>6</v>
      </c>
      <c r="K98" s="47">
        <v>41609</v>
      </c>
      <c r="L98" s="47">
        <v>42916</v>
      </c>
      <c r="M98" s="48" t="s">
        <v>900</v>
      </c>
      <c r="N98" s="49" t="s">
        <v>901</v>
      </c>
      <c r="O98" s="59" t="s">
        <v>58</v>
      </c>
      <c r="P98" s="59" t="s">
        <v>58</v>
      </c>
      <c r="Q98" s="59" t="s">
        <v>84</v>
      </c>
      <c r="R98" s="59" t="s">
        <v>58</v>
      </c>
      <c r="S98" s="50" t="s">
        <v>59</v>
      </c>
      <c r="T98" s="97">
        <v>6</v>
      </c>
      <c r="U98" s="52">
        <f t="shared" si="18"/>
        <v>1</v>
      </c>
      <c r="V98" s="35"/>
      <c r="W98" s="35"/>
      <c r="X98" s="36"/>
      <c r="Y98" s="35"/>
      <c r="Z98" s="36"/>
      <c r="AA98" s="35"/>
      <c r="AB98" s="54" t="s">
        <v>694</v>
      </c>
      <c r="AC98" s="60">
        <f>IF(U98=100%,2,0)</f>
        <v>2</v>
      </c>
      <c r="AD98" s="61">
        <f>IF(L98&lt;$AE$8,0,1)</f>
        <v>0</v>
      </c>
      <c r="AE98" s="37" t="str">
        <f t="shared" si="16"/>
        <v>CUMPLIDA</v>
      </c>
      <c r="AF98" s="37" t="str">
        <f t="shared" si="17"/>
        <v>CUMPLIDA</v>
      </c>
      <c r="AG98" s="50" t="s">
        <v>59</v>
      </c>
      <c r="AH98" s="38"/>
      <c r="AI98" s="38"/>
      <c r="AJ98" s="38"/>
      <c r="AK98" s="39" t="s">
        <v>73</v>
      </c>
      <c r="AL98" s="53" t="s">
        <v>87</v>
      </c>
      <c r="AM98" s="53" t="s">
        <v>395</v>
      </c>
      <c r="AN98" s="53" t="s">
        <v>139</v>
      </c>
      <c r="AO98" s="53"/>
      <c r="AP98" s="53"/>
      <c r="AQ98" s="53"/>
      <c r="AR98" s="62"/>
      <c r="AS98" s="40" t="s">
        <v>55</v>
      </c>
    </row>
    <row r="99" spans="1:45" s="19" customFormat="1" ht="177" customHeight="1" x14ac:dyDescent="0.25">
      <c r="A99" s="41">
        <v>851</v>
      </c>
      <c r="B99" s="41">
        <v>9</v>
      </c>
      <c r="C99" s="67" t="s">
        <v>922</v>
      </c>
      <c r="D99" s="96" t="s">
        <v>55</v>
      </c>
      <c r="E99" s="96" t="s">
        <v>55</v>
      </c>
      <c r="F99" s="44" t="s">
        <v>923</v>
      </c>
      <c r="G99" s="44"/>
      <c r="H99" s="45" t="s">
        <v>924</v>
      </c>
      <c r="I99" s="45" t="s">
        <v>924</v>
      </c>
      <c r="J99" s="46">
        <v>7</v>
      </c>
      <c r="K99" s="47">
        <v>41640</v>
      </c>
      <c r="L99" s="47">
        <v>42916</v>
      </c>
      <c r="M99" s="48" t="s">
        <v>900</v>
      </c>
      <c r="N99" s="49" t="s">
        <v>901</v>
      </c>
      <c r="O99" s="59" t="s">
        <v>58</v>
      </c>
      <c r="P99" s="59" t="s">
        <v>58</v>
      </c>
      <c r="Q99" s="59" t="s">
        <v>84</v>
      </c>
      <c r="R99" s="59" t="s">
        <v>58</v>
      </c>
      <c r="S99" s="50" t="s">
        <v>67</v>
      </c>
      <c r="T99" s="97">
        <v>7</v>
      </c>
      <c r="U99" s="52">
        <f t="shared" si="18"/>
        <v>1</v>
      </c>
      <c r="V99" s="35" t="s">
        <v>244</v>
      </c>
      <c r="W99" s="35" t="s">
        <v>693</v>
      </c>
      <c r="X99" s="53" t="s">
        <v>925</v>
      </c>
      <c r="Y99" s="35"/>
      <c r="Z99" s="36"/>
      <c r="AA99" s="35"/>
      <c r="AB99" s="54" t="s">
        <v>694</v>
      </c>
      <c r="AC99" s="60">
        <f>IF(U99=100%,2,0)</f>
        <v>2</v>
      </c>
      <c r="AD99" s="61">
        <f>IF(L99&lt;$AE$8,0,1)</f>
        <v>0</v>
      </c>
      <c r="AE99" s="37" t="str">
        <f t="shared" si="16"/>
        <v>CUMPLIDA</v>
      </c>
      <c r="AF99" s="37" t="str">
        <f t="shared" si="17"/>
        <v>CUMPLIDA</v>
      </c>
      <c r="AG99" s="50" t="s">
        <v>67</v>
      </c>
      <c r="AH99" s="38"/>
      <c r="AI99" s="38"/>
      <c r="AJ99" s="38"/>
      <c r="AK99" s="39" t="s">
        <v>73</v>
      </c>
      <c r="AL99" s="53" t="s">
        <v>61</v>
      </c>
      <c r="AM99" s="53" t="s">
        <v>62</v>
      </c>
      <c r="AN99" s="53" t="s">
        <v>139</v>
      </c>
      <c r="AO99" s="53"/>
      <c r="AP99" s="53"/>
      <c r="AQ99" s="53"/>
      <c r="AR99" s="62"/>
      <c r="AS99" s="40" t="s">
        <v>55</v>
      </c>
    </row>
    <row r="100" spans="1:45" s="19" customFormat="1" ht="126.75" customHeight="1" x14ac:dyDescent="0.25">
      <c r="A100" s="41">
        <v>852</v>
      </c>
      <c r="B100" s="41">
        <v>10</v>
      </c>
      <c r="C100" s="108" t="s">
        <v>926</v>
      </c>
      <c r="D100" s="96" t="s">
        <v>55</v>
      </c>
      <c r="E100" s="96" t="s">
        <v>55</v>
      </c>
      <c r="F100" s="44" t="s">
        <v>923</v>
      </c>
      <c r="G100" s="44" t="s">
        <v>927</v>
      </c>
      <c r="H100" s="45" t="s">
        <v>928</v>
      </c>
      <c r="I100" s="45" t="s">
        <v>928</v>
      </c>
      <c r="J100" s="46">
        <v>5</v>
      </c>
      <c r="K100" s="47">
        <v>41609</v>
      </c>
      <c r="L100" s="47">
        <v>42916</v>
      </c>
      <c r="M100" s="48" t="s">
        <v>900</v>
      </c>
      <c r="N100" s="49" t="s">
        <v>901</v>
      </c>
      <c r="O100" s="59" t="s">
        <v>58</v>
      </c>
      <c r="P100" s="59" t="s">
        <v>58</v>
      </c>
      <c r="Q100" s="59" t="s">
        <v>84</v>
      </c>
      <c r="R100" s="59" t="s">
        <v>58</v>
      </c>
      <c r="S100" s="50" t="s">
        <v>59</v>
      </c>
      <c r="T100" s="97">
        <v>5</v>
      </c>
      <c r="U100" s="52">
        <f t="shared" si="18"/>
        <v>1</v>
      </c>
      <c r="V100" s="35"/>
      <c r="W100" s="35"/>
      <c r="X100" s="36"/>
      <c r="Y100" s="35"/>
      <c r="Z100" s="36"/>
      <c r="AA100" s="35"/>
      <c r="AB100" s="54" t="s">
        <v>694</v>
      </c>
      <c r="AC100" s="60">
        <f>IF(U100=100%,2,0)</f>
        <v>2</v>
      </c>
      <c r="AD100" s="61">
        <f>IF(L100&lt;$AE$8,0,1)</f>
        <v>0</v>
      </c>
      <c r="AE100" s="37" t="str">
        <f t="shared" si="16"/>
        <v>CUMPLIDA</v>
      </c>
      <c r="AF100" s="37" t="str">
        <f t="shared" si="17"/>
        <v>CUMPLIDA</v>
      </c>
      <c r="AG100" s="50" t="s">
        <v>59</v>
      </c>
      <c r="AH100" s="38"/>
      <c r="AI100" s="38"/>
      <c r="AJ100" s="38"/>
      <c r="AK100" s="39" t="s">
        <v>73</v>
      </c>
      <c r="AL100" s="53" t="s">
        <v>61</v>
      </c>
      <c r="AM100" s="53" t="s">
        <v>62</v>
      </c>
      <c r="AN100" s="53" t="s">
        <v>139</v>
      </c>
      <c r="AO100" s="53"/>
      <c r="AP100" s="53"/>
      <c r="AQ100" s="53"/>
      <c r="AR100" s="62"/>
      <c r="AS100" s="40" t="s">
        <v>55</v>
      </c>
    </row>
    <row r="101" spans="1:45" s="19" customFormat="1" ht="219.75" customHeight="1" x14ac:dyDescent="0.25">
      <c r="A101" s="41">
        <v>856</v>
      </c>
      <c r="B101" s="41">
        <v>14</v>
      </c>
      <c r="C101" s="67" t="s">
        <v>929</v>
      </c>
      <c r="D101" s="96" t="s">
        <v>55</v>
      </c>
      <c r="E101" s="96" t="s">
        <v>55</v>
      </c>
      <c r="F101" s="44" t="s">
        <v>747</v>
      </c>
      <c r="G101" s="93" t="s">
        <v>743</v>
      </c>
      <c r="H101" s="122" t="s">
        <v>748</v>
      </c>
      <c r="I101" s="122" t="s">
        <v>748</v>
      </c>
      <c r="J101" s="123">
        <v>4</v>
      </c>
      <c r="K101" s="47">
        <v>41609</v>
      </c>
      <c r="L101" s="47">
        <v>43039</v>
      </c>
      <c r="M101" s="48" t="s">
        <v>900</v>
      </c>
      <c r="N101" s="49" t="s">
        <v>901</v>
      </c>
      <c r="O101" s="59" t="s">
        <v>58</v>
      </c>
      <c r="P101" s="59" t="s">
        <v>58</v>
      </c>
      <c r="Q101" s="59" t="s">
        <v>84</v>
      </c>
      <c r="R101" s="59" t="s">
        <v>58</v>
      </c>
      <c r="S101" s="50" t="s">
        <v>67</v>
      </c>
      <c r="T101" s="97">
        <v>4</v>
      </c>
      <c r="U101" s="52">
        <f t="shared" si="18"/>
        <v>1</v>
      </c>
      <c r="V101" s="35" t="s">
        <v>244</v>
      </c>
      <c r="W101" s="35" t="s">
        <v>86</v>
      </c>
      <c r="X101" s="53" t="s">
        <v>930</v>
      </c>
      <c r="Y101" s="35" t="s">
        <v>916</v>
      </c>
      <c r="Z101" s="53" t="s">
        <v>931</v>
      </c>
      <c r="AA101" s="35" t="s">
        <v>115</v>
      </c>
      <c r="AB101" s="54" t="s">
        <v>694</v>
      </c>
      <c r="AC101" s="60">
        <f>IF(U101=100%,2,0)</f>
        <v>2</v>
      </c>
      <c r="AD101" s="61">
        <f>IF(L101&lt;$AE$8,0,1)</f>
        <v>0</v>
      </c>
      <c r="AE101" s="37" t="str">
        <f t="shared" si="16"/>
        <v>CUMPLIDA</v>
      </c>
      <c r="AF101" s="37" t="str">
        <f t="shared" si="17"/>
        <v>CUMPLIDA</v>
      </c>
      <c r="AG101" s="50" t="s">
        <v>67</v>
      </c>
      <c r="AH101" s="38"/>
      <c r="AI101" s="38"/>
      <c r="AJ101" s="38"/>
      <c r="AK101" s="39" t="s">
        <v>73</v>
      </c>
      <c r="AL101" s="53" t="s">
        <v>87</v>
      </c>
      <c r="AM101" s="53" t="s">
        <v>630</v>
      </c>
      <c r="AN101" s="53" t="s">
        <v>139</v>
      </c>
      <c r="AO101" s="53"/>
      <c r="AP101" s="53"/>
      <c r="AQ101" s="53"/>
      <c r="AR101" s="62"/>
      <c r="AS101" s="40" t="s">
        <v>55</v>
      </c>
    </row>
    <row r="102" spans="1:45" s="63" customFormat="1" ht="259.14999999999998" customHeight="1" x14ac:dyDescent="0.25">
      <c r="A102" s="41">
        <v>859</v>
      </c>
      <c r="B102" s="41">
        <v>1</v>
      </c>
      <c r="C102" s="67" t="s">
        <v>932</v>
      </c>
      <c r="D102" s="96" t="s">
        <v>55</v>
      </c>
      <c r="E102" s="96" t="s">
        <v>55</v>
      </c>
      <c r="F102" s="44" t="s">
        <v>933</v>
      </c>
      <c r="G102" s="44" t="s">
        <v>934</v>
      </c>
      <c r="H102" s="45" t="s">
        <v>935</v>
      </c>
      <c r="I102" s="45" t="s">
        <v>935</v>
      </c>
      <c r="J102" s="46">
        <v>9</v>
      </c>
      <c r="K102" s="47">
        <v>41640</v>
      </c>
      <c r="L102" s="47">
        <v>43100</v>
      </c>
      <c r="M102" s="48" t="s">
        <v>936</v>
      </c>
      <c r="N102" s="49" t="s">
        <v>937</v>
      </c>
      <c r="O102" s="59" t="s">
        <v>58</v>
      </c>
      <c r="P102" s="59" t="s">
        <v>58</v>
      </c>
      <c r="Q102" s="59" t="s">
        <v>84</v>
      </c>
      <c r="R102" s="59" t="s">
        <v>58</v>
      </c>
      <c r="S102" s="50" t="s">
        <v>111</v>
      </c>
      <c r="T102" s="97">
        <v>9</v>
      </c>
      <c r="U102" s="52">
        <f t="shared" si="18"/>
        <v>1</v>
      </c>
      <c r="V102" s="95"/>
      <c r="W102" s="95"/>
      <c r="X102" s="36"/>
      <c r="Y102" s="95"/>
      <c r="Z102" s="36"/>
      <c r="AA102" s="95"/>
      <c r="AB102" s="54" t="s">
        <v>694</v>
      </c>
      <c r="AC102" s="60">
        <f>IF(U102=100%,2,0)</f>
        <v>2</v>
      </c>
      <c r="AD102" s="61">
        <f>IF(L102&lt;$AE$8,0,1)</f>
        <v>0</v>
      </c>
      <c r="AE102" s="37" t="str">
        <f t="shared" si="16"/>
        <v>CUMPLIDA</v>
      </c>
      <c r="AF102" s="37" t="str">
        <f t="shared" si="17"/>
        <v>CUMPLIDA</v>
      </c>
      <c r="AG102" s="50" t="s">
        <v>117</v>
      </c>
      <c r="AH102" s="38" t="s">
        <v>424</v>
      </c>
      <c r="AI102" s="38"/>
      <c r="AJ102" s="38"/>
      <c r="AK102" s="53" t="s">
        <v>323</v>
      </c>
      <c r="AL102" s="53" t="s">
        <v>374</v>
      </c>
      <c r="AM102" s="53" t="s">
        <v>938</v>
      </c>
      <c r="AN102" s="53" t="s">
        <v>139</v>
      </c>
      <c r="AO102" s="53"/>
      <c r="AP102" s="53"/>
      <c r="AQ102" s="53"/>
      <c r="AR102" s="62"/>
      <c r="AS102" s="40" t="s">
        <v>55</v>
      </c>
    </row>
    <row r="103" spans="1:45" s="19" customFormat="1" ht="230.25" customHeight="1" x14ac:dyDescent="0.25">
      <c r="A103" s="41">
        <v>862</v>
      </c>
      <c r="B103" s="41">
        <v>4</v>
      </c>
      <c r="C103" s="67" t="s">
        <v>939</v>
      </c>
      <c r="D103" s="96" t="s">
        <v>55</v>
      </c>
      <c r="E103" s="96" t="s">
        <v>55</v>
      </c>
      <c r="F103" s="44" t="s">
        <v>923</v>
      </c>
      <c r="G103" s="44" t="s">
        <v>940</v>
      </c>
      <c r="H103" s="93" t="s">
        <v>941</v>
      </c>
      <c r="I103" s="93" t="s">
        <v>941</v>
      </c>
      <c r="J103" s="90">
        <v>6</v>
      </c>
      <c r="K103" s="47">
        <v>41671</v>
      </c>
      <c r="L103" s="47">
        <v>42916</v>
      </c>
      <c r="M103" s="48" t="s">
        <v>936</v>
      </c>
      <c r="N103" s="49" t="s">
        <v>937</v>
      </c>
      <c r="O103" s="72" t="s">
        <v>58</v>
      </c>
      <c r="P103" s="72" t="s">
        <v>58</v>
      </c>
      <c r="Q103" s="59" t="s">
        <v>84</v>
      </c>
      <c r="R103" s="49" t="s">
        <v>58</v>
      </c>
      <c r="S103" s="50" t="s">
        <v>67</v>
      </c>
      <c r="T103" s="97">
        <v>6</v>
      </c>
      <c r="U103" s="52">
        <f t="shared" si="18"/>
        <v>1</v>
      </c>
      <c r="V103" s="35"/>
      <c r="W103" s="35"/>
      <c r="X103" s="36"/>
      <c r="Y103" s="35"/>
      <c r="Z103" s="36"/>
      <c r="AA103" s="35"/>
      <c r="AB103" s="54" t="s">
        <v>694</v>
      </c>
      <c r="AC103" s="60">
        <f>IF(U103=100%,2,0)</f>
        <v>2</v>
      </c>
      <c r="AD103" s="61">
        <f>IF(L103&lt;$AE$8,0,1)</f>
        <v>0</v>
      </c>
      <c r="AE103" s="37" t="str">
        <f t="shared" si="16"/>
        <v>CUMPLIDA</v>
      </c>
      <c r="AF103" s="37" t="str">
        <f t="shared" si="17"/>
        <v>CUMPLIDA</v>
      </c>
      <c r="AG103" s="50" t="s">
        <v>67</v>
      </c>
      <c r="AH103" s="38"/>
      <c r="AI103" s="38"/>
      <c r="AJ103" s="38"/>
      <c r="AK103" s="39" t="s">
        <v>73</v>
      </c>
      <c r="AL103" s="53" t="s">
        <v>87</v>
      </c>
      <c r="AM103" s="53" t="s">
        <v>630</v>
      </c>
      <c r="AN103" s="53" t="s">
        <v>139</v>
      </c>
      <c r="AO103" s="53"/>
      <c r="AP103" s="53"/>
      <c r="AQ103" s="53"/>
      <c r="AR103" s="62"/>
      <c r="AS103" s="40" t="s">
        <v>55</v>
      </c>
    </row>
    <row r="104" spans="1:45" s="19" customFormat="1" ht="323.25" customHeight="1" x14ac:dyDescent="0.25">
      <c r="A104" s="41">
        <v>864</v>
      </c>
      <c r="B104" s="41">
        <v>6</v>
      </c>
      <c r="C104" s="67" t="s">
        <v>942</v>
      </c>
      <c r="D104" s="96" t="s">
        <v>55</v>
      </c>
      <c r="E104" s="96" t="s">
        <v>55</v>
      </c>
      <c r="F104" s="44" t="s">
        <v>943</v>
      </c>
      <c r="G104" s="44" t="s">
        <v>944</v>
      </c>
      <c r="H104" s="45" t="s">
        <v>945</v>
      </c>
      <c r="I104" s="45" t="s">
        <v>945</v>
      </c>
      <c r="J104" s="46">
        <v>9</v>
      </c>
      <c r="K104" s="47">
        <v>41579</v>
      </c>
      <c r="L104" s="47">
        <v>42978</v>
      </c>
      <c r="M104" s="48" t="s">
        <v>936</v>
      </c>
      <c r="N104" s="49" t="s">
        <v>937</v>
      </c>
      <c r="O104" s="46" t="s">
        <v>58</v>
      </c>
      <c r="P104" s="59" t="s">
        <v>880</v>
      </c>
      <c r="Q104" s="59" t="s">
        <v>84</v>
      </c>
      <c r="R104" s="46" t="s">
        <v>58</v>
      </c>
      <c r="S104" s="50" t="s">
        <v>67</v>
      </c>
      <c r="T104" s="97">
        <v>9</v>
      </c>
      <c r="U104" s="52">
        <f t="shared" si="18"/>
        <v>1</v>
      </c>
      <c r="V104" s="35"/>
      <c r="W104" s="35"/>
      <c r="X104" s="36"/>
      <c r="Y104" s="35"/>
      <c r="Z104" s="36"/>
      <c r="AA104" s="35"/>
      <c r="AB104" s="54" t="s">
        <v>694</v>
      </c>
      <c r="AC104" s="60">
        <f>IF(U104=100%,2,0)</f>
        <v>2</v>
      </c>
      <c r="AD104" s="61">
        <f>IF(L104&lt;$AE$8,0,1)</f>
        <v>0</v>
      </c>
      <c r="AE104" s="37" t="str">
        <f t="shared" si="16"/>
        <v>CUMPLIDA</v>
      </c>
      <c r="AF104" s="37" t="str">
        <f t="shared" si="17"/>
        <v>CUMPLIDA</v>
      </c>
      <c r="AG104" s="50" t="s">
        <v>67</v>
      </c>
      <c r="AH104" s="38"/>
      <c r="AI104" s="38"/>
      <c r="AJ104" s="38"/>
      <c r="AK104" s="39" t="s">
        <v>73</v>
      </c>
      <c r="AL104" s="53" t="s">
        <v>61</v>
      </c>
      <c r="AM104" s="53" t="s">
        <v>946</v>
      </c>
      <c r="AN104" s="53" t="s">
        <v>139</v>
      </c>
      <c r="AO104" s="53"/>
      <c r="AP104" s="53"/>
      <c r="AQ104" s="53"/>
      <c r="AR104" s="62"/>
      <c r="AS104" s="40" t="s">
        <v>55</v>
      </c>
    </row>
    <row r="105" spans="1:45" s="19" customFormat="1" ht="123" customHeight="1" x14ac:dyDescent="0.25">
      <c r="A105" s="41">
        <v>865</v>
      </c>
      <c r="B105" s="41">
        <v>7</v>
      </c>
      <c r="C105" s="67" t="s">
        <v>947</v>
      </c>
      <c r="D105" s="96" t="s">
        <v>55</v>
      </c>
      <c r="E105" s="96" t="s">
        <v>55</v>
      </c>
      <c r="F105" s="53" t="s">
        <v>948</v>
      </c>
      <c r="G105" s="44" t="s">
        <v>949</v>
      </c>
      <c r="H105" s="45" t="s">
        <v>950</v>
      </c>
      <c r="I105" s="45" t="s">
        <v>950</v>
      </c>
      <c r="J105" s="46">
        <v>6</v>
      </c>
      <c r="K105" s="47">
        <v>41518</v>
      </c>
      <c r="L105" s="47">
        <v>42916</v>
      </c>
      <c r="M105" s="48" t="s">
        <v>936</v>
      </c>
      <c r="N105" s="49" t="s">
        <v>937</v>
      </c>
      <c r="O105" s="59" t="s">
        <v>58</v>
      </c>
      <c r="P105" s="59" t="s">
        <v>58</v>
      </c>
      <c r="Q105" s="59" t="s">
        <v>84</v>
      </c>
      <c r="R105" s="59" t="s">
        <v>58</v>
      </c>
      <c r="S105" s="50" t="s">
        <v>67</v>
      </c>
      <c r="T105" s="97">
        <v>6</v>
      </c>
      <c r="U105" s="52">
        <f t="shared" si="18"/>
        <v>1</v>
      </c>
      <c r="V105" s="35"/>
      <c r="W105" s="35"/>
      <c r="X105" s="36"/>
      <c r="Y105" s="35"/>
      <c r="Z105" s="36"/>
      <c r="AA105" s="35"/>
      <c r="AB105" s="54" t="s">
        <v>694</v>
      </c>
      <c r="AC105" s="60">
        <f>IF(U105=100%,2,0)</f>
        <v>2</v>
      </c>
      <c r="AD105" s="61">
        <f>IF(L105&lt;$AE$8,0,1)</f>
        <v>0</v>
      </c>
      <c r="AE105" s="37" t="str">
        <f t="shared" si="16"/>
        <v>CUMPLIDA</v>
      </c>
      <c r="AF105" s="37" t="str">
        <f t="shared" si="17"/>
        <v>CUMPLIDA</v>
      </c>
      <c r="AG105" s="50" t="s">
        <v>67</v>
      </c>
      <c r="AH105" s="38"/>
      <c r="AI105" s="38"/>
      <c r="AJ105" s="38"/>
      <c r="AK105" s="39" t="s">
        <v>73</v>
      </c>
      <c r="AL105" s="53" t="s">
        <v>61</v>
      </c>
      <c r="AM105" s="53" t="s">
        <v>62</v>
      </c>
      <c r="AN105" s="53" t="s">
        <v>139</v>
      </c>
      <c r="AO105" s="53"/>
      <c r="AP105" s="53"/>
      <c r="AQ105" s="53"/>
      <c r="AR105" s="62"/>
      <c r="AS105" s="40" t="s">
        <v>55</v>
      </c>
    </row>
    <row r="106" spans="1:45" s="19" customFormat="1" ht="158.44999999999999" customHeight="1" x14ac:dyDescent="0.25">
      <c r="A106" s="41">
        <v>866</v>
      </c>
      <c r="B106" s="41">
        <v>8</v>
      </c>
      <c r="C106" s="67" t="s">
        <v>951</v>
      </c>
      <c r="D106" s="96" t="s">
        <v>55</v>
      </c>
      <c r="E106" s="96" t="s">
        <v>55</v>
      </c>
      <c r="F106" s="53" t="s">
        <v>952</v>
      </c>
      <c r="G106" s="44" t="s">
        <v>953</v>
      </c>
      <c r="H106" s="45" t="s">
        <v>954</v>
      </c>
      <c r="I106" s="45" t="s">
        <v>955</v>
      </c>
      <c r="J106" s="46">
        <v>6</v>
      </c>
      <c r="K106" s="47">
        <v>41579</v>
      </c>
      <c r="L106" s="47">
        <v>42916</v>
      </c>
      <c r="M106" s="48" t="s">
        <v>936</v>
      </c>
      <c r="N106" s="49" t="s">
        <v>937</v>
      </c>
      <c r="O106" s="59" t="s">
        <v>58</v>
      </c>
      <c r="P106" s="59" t="s">
        <v>58</v>
      </c>
      <c r="Q106" s="59" t="s">
        <v>84</v>
      </c>
      <c r="R106" s="59" t="s">
        <v>58</v>
      </c>
      <c r="S106" s="50" t="s">
        <v>67</v>
      </c>
      <c r="T106" s="97">
        <v>6</v>
      </c>
      <c r="U106" s="52">
        <f t="shared" si="18"/>
        <v>1</v>
      </c>
      <c r="V106" s="35"/>
      <c r="W106" s="35"/>
      <c r="X106" s="36"/>
      <c r="Y106" s="35"/>
      <c r="Z106" s="36"/>
      <c r="AA106" s="35"/>
      <c r="AB106" s="54" t="s">
        <v>694</v>
      </c>
      <c r="AC106" s="60">
        <f>IF(U106=100%,2,0)</f>
        <v>2</v>
      </c>
      <c r="AD106" s="61">
        <f>IF(L106&lt;$AE$8,0,1)</f>
        <v>0</v>
      </c>
      <c r="AE106" s="37" t="str">
        <f t="shared" si="16"/>
        <v>CUMPLIDA</v>
      </c>
      <c r="AF106" s="37" t="str">
        <f t="shared" si="17"/>
        <v>CUMPLIDA</v>
      </c>
      <c r="AG106" s="50" t="s">
        <v>67</v>
      </c>
      <c r="AH106" s="38"/>
      <c r="AI106" s="38"/>
      <c r="AJ106" s="38"/>
      <c r="AK106" s="39" t="s">
        <v>73</v>
      </c>
      <c r="AL106" s="53" t="s">
        <v>61</v>
      </c>
      <c r="AM106" s="53" t="s">
        <v>62</v>
      </c>
      <c r="AN106" s="53" t="s">
        <v>139</v>
      </c>
      <c r="AO106" s="53"/>
      <c r="AP106" s="53"/>
      <c r="AQ106" s="53"/>
      <c r="AR106" s="62"/>
      <c r="AS106" s="40" t="s">
        <v>55</v>
      </c>
    </row>
    <row r="107" spans="1:45" s="19" customFormat="1" ht="115.15" customHeight="1" x14ac:dyDescent="0.25">
      <c r="A107" s="41">
        <v>871</v>
      </c>
      <c r="B107" s="41">
        <v>13</v>
      </c>
      <c r="C107" s="67" t="s">
        <v>957</v>
      </c>
      <c r="D107" s="96" t="s">
        <v>55</v>
      </c>
      <c r="E107" s="96" t="s">
        <v>55</v>
      </c>
      <c r="F107" s="53" t="s">
        <v>958</v>
      </c>
      <c r="G107" s="44" t="s">
        <v>959</v>
      </c>
      <c r="H107" s="45" t="s">
        <v>960</v>
      </c>
      <c r="I107" s="45" t="s">
        <v>961</v>
      </c>
      <c r="J107" s="46">
        <v>7</v>
      </c>
      <c r="K107" s="47">
        <v>41579</v>
      </c>
      <c r="L107" s="47">
        <v>42916</v>
      </c>
      <c r="M107" s="48" t="s">
        <v>936</v>
      </c>
      <c r="N107" s="49" t="s">
        <v>937</v>
      </c>
      <c r="O107" s="59" t="s">
        <v>58</v>
      </c>
      <c r="P107" s="59" t="s">
        <v>58</v>
      </c>
      <c r="Q107" s="59" t="s">
        <v>84</v>
      </c>
      <c r="R107" s="59" t="s">
        <v>58</v>
      </c>
      <c r="S107" s="50" t="s">
        <v>67</v>
      </c>
      <c r="T107" s="97">
        <v>7</v>
      </c>
      <c r="U107" s="52">
        <f t="shared" si="18"/>
        <v>1</v>
      </c>
      <c r="V107" s="35"/>
      <c r="W107" s="35"/>
      <c r="X107" s="36"/>
      <c r="Y107" s="35"/>
      <c r="Z107" s="36"/>
      <c r="AA107" s="35"/>
      <c r="AB107" s="54" t="s">
        <v>694</v>
      </c>
      <c r="AC107" s="60">
        <f>IF(U107=100%,2,0)</f>
        <v>2</v>
      </c>
      <c r="AD107" s="61">
        <f>IF(L107&lt;$AE$8,0,1)</f>
        <v>0</v>
      </c>
      <c r="AE107" s="37" t="str">
        <f t="shared" si="16"/>
        <v>CUMPLIDA</v>
      </c>
      <c r="AF107" s="37" t="str">
        <f t="shared" si="17"/>
        <v>CUMPLIDA</v>
      </c>
      <c r="AG107" s="50" t="s">
        <v>67</v>
      </c>
      <c r="AH107" s="38"/>
      <c r="AI107" s="38"/>
      <c r="AJ107" s="38"/>
      <c r="AK107" s="39" t="s">
        <v>73</v>
      </c>
      <c r="AL107" s="53" t="s">
        <v>61</v>
      </c>
      <c r="AM107" s="53" t="s">
        <v>391</v>
      </c>
      <c r="AN107" s="53" t="s">
        <v>139</v>
      </c>
      <c r="AO107" s="53"/>
      <c r="AP107" s="53"/>
      <c r="AQ107" s="53"/>
      <c r="AR107" s="62"/>
      <c r="AS107" s="40" t="s">
        <v>55</v>
      </c>
    </row>
    <row r="108" spans="1:45" s="19" customFormat="1" ht="129.6" customHeight="1" x14ac:dyDescent="0.25">
      <c r="A108" s="41">
        <v>872</v>
      </c>
      <c r="B108" s="41">
        <v>14</v>
      </c>
      <c r="C108" s="67" t="s">
        <v>962</v>
      </c>
      <c r="D108" s="96" t="s">
        <v>55</v>
      </c>
      <c r="E108" s="96" t="s">
        <v>55</v>
      </c>
      <c r="F108" s="53" t="s">
        <v>963</v>
      </c>
      <c r="G108" s="44" t="s">
        <v>964</v>
      </c>
      <c r="H108" s="45" t="s">
        <v>965</v>
      </c>
      <c r="I108" s="45" t="s">
        <v>965</v>
      </c>
      <c r="J108" s="46">
        <v>8</v>
      </c>
      <c r="K108" s="47">
        <v>41487</v>
      </c>
      <c r="L108" s="47">
        <v>42916</v>
      </c>
      <c r="M108" s="48" t="s">
        <v>936</v>
      </c>
      <c r="N108" s="49" t="s">
        <v>937</v>
      </c>
      <c r="O108" s="59" t="s">
        <v>58</v>
      </c>
      <c r="P108" s="59" t="s">
        <v>58</v>
      </c>
      <c r="Q108" s="59" t="s">
        <v>84</v>
      </c>
      <c r="R108" s="59" t="s">
        <v>58</v>
      </c>
      <c r="S108" s="50" t="s">
        <v>59</v>
      </c>
      <c r="T108" s="97">
        <v>8</v>
      </c>
      <c r="U108" s="52">
        <f t="shared" si="18"/>
        <v>1</v>
      </c>
      <c r="V108" s="35"/>
      <c r="W108" s="35"/>
      <c r="X108" s="36"/>
      <c r="Y108" s="35"/>
      <c r="Z108" s="36"/>
      <c r="AA108" s="35"/>
      <c r="AB108" s="54" t="s">
        <v>694</v>
      </c>
      <c r="AC108" s="60">
        <f>IF(U108=100%,2,0)</f>
        <v>2</v>
      </c>
      <c r="AD108" s="61">
        <f>IF(L108&lt;$AE$8,0,1)</f>
        <v>0</v>
      </c>
      <c r="AE108" s="37" t="str">
        <f t="shared" ref="AE108:AE139" si="19">IF(AC108+AD108&gt;1,"CUMPLIDA",IF(AD108=1,"EN TERMINO","VENCIDA"))</f>
        <v>CUMPLIDA</v>
      </c>
      <c r="AF108" s="37" t="str">
        <f t="shared" ref="AF108:AF139" si="20">IF(AE108="CUMPLIDA","CUMPLIDA",IF(AE108="EN TERMINO","EN TERMINO","VENCIDA"))</f>
        <v>CUMPLIDA</v>
      </c>
      <c r="AG108" s="50" t="s">
        <v>59</v>
      </c>
      <c r="AH108" s="38"/>
      <c r="AI108" s="38"/>
      <c r="AJ108" s="38"/>
      <c r="AK108" s="39" t="s">
        <v>73</v>
      </c>
      <c r="AL108" s="53" t="s">
        <v>99</v>
      </c>
      <c r="AM108" s="53" t="s">
        <v>966</v>
      </c>
      <c r="AN108" s="53" t="s">
        <v>139</v>
      </c>
      <c r="AO108" s="53"/>
      <c r="AP108" s="53"/>
      <c r="AQ108" s="53"/>
      <c r="AR108" s="62"/>
      <c r="AS108" s="40" t="s">
        <v>55</v>
      </c>
    </row>
    <row r="109" spans="1:45" s="63" customFormat="1" ht="294.75" customHeight="1" x14ac:dyDescent="0.25">
      <c r="A109" s="41">
        <v>877</v>
      </c>
      <c r="B109" s="41">
        <v>1</v>
      </c>
      <c r="C109" s="68" t="s">
        <v>967</v>
      </c>
      <c r="D109" s="96" t="s">
        <v>55</v>
      </c>
      <c r="E109" s="96" t="s">
        <v>55</v>
      </c>
      <c r="F109" s="42" t="s">
        <v>968</v>
      </c>
      <c r="G109" s="44" t="s">
        <v>969</v>
      </c>
      <c r="H109" s="84" t="s">
        <v>970</v>
      </c>
      <c r="I109" s="84" t="s">
        <v>970</v>
      </c>
      <c r="J109" s="39">
        <v>10</v>
      </c>
      <c r="K109" s="47">
        <v>41654</v>
      </c>
      <c r="L109" s="47">
        <v>43190</v>
      </c>
      <c r="M109" s="48" t="s">
        <v>109</v>
      </c>
      <c r="N109" s="49" t="s">
        <v>110</v>
      </c>
      <c r="O109" s="49" t="s">
        <v>107</v>
      </c>
      <c r="P109" s="49" t="s">
        <v>91</v>
      </c>
      <c r="Q109" s="72" t="s">
        <v>159</v>
      </c>
      <c r="R109" s="49" t="s">
        <v>107</v>
      </c>
      <c r="S109" s="50" t="s">
        <v>67</v>
      </c>
      <c r="T109" s="97">
        <v>9</v>
      </c>
      <c r="U109" s="52">
        <f t="shared" si="18"/>
        <v>0.9</v>
      </c>
      <c r="V109" s="35"/>
      <c r="W109" s="35"/>
      <c r="X109" s="36"/>
      <c r="Y109" s="35"/>
      <c r="Z109" s="36"/>
      <c r="AA109" s="35"/>
      <c r="AB109" s="54" t="s">
        <v>971</v>
      </c>
      <c r="AC109" s="60">
        <f>IF(U109=100%,2,0)</f>
        <v>0</v>
      </c>
      <c r="AD109" s="61">
        <f>IF(L109&lt;$AE$8,0,1)</f>
        <v>1</v>
      </c>
      <c r="AE109" s="37" t="str">
        <f t="shared" si="19"/>
        <v>EN TERMINO</v>
      </c>
      <c r="AF109" s="37" t="str">
        <f t="shared" si="20"/>
        <v>EN TERMINO</v>
      </c>
      <c r="AG109" s="50" t="s">
        <v>67</v>
      </c>
      <c r="AH109" s="56" t="s">
        <v>972</v>
      </c>
      <c r="AI109" s="38" t="s">
        <v>86</v>
      </c>
      <c r="AJ109" s="56" t="s">
        <v>72</v>
      </c>
      <c r="AK109" s="39" t="s">
        <v>73</v>
      </c>
      <c r="AL109" s="53" t="s">
        <v>439</v>
      </c>
      <c r="AM109" s="53" t="s">
        <v>439</v>
      </c>
      <c r="AN109" s="53" t="s">
        <v>63</v>
      </c>
      <c r="AO109" s="53"/>
      <c r="AP109" s="53"/>
      <c r="AQ109" s="53"/>
      <c r="AR109" s="62"/>
      <c r="AS109" s="40" t="s">
        <v>55</v>
      </c>
    </row>
    <row r="110" spans="1:45" s="19" customFormat="1" ht="280.5" customHeight="1" x14ac:dyDescent="0.25">
      <c r="A110" s="41">
        <v>878</v>
      </c>
      <c r="B110" s="41">
        <v>2</v>
      </c>
      <c r="C110" s="108" t="s">
        <v>973</v>
      </c>
      <c r="D110" s="65" t="s">
        <v>55</v>
      </c>
      <c r="E110" s="65" t="s">
        <v>55</v>
      </c>
      <c r="F110" s="78" t="s">
        <v>974</v>
      </c>
      <c r="G110" s="65"/>
      <c r="H110" s="65" t="s">
        <v>975</v>
      </c>
      <c r="I110" s="65" t="s">
        <v>975</v>
      </c>
      <c r="J110" s="76">
        <v>6</v>
      </c>
      <c r="K110" s="47">
        <v>41654</v>
      </c>
      <c r="L110" s="47">
        <v>42916</v>
      </c>
      <c r="M110" s="48" t="s">
        <v>109</v>
      </c>
      <c r="N110" s="49" t="s">
        <v>110</v>
      </c>
      <c r="O110" s="72" t="s">
        <v>107</v>
      </c>
      <c r="P110" s="72" t="s">
        <v>107</v>
      </c>
      <c r="Q110" s="72" t="s">
        <v>159</v>
      </c>
      <c r="R110" s="72" t="s">
        <v>107</v>
      </c>
      <c r="S110" s="50" t="s">
        <v>111</v>
      </c>
      <c r="T110" s="97">
        <v>6</v>
      </c>
      <c r="U110" s="52">
        <f t="shared" si="18"/>
        <v>1</v>
      </c>
      <c r="V110" s="35"/>
      <c r="W110" s="35"/>
      <c r="X110" s="36"/>
      <c r="Y110" s="35"/>
      <c r="Z110" s="36"/>
      <c r="AA110" s="35"/>
      <c r="AB110" s="54" t="s">
        <v>971</v>
      </c>
      <c r="AC110" s="60">
        <f>IF(U110=100%,2,0)</f>
        <v>2</v>
      </c>
      <c r="AD110" s="61">
        <f>IF(L110&lt;$AE$8,0,1)</f>
        <v>0</v>
      </c>
      <c r="AE110" s="37" t="str">
        <f t="shared" si="19"/>
        <v>CUMPLIDA</v>
      </c>
      <c r="AF110" s="37" t="str">
        <f t="shared" si="20"/>
        <v>CUMPLIDA</v>
      </c>
      <c r="AG110" s="50" t="s">
        <v>117</v>
      </c>
      <c r="AH110" s="56" t="s">
        <v>976</v>
      </c>
      <c r="AI110" s="38" t="s">
        <v>126</v>
      </c>
      <c r="AJ110" s="56" t="s">
        <v>127</v>
      </c>
      <c r="AK110" s="39" t="s">
        <v>73</v>
      </c>
      <c r="AL110" s="53" t="s">
        <v>87</v>
      </c>
      <c r="AM110" s="53" t="s">
        <v>256</v>
      </c>
      <c r="AN110" s="53" t="s">
        <v>63</v>
      </c>
      <c r="AO110" s="53"/>
      <c r="AP110" s="53"/>
      <c r="AQ110" s="53"/>
      <c r="AR110" s="62"/>
      <c r="AS110" s="40" t="s">
        <v>55</v>
      </c>
    </row>
    <row r="111" spans="1:45" s="19" customFormat="1" ht="409.5" customHeight="1" x14ac:dyDescent="0.25">
      <c r="A111" s="41">
        <v>879</v>
      </c>
      <c r="B111" s="41">
        <v>3</v>
      </c>
      <c r="C111" s="67" t="s">
        <v>977</v>
      </c>
      <c r="D111" s="65" t="s">
        <v>55</v>
      </c>
      <c r="E111" s="65" t="s">
        <v>55</v>
      </c>
      <c r="F111" s="65" t="s">
        <v>978</v>
      </c>
      <c r="G111" s="65"/>
      <c r="H111" s="65" t="s">
        <v>979</v>
      </c>
      <c r="I111" s="65" t="s">
        <v>979</v>
      </c>
      <c r="J111" s="76">
        <v>7</v>
      </c>
      <c r="K111" s="47">
        <v>41654</v>
      </c>
      <c r="L111" s="47">
        <v>42916</v>
      </c>
      <c r="M111" s="48" t="s">
        <v>109</v>
      </c>
      <c r="N111" s="49" t="s">
        <v>110</v>
      </c>
      <c r="O111" s="46" t="s">
        <v>107</v>
      </c>
      <c r="P111" s="49" t="s">
        <v>980</v>
      </c>
      <c r="Q111" s="49" t="s">
        <v>159</v>
      </c>
      <c r="R111" s="46" t="s">
        <v>107</v>
      </c>
      <c r="S111" s="50" t="s">
        <v>111</v>
      </c>
      <c r="T111" s="97">
        <v>7</v>
      </c>
      <c r="U111" s="52">
        <f t="shared" si="18"/>
        <v>1</v>
      </c>
      <c r="V111" s="35" t="s">
        <v>112</v>
      </c>
      <c r="W111" s="35" t="s">
        <v>86</v>
      </c>
      <c r="X111" s="53" t="s">
        <v>981</v>
      </c>
      <c r="Y111" s="35" t="s">
        <v>982</v>
      </c>
      <c r="Z111" s="53" t="s">
        <v>575</v>
      </c>
      <c r="AA111" s="39" t="s">
        <v>576</v>
      </c>
      <c r="AB111" s="54" t="s">
        <v>971</v>
      </c>
      <c r="AC111" s="60">
        <f>IF(U111=100%,2,0)</f>
        <v>2</v>
      </c>
      <c r="AD111" s="61">
        <f>IF(L111&lt;$AE$8,0,1)</f>
        <v>0</v>
      </c>
      <c r="AE111" s="37" t="str">
        <f t="shared" si="19"/>
        <v>CUMPLIDA</v>
      </c>
      <c r="AF111" s="37" t="str">
        <f t="shared" si="20"/>
        <v>CUMPLIDA</v>
      </c>
      <c r="AG111" s="50" t="s">
        <v>117</v>
      </c>
      <c r="AH111" s="56" t="s">
        <v>983</v>
      </c>
      <c r="AI111" s="38" t="s">
        <v>126</v>
      </c>
      <c r="AJ111" s="56" t="s">
        <v>127</v>
      </c>
      <c r="AK111" s="39" t="s">
        <v>73</v>
      </c>
      <c r="AL111" s="53" t="s">
        <v>394</v>
      </c>
      <c r="AM111" s="53" t="s">
        <v>984</v>
      </c>
      <c r="AN111" s="53" t="s">
        <v>63</v>
      </c>
      <c r="AO111" s="53"/>
      <c r="AP111" s="53"/>
      <c r="AQ111" s="53"/>
      <c r="AR111" s="62"/>
      <c r="AS111" s="40" t="s">
        <v>55</v>
      </c>
    </row>
    <row r="112" spans="1:45" s="63" customFormat="1" ht="199.5" customHeight="1" x14ac:dyDescent="0.25">
      <c r="A112" s="41">
        <v>880</v>
      </c>
      <c r="B112" s="41">
        <v>4</v>
      </c>
      <c r="C112" s="131" t="s">
        <v>985</v>
      </c>
      <c r="D112" s="96" t="s">
        <v>55</v>
      </c>
      <c r="E112" s="96" t="s">
        <v>55</v>
      </c>
      <c r="F112" s="53" t="s">
        <v>956</v>
      </c>
      <c r="G112" s="44" t="s">
        <v>986</v>
      </c>
      <c r="H112" s="129" t="s">
        <v>987</v>
      </c>
      <c r="I112" s="129" t="s">
        <v>987</v>
      </c>
      <c r="J112" s="130">
        <v>6</v>
      </c>
      <c r="K112" s="47">
        <v>41654</v>
      </c>
      <c r="L112" s="47">
        <v>42916</v>
      </c>
      <c r="M112" s="48" t="s">
        <v>109</v>
      </c>
      <c r="N112" s="49" t="s">
        <v>110</v>
      </c>
      <c r="O112" s="46" t="s">
        <v>107</v>
      </c>
      <c r="P112" s="49" t="s">
        <v>766</v>
      </c>
      <c r="Q112" s="49" t="s">
        <v>159</v>
      </c>
      <c r="R112" s="46" t="s">
        <v>107</v>
      </c>
      <c r="S112" s="50" t="s">
        <v>111</v>
      </c>
      <c r="T112" s="97">
        <v>6</v>
      </c>
      <c r="U112" s="52">
        <f t="shared" si="18"/>
        <v>1</v>
      </c>
      <c r="V112" s="35"/>
      <c r="W112" s="35"/>
      <c r="X112" s="36"/>
      <c r="Y112" s="35"/>
      <c r="Z112" s="36"/>
      <c r="AA112" s="35"/>
      <c r="AB112" s="54" t="s">
        <v>971</v>
      </c>
      <c r="AC112" s="60">
        <f>IF(U112=100%,2,0)</f>
        <v>2</v>
      </c>
      <c r="AD112" s="61">
        <f>IF(L112&lt;$AE$8,0,1)</f>
        <v>0</v>
      </c>
      <c r="AE112" s="37" t="str">
        <f t="shared" si="19"/>
        <v>CUMPLIDA</v>
      </c>
      <c r="AF112" s="37" t="str">
        <f t="shared" si="20"/>
        <v>CUMPLIDA</v>
      </c>
      <c r="AG112" s="50" t="s">
        <v>117</v>
      </c>
      <c r="AH112" s="56" t="s">
        <v>988</v>
      </c>
      <c r="AI112" s="38" t="s">
        <v>86</v>
      </c>
      <c r="AJ112" s="56" t="s">
        <v>72</v>
      </c>
      <c r="AK112" s="39" t="s">
        <v>73</v>
      </c>
      <c r="AL112" s="53" t="s">
        <v>87</v>
      </c>
      <c r="AM112" s="53" t="s">
        <v>989</v>
      </c>
      <c r="AN112" s="53" t="s">
        <v>63</v>
      </c>
      <c r="AO112" s="53"/>
      <c r="AP112" s="53"/>
      <c r="AQ112" s="53"/>
      <c r="AR112" s="62"/>
      <c r="AS112" s="40" t="s">
        <v>55</v>
      </c>
    </row>
    <row r="113" spans="1:45" s="63" customFormat="1" ht="187.15" customHeight="1" x14ac:dyDescent="0.25">
      <c r="A113" s="41">
        <v>881</v>
      </c>
      <c r="B113" s="41">
        <v>5</v>
      </c>
      <c r="C113" s="108" t="s">
        <v>990</v>
      </c>
      <c r="D113" s="96" t="s">
        <v>55</v>
      </c>
      <c r="E113" s="96" t="s">
        <v>55</v>
      </c>
      <c r="F113" s="53" t="s">
        <v>956</v>
      </c>
      <c r="G113" s="44" t="s">
        <v>986</v>
      </c>
      <c r="H113" s="105" t="s">
        <v>991</v>
      </c>
      <c r="I113" s="105" t="s">
        <v>991</v>
      </c>
      <c r="J113" s="39">
        <v>6</v>
      </c>
      <c r="K113" s="47">
        <v>41654</v>
      </c>
      <c r="L113" s="47">
        <v>42916</v>
      </c>
      <c r="M113" s="48" t="s">
        <v>109</v>
      </c>
      <c r="N113" s="49" t="s">
        <v>110</v>
      </c>
      <c r="O113" s="72" t="s">
        <v>107</v>
      </c>
      <c r="P113" s="72" t="s">
        <v>107</v>
      </c>
      <c r="Q113" s="72" t="s">
        <v>159</v>
      </c>
      <c r="R113" s="72" t="s">
        <v>107</v>
      </c>
      <c r="S113" s="50" t="s">
        <v>59</v>
      </c>
      <c r="T113" s="97">
        <v>6</v>
      </c>
      <c r="U113" s="52">
        <f t="shared" si="18"/>
        <v>1</v>
      </c>
      <c r="V113" s="35"/>
      <c r="W113" s="35"/>
      <c r="X113" s="36"/>
      <c r="Y113" s="35"/>
      <c r="Z113" s="36"/>
      <c r="AA113" s="35"/>
      <c r="AB113" s="54" t="s">
        <v>971</v>
      </c>
      <c r="AC113" s="60">
        <f>IF(U113=100%,2,0)</f>
        <v>2</v>
      </c>
      <c r="AD113" s="61">
        <f>IF(L113&lt;$AE$8,0,1)</f>
        <v>0</v>
      </c>
      <c r="AE113" s="37" t="str">
        <f t="shared" si="19"/>
        <v>CUMPLIDA</v>
      </c>
      <c r="AF113" s="37" t="str">
        <f t="shared" si="20"/>
        <v>CUMPLIDA</v>
      </c>
      <c r="AG113" s="50" t="s">
        <v>59</v>
      </c>
      <c r="AH113" s="56" t="s">
        <v>992</v>
      </c>
      <c r="AI113" s="38" t="s">
        <v>86</v>
      </c>
      <c r="AJ113" s="56" t="s">
        <v>72</v>
      </c>
      <c r="AK113" s="39" t="s">
        <v>73</v>
      </c>
      <c r="AL113" s="53" t="s">
        <v>61</v>
      </c>
      <c r="AM113" s="53" t="s">
        <v>62</v>
      </c>
      <c r="AN113" s="53" t="s">
        <v>63</v>
      </c>
      <c r="AO113" s="53"/>
      <c r="AP113" s="53"/>
      <c r="AQ113" s="53"/>
      <c r="AR113" s="62"/>
      <c r="AS113" s="40" t="s">
        <v>55</v>
      </c>
    </row>
    <row r="114" spans="1:45" s="63" customFormat="1" ht="276" customHeight="1" x14ac:dyDescent="0.25">
      <c r="A114" s="41">
        <v>882</v>
      </c>
      <c r="B114" s="41">
        <v>6</v>
      </c>
      <c r="C114" s="77" t="s">
        <v>993</v>
      </c>
      <c r="D114" s="96" t="s">
        <v>55</v>
      </c>
      <c r="E114" s="96" t="s">
        <v>55</v>
      </c>
      <c r="F114" s="53" t="s">
        <v>956</v>
      </c>
      <c r="G114" s="44" t="s">
        <v>986</v>
      </c>
      <c r="H114" s="105" t="s">
        <v>994</v>
      </c>
      <c r="I114" s="105" t="s">
        <v>994</v>
      </c>
      <c r="J114" s="39">
        <v>7</v>
      </c>
      <c r="K114" s="47">
        <v>41654</v>
      </c>
      <c r="L114" s="47">
        <v>43190</v>
      </c>
      <c r="M114" s="48" t="s">
        <v>109</v>
      </c>
      <c r="N114" s="49" t="s">
        <v>110</v>
      </c>
      <c r="O114" s="72" t="s">
        <v>107</v>
      </c>
      <c r="P114" s="72" t="s">
        <v>107</v>
      </c>
      <c r="Q114" s="72" t="s">
        <v>159</v>
      </c>
      <c r="R114" s="72" t="s">
        <v>107</v>
      </c>
      <c r="S114" s="50" t="s">
        <v>59</v>
      </c>
      <c r="T114" s="97">
        <v>6</v>
      </c>
      <c r="U114" s="52">
        <f t="shared" si="18"/>
        <v>0.8571428571428571</v>
      </c>
      <c r="V114" s="35"/>
      <c r="W114" s="35"/>
      <c r="X114" s="36"/>
      <c r="Y114" s="35"/>
      <c r="Z114" s="36"/>
      <c r="AA114" s="35"/>
      <c r="AB114" s="54" t="s">
        <v>971</v>
      </c>
      <c r="AC114" s="60">
        <f>IF(U114=100%,2,0)</f>
        <v>0</v>
      </c>
      <c r="AD114" s="61">
        <f>IF(L114&lt;$AE$8,0,1)</f>
        <v>1</v>
      </c>
      <c r="AE114" s="37" t="str">
        <f t="shared" si="19"/>
        <v>EN TERMINO</v>
      </c>
      <c r="AF114" s="37" t="str">
        <f t="shared" si="20"/>
        <v>EN TERMINO</v>
      </c>
      <c r="AG114" s="50" t="s">
        <v>59</v>
      </c>
      <c r="AH114" s="56" t="s">
        <v>995</v>
      </c>
      <c r="AI114" s="38" t="s">
        <v>86</v>
      </c>
      <c r="AJ114" s="56" t="s">
        <v>72</v>
      </c>
      <c r="AK114" s="39" t="s">
        <v>73</v>
      </c>
      <c r="AL114" s="53" t="s">
        <v>87</v>
      </c>
      <c r="AM114" s="53" t="s">
        <v>256</v>
      </c>
      <c r="AN114" s="53" t="s">
        <v>63</v>
      </c>
      <c r="AO114" s="53"/>
      <c r="AP114" s="53"/>
      <c r="AQ114" s="53"/>
      <c r="AR114" s="62"/>
      <c r="AS114" s="40" t="s">
        <v>55</v>
      </c>
    </row>
    <row r="115" spans="1:45" s="19" customFormat="1" ht="288" customHeight="1" x14ac:dyDescent="0.25">
      <c r="A115" s="41">
        <v>883</v>
      </c>
      <c r="B115" s="41">
        <v>7</v>
      </c>
      <c r="C115" s="67" t="s">
        <v>996</v>
      </c>
      <c r="D115" s="65" t="s">
        <v>55</v>
      </c>
      <c r="E115" s="65" t="s">
        <v>55</v>
      </c>
      <c r="F115" s="78" t="s">
        <v>974</v>
      </c>
      <c r="G115" s="65"/>
      <c r="H115" s="65" t="s">
        <v>997</v>
      </c>
      <c r="I115" s="65" t="s">
        <v>997</v>
      </c>
      <c r="J115" s="76">
        <v>7</v>
      </c>
      <c r="K115" s="47">
        <v>41654</v>
      </c>
      <c r="L115" s="47">
        <v>43190</v>
      </c>
      <c r="M115" s="48" t="s">
        <v>109</v>
      </c>
      <c r="N115" s="49" t="s">
        <v>110</v>
      </c>
      <c r="O115" s="72" t="s">
        <v>107</v>
      </c>
      <c r="P115" s="72" t="s">
        <v>107</v>
      </c>
      <c r="Q115" s="72" t="s">
        <v>159</v>
      </c>
      <c r="R115" s="72" t="s">
        <v>107</v>
      </c>
      <c r="S115" s="50" t="s">
        <v>67</v>
      </c>
      <c r="T115" s="97">
        <v>6</v>
      </c>
      <c r="U115" s="52">
        <f t="shared" si="18"/>
        <v>0.8571428571428571</v>
      </c>
      <c r="V115" s="35"/>
      <c r="W115" s="35"/>
      <c r="X115" s="36"/>
      <c r="Y115" s="35"/>
      <c r="Z115" s="36"/>
      <c r="AA115" s="35"/>
      <c r="AB115" s="54" t="s">
        <v>971</v>
      </c>
      <c r="AC115" s="60">
        <f>IF(U115=100%,2,0)</f>
        <v>0</v>
      </c>
      <c r="AD115" s="61">
        <f>IF(L115&lt;$AE$8,0,1)</f>
        <v>1</v>
      </c>
      <c r="AE115" s="37" t="str">
        <f t="shared" si="19"/>
        <v>EN TERMINO</v>
      </c>
      <c r="AF115" s="37" t="str">
        <f t="shared" si="20"/>
        <v>EN TERMINO</v>
      </c>
      <c r="AG115" s="50" t="s">
        <v>67</v>
      </c>
      <c r="AH115" s="56" t="s">
        <v>998</v>
      </c>
      <c r="AI115" s="38" t="s">
        <v>126</v>
      </c>
      <c r="AJ115" s="56" t="s">
        <v>127</v>
      </c>
      <c r="AK115" s="39" t="s">
        <v>73</v>
      </c>
      <c r="AL115" s="53" t="s">
        <v>99</v>
      </c>
      <c r="AM115" s="53" t="s">
        <v>867</v>
      </c>
      <c r="AN115" s="53" t="s">
        <v>63</v>
      </c>
      <c r="AO115" s="53"/>
      <c r="AP115" s="53"/>
      <c r="AQ115" s="53"/>
      <c r="AR115" s="62"/>
      <c r="AS115" s="40" t="s">
        <v>55</v>
      </c>
    </row>
    <row r="116" spans="1:45" s="63" customFormat="1" ht="230.45" customHeight="1" x14ac:dyDescent="0.25">
      <c r="A116" s="41">
        <v>884</v>
      </c>
      <c r="B116" s="41">
        <v>8</v>
      </c>
      <c r="C116" s="108" t="s">
        <v>999</v>
      </c>
      <c r="D116" s="96" t="s">
        <v>55</v>
      </c>
      <c r="E116" s="96" t="s">
        <v>55</v>
      </c>
      <c r="F116" s="53" t="s">
        <v>956</v>
      </c>
      <c r="G116" s="44" t="s">
        <v>986</v>
      </c>
      <c r="H116" s="105" t="s">
        <v>1000</v>
      </c>
      <c r="I116" s="105" t="s">
        <v>1000</v>
      </c>
      <c r="J116" s="39">
        <v>9</v>
      </c>
      <c r="K116" s="47">
        <v>41654</v>
      </c>
      <c r="L116" s="47">
        <v>43190</v>
      </c>
      <c r="M116" s="48" t="s">
        <v>109</v>
      </c>
      <c r="N116" s="49" t="s">
        <v>110</v>
      </c>
      <c r="O116" s="72" t="s">
        <v>107</v>
      </c>
      <c r="P116" s="72" t="s">
        <v>107</v>
      </c>
      <c r="Q116" s="72" t="s">
        <v>159</v>
      </c>
      <c r="R116" s="72" t="s">
        <v>107</v>
      </c>
      <c r="S116" s="50" t="s">
        <v>59</v>
      </c>
      <c r="T116" s="97">
        <v>8</v>
      </c>
      <c r="U116" s="52">
        <f t="shared" si="18"/>
        <v>0.88888888888888884</v>
      </c>
      <c r="V116" s="35"/>
      <c r="W116" s="35"/>
      <c r="X116" s="36"/>
      <c r="Y116" s="35"/>
      <c r="Z116" s="36"/>
      <c r="AA116" s="35"/>
      <c r="AB116" s="54" t="s">
        <v>971</v>
      </c>
      <c r="AC116" s="60">
        <f>IF(U116=100%,2,0)</f>
        <v>0</v>
      </c>
      <c r="AD116" s="61">
        <f>IF(L116&lt;$AE$8,0,1)</f>
        <v>1</v>
      </c>
      <c r="AE116" s="37" t="str">
        <f t="shared" si="19"/>
        <v>EN TERMINO</v>
      </c>
      <c r="AF116" s="37" t="str">
        <f t="shared" si="20"/>
        <v>EN TERMINO</v>
      </c>
      <c r="AG116" s="50" t="s">
        <v>59</v>
      </c>
      <c r="AH116" s="56" t="s">
        <v>1001</v>
      </c>
      <c r="AI116" s="38" t="s">
        <v>86</v>
      </c>
      <c r="AJ116" s="56" t="s">
        <v>72</v>
      </c>
      <c r="AK116" s="39" t="s">
        <v>73</v>
      </c>
      <c r="AL116" s="53" t="s">
        <v>87</v>
      </c>
      <c r="AM116" s="53" t="s">
        <v>256</v>
      </c>
      <c r="AN116" s="53" t="s">
        <v>63</v>
      </c>
      <c r="AO116" s="53"/>
      <c r="AP116" s="53"/>
      <c r="AQ116" s="53"/>
      <c r="AR116" s="62"/>
      <c r="AS116" s="40" t="s">
        <v>55</v>
      </c>
    </row>
    <row r="117" spans="1:45" s="63" customFormat="1" ht="195.75" customHeight="1" x14ac:dyDescent="0.25">
      <c r="A117" s="41">
        <v>885</v>
      </c>
      <c r="B117" s="41">
        <v>1</v>
      </c>
      <c r="C117" s="67" t="s">
        <v>1002</v>
      </c>
      <c r="D117" s="67" t="s">
        <v>1003</v>
      </c>
      <c r="E117" s="96" t="s">
        <v>55</v>
      </c>
      <c r="F117" s="44" t="s">
        <v>1004</v>
      </c>
      <c r="G117" s="44" t="s">
        <v>1005</v>
      </c>
      <c r="H117" s="45" t="s">
        <v>1006</v>
      </c>
      <c r="I117" s="45" t="s">
        <v>1007</v>
      </c>
      <c r="J117" s="46">
        <v>9</v>
      </c>
      <c r="K117" s="47">
        <v>41659</v>
      </c>
      <c r="L117" s="47">
        <v>42916</v>
      </c>
      <c r="M117" s="48" t="s">
        <v>1008</v>
      </c>
      <c r="N117" s="49" t="s">
        <v>1009</v>
      </c>
      <c r="O117" s="59" t="s">
        <v>58</v>
      </c>
      <c r="P117" s="59" t="s">
        <v>58</v>
      </c>
      <c r="Q117" s="59" t="s">
        <v>84</v>
      </c>
      <c r="R117" s="59" t="s">
        <v>58</v>
      </c>
      <c r="S117" s="50" t="s">
        <v>111</v>
      </c>
      <c r="T117" s="97">
        <v>9</v>
      </c>
      <c r="U117" s="52">
        <f t="shared" si="18"/>
        <v>1</v>
      </c>
      <c r="V117" s="35" t="s">
        <v>112</v>
      </c>
      <c r="W117" s="35"/>
      <c r="X117" s="53" t="s">
        <v>1010</v>
      </c>
      <c r="Y117" s="35"/>
      <c r="Z117" s="53"/>
      <c r="AA117" s="35"/>
      <c r="AB117" s="54" t="s">
        <v>694</v>
      </c>
      <c r="AC117" s="60">
        <f>IF(U117=100%,2,0)</f>
        <v>2</v>
      </c>
      <c r="AD117" s="61">
        <f>IF(L117&lt;$AE$8,0,1)</f>
        <v>0</v>
      </c>
      <c r="AE117" s="37" t="str">
        <f t="shared" si="19"/>
        <v>CUMPLIDA</v>
      </c>
      <c r="AF117" s="37" t="str">
        <f t="shared" si="20"/>
        <v>CUMPLIDA</v>
      </c>
      <c r="AG117" s="50" t="s">
        <v>117</v>
      </c>
      <c r="AH117" s="38"/>
      <c r="AI117" s="38"/>
      <c r="AJ117" s="38"/>
      <c r="AK117" s="39" t="s">
        <v>73</v>
      </c>
      <c r="AL117" s="53" t="s">
        <v>61</v>
      </c>
      <c r="AM117" s="53" t="s">
        <v>752</v>
      </c>
      <c r="AN117" s="53" t="s">
        <v>139</v>
      </c>
      <c r="AO117" s="53"/>
      <c r="AP117" s="53"/>
      <c r="AQ117" s="53"/>
      <c r="AR117" s="62"/>
      <c r="AS117" s="40" t="s">
        <v>55</v>
      </c>
    </row>
    <row r="118" spans="1:45" s="63" customFormat="1" ht="384.75" customHeight="1" x14ac:dyDescent="0.25">
      <c r="A118" s="41">
        <v>888</v>
      </c>
      <c r="B118" s="41">
        <v>4</v>
      </c>
      <c r="C118" s="67" t="s">
        <v>1011</v>
      </c>
      <c r="D118" s="67" t="s">
        <v>1012</v>
      </c>
      <c r="E118" s="96" t="s">
        <v>55</v>
      </c>
      <c r="F118" s="44" t="s">
        <v>1013</v>
      </c>
      <c r="G118" s="44" t="s">
        <v>1014</v>
      </c>
      <c r="H118" s="44" t="s">
        <v>1015</v>
      </c>
      <c r="I118" s="45" t="s">
        <v>1016</v>
      </c>
      <c r="J118" s="46">
        <v>7</v>
      </c>
      <c r="K118" s="47">
        <v>41659</v>
      </c>
      <c r="L118" s="47">
        <v>42855</v>
      </c>
      <c r="M118" s="48" t="s">
        <v>1008</v>
      </c>
      <c r="N118" s="49" t="s">
        <v>1009</v>
      </c>
      <c r="O118" s="46" t="s">
        <v>58</v>
      </c>
      <c r="P118" s="59" t="s">
        <v>880</v>
      </c>
      <c r="Q118" s="59" t="s">
        <v>84</v>
      </c>
      <c r="R118" s="46" t="s">
        <v>58</v>
      </c>
      <c r="S118" s="50" t="s">
        <v>67</v>
      </c>
      <c r="T118" s="97">
        <v>7</v>
      </c>
      <c r="U118" s="52">
        <f t="shared" si="18"/>
        <v>1</v>
      </c>
      <c r="V118" s="35"/>
      <c r="W118" s="35"/>
      <c r="X118" s="36"/>
      <c r="Y118" s="35"/>
      <c r="Z118" s="36"/>
      <c r="AA118" s="35"/>
      <c r="AB118" s="54" t="s">
        <v>694</v>
      </c>
      <c r="AC118" s="60">
        <f>IF(U118=100%,2,0)</f>
        <v>2</v>
      </c>
      <c r="AD118" s="61">
        <f>IF(L118&lt;$AE$8,0,1)</f>
        <v>0</v>
      </c>
      <c r="AE118" s="37" t="str">
        <f t="shared" si="19"/>
        <v>CUMPLIDA</v>
      </c>
      <c r="AF118" s="37" t="str">
        <f t="shared" si="20"/>
        <v>CUMPLIDA</v>
      </c>
      <c r="AG118" s="50" t="s">
        <v>67</v>
      </c>
      <c r="AH118" s="38"/>
      <c r="AI118" s="38"/>
      <c r="AJ118" s="38"/>
      <c r="AK118" s="39" t="s">
        <v>73</v>
      </c>
      <c r="AL118" s="53" t="s">
        <v>61</v>
      </c>
      <c r="AM118" s="53" t="s">
        <v>1017</v>
      </c>
      <c r="AN118" s="53" t="s">
        <v>139</v>
      </c>
      <c r="AO118" s="53"/>
      <c r="AP118" s="53"/>
      <c r="AQ118" s="53"/>
      <c r="AR118" s="62"/>
      <c r="AS118" s="40" t="s">
        <v>55</v>
      </c>
    </row>
    <row r="119" spans="1:45" s="63" customFormat="1" ht="409.6" customHeight="1" x14ac:dyDescent="0.25">
      <c r="A119" s="41">
        <v>890</v>
      </c>
      <c r="B119" s="41">
        <v>2</v>
      </c>
      <c r="C119" s="42" t="s">
        <v>1019</v>
      </c>
      <c r="D119" s="43" t="s">
        <v>1020</v>
      </c>
      <c r="E119" s="43" t="s">
        <v>1021</v>
      </c>
      <c r="F119" s="132" t="s">
        <v>1022</v>
      </c>
      <c r="G119" s="132" t="s">
        <v>1023</v>
      </c>
      <c r="H119" s="133" t="s">
        <v>1024</v>
      </c>
      <c r="I119" s="133" t="s">
        <v>1024</v>
      </c>
      <c r="J119" s="134">
        <v>9</v>
      </c>
      <c r="K119" s="47">
        <v>41821</v>
      </c>
      <c r="L119" s="47">
        <v>42916</v>
      </c>
      <c r="M119" s="48" t="s">
        <v>109</v>
      </c>
      <c r="N119" s="49" t="s">
        <v>110</v>
      </c>
      <c r="O119" s="49" t="s">
        <v>107</v>
      </c>
      <c r="P119" s="49" t="s">
        <v>152</v>
      </c>
      <c r="Q119" s="49" t="s">
        <v>159</v>
      </c>
      <c r="R119" s="49" t="s">
        <v>107</v>
      </c>
      <c r="S119" s="50" t="s">
        <v>67</v>
      </c>
      <c r="T119" s="97">
        <v>9</v>
      </c>
      <c r="U119" s="52">
        <f t="shared" si="18"/>
        <v>1</v>
      </c>
      <c r="V119" s="35"/>
      <c r="W119" s="35"/>
      <c r="X119" s="36"/>
      <c r="Y119" s="35"/>
      <c r="Z119" s="36"/>
      <c r="AA119" s="35"/>
      <c r="AB119" s="54" t="s">
        <v>1018</v>
      </c>
      <c r="AC119" s="60">
        <f>IF(U119=100%,2,0)</f>
        <v>2</v>
      </c>
      <c r="AD119" s="61">
        <f>IF(L119&lt;$AE$8,0,1)</f>
        <v>0</v>
      </c>
      <c r="AE119" s="37" t="str">
        <f t="shared" si="19"/>
        <v>CUMPLIDA</v>
      </c>
      <c r="AF119" s="37" t="str">
        <f t="shared" si="20"/>
        <v>CUMPLIDA</v>
      </c>
      <c r="AG119" s="50" t="s">
        <v>67</v>
      </c>
      <c r="AH119" s="56" t="s">
        <v>1025</v>
      </c>
      <c r="AI119" s="38" t="s">
        <v>86</v>
      </c>
      <c r="AJ119" s="56" t="s">
        <v>72</v>
      </c>
      <c r="AK119" s="39" t="s">
        <v>73</v>
      </c>
      <c r="AL119" s="53" t="s">
        <v>119</v>
      </c>
      <c r="AM119" s="53" t="s">
        <v>166</v>
      </c>
      <c r="AN119" s="53" t="s">
        <v>63</v>
      </c>
      <c r="AO119" s="53"/>
      <c r="AP119" s="53"/>
      <c r="AQ119" s="53"/>
      <c r="AR119" s="62"/>
      <c r="AS119" s="40" t="s">
        <v>55</v>
      </c>
    </row>
    <row r="120" spans="1:45" s="63" customFormat="1" ht="331.15" customHeight="1" x14ac:dyDescent="0.25">
      <c r="A120" s="41">
        <v>891</v>
      </c>
      <c r="B120" s="41">
        <v>3</v>
      </c>
      <c r="C120" s="42" t="s">
        <v>1026</v>
      </c>
      <c r="D120" s="43" t="s">
        <v>1027</v>
      </c>
      <c r="E120" s="43" t="s">
        <v>1028</v>
      </c>
      <c r="F120" s="44" t="s">
        <v>1029</v>
      </c>
      <c r="G120" s="44" t="s">
        <v>1030</v>
      </c>
      <c r="H120" s="45" t="s">
        <v>1031</v>
      </c>
      <c r="I120" s="45" t="s">
        <v>1032</v>
      </c>
      <c r="J120" s="46">
        <v>11</v>
      </c>
      <c r="K120" s="47">
        <v>41821</v>
      </c>
      <c r="L120" s="47">
        <v>43281</v>
      </c>
      <c r="M120" s="48" t="s">
        <v>109</v>
      </c>
      <c r="N120" s="49" t="s">
        <v>110</v>
      </c>
      <c r="O120" s="49" t="s">
        <v>107</v>
      </c>
      <c r="P120" s="49" t="s">
        <v>1033</v>
      </c>
      <c r="Q120" s="72" t="s">
        <v>159</v>
      </c>
      <c r="R120" s="49" t="s">
        <v>107</v>
      </c>
      <c r="S120" s="50" t="s">
        <v>67</v>
      </c>
      <c r="T120" s="97">
        <v>7</v>
      </c>
      <c r="U120" s="52">
        <f t="shared" si="18"/>
        <v>0.63636363636363635</v>
      </c>
      <c r="V120" s="95"/>
      <c r="W120" s="95"/>
      <c r="X120" s="36"/>
      <c r="Y120" s="95"/>
      <c r="Z120" s="36"/>
      <c r="AA120" s="95"/>
      <c r="AB120" s="54" t="s">
        <v>1018</v>
      </c>
      <c r="AC120" s="60">
        <f>IF(U120=100%,2,0)</f>
        <v>0</v>
      </c>
      <c r="AD120" s="61">
        <f>IF(L120&lt;$AE$8,0,1)</f>
        <v>1</v>
      </c>
      <c r="AE120" s="37" t="str">
        <f t="shared" si="19"/>
        <v>EN TERMINO</v>
      </c>
      <c r="AF120" s="37" t="str">
        <f t="shared" si="20"/>
        <v>EN TERMINO</v>
      </c>
      <c r="AG120" s="50" t="s">
        <v>67</v>
      </c>
      <c r="AH120" s="56" t="s">
        <v>1034</v>
      </c>
      <c r="AI120" s="38" t="s">
        <v>86</v>
      </c>
      <c r="AJ120" s="56" t="s">
        <v>72</v>
      </c>
      <c r="AK120" s="39" t="s">
        <v>73</v>
      </c>
      <c r="AL120" s="53" t="s">
        <v>119</v>
      </c>
      <c r="AM120" s="53" t="s">
        <v>1035</v>
      </c>
      <c r="AN120" s="53" t="s">
        <v>63</v>
      </c>
      <c r="AO120" s="53"/>
      <c r="AP120" s="53"/>
      <c r="AQ120" s="53"/>
      <c r="AR120" s="62"/>
      <c r="AS120" s="40" t="s">
        <v>55</v>
      </c>
    </row>
    <row r="121" spans="1:45" s="63" customFormat="1" ht="348.75" customHeight="1" x14ac:dyDescent="0.25">
      <c r="A121" s="41">
        <v>892</v>
      </c>
      <c r="B121" s="41">
        <v>4</v>
      </c>
      <c r="C121" s="42" t="s">
        <v>1036</v>
      </c>
      <c r="D121" s="43" t="s">
        <v>1037</v>
      </c>
      <c r="E121" s="43" t="s">
        <v>1038</v>
      </c>
      <c r="F121" s="44" t="s">
        <v>1039</v>
      </c>
      <c r="G121" s="44" t="s">
        <v>1040</v>
      </c>
      <c r="H121" s="45" t="s">
        <v>1041</v>
      </c>
      <c r="I121" s="45" t="s">
        <v>1041</v>
      </c>
      <c r="J121" s="46">
        <v>7</v>
      </c>
      <c r="K121" s="47">
        <v>41821</v>
      </c>
      <c r="L121" s="47">
        <v>42916</v>
      </c>
      <c r="M121" s="48" t="s">
        <v>109</v>
      </c>
      <c r="N121" s="49" t="s">
        <v>110</v>
      </c>
      <c r="O121" s="46" t="s">
        <v>107</v>
      </c>
      <c r="P121" s="72" t="s">
        <v>266</v>
      </c>
      <c r="Q121" s="72" t="s">
        <v>159</v>
      </c>
      <c r="R121" s="46" t="s">
        <v>107</v>
      </c>
      <c r="S121" s="50" t="s">
        <v>59</v>
      </c>
      <c r="T121" s="97">
        <v>7</v>
      </c>
      <c r="U121" s="52">
        <f t="shared" si="18"/>
        <v>1</v>
      </c>
      <c r="V121" s="35"/>
      <c r="W121" s="35"/>
      <c r="X121" s="36"/>
      <c r="Y121" s="35"/>
      <c r="Z121" s="36"/>
      <c r="AA121" s="35"/>
      <c r="AB121" s="54" t="s">
        <v>1018</v>
      </c>
      <c r="AC121" s="60">
        <f>IF(U121=100%,2,0)</f>
        <v>2</v>
      </c>
      <c r="AD121" s="61">
        <f>IF(L121&lt;$AE$8,0,1)</f>
        <v>0</v>
      </c>
      <c r="AE121" s="37" t="str">
        <f t="shared" si="19"/>
        <v>CUMPLIDA</v>
      </c>
      <c r="AF121" s="37" t="str">
        <f t="shared" si="20"/>
        <v>CUMPLIDA</v>
      </c>
      <c r="AG121" s="50" t="s">
        <v>59</v>
      </c>
      <c r="AH121" s="56" t="s">
        <v>1042</v>
      </c>
      <c r="AI121" s="38" t="s">
        <v>86</v>
      </c>
      <c r="AJ121" s="56" t="s">
        <v>72</v>
      </c>
      <c r="AK121" s="39" t="s">
        <v>73</v>
      </c>
      <c r="AL121" s="53" t="s">
        <v>119</v>
      </c>
      <c r="AM121" s="53" t="s">
        <v>166</v>
      </c>
      <c r="AN121" s="53" t="s">
        <v>63</v>
      </c>
      <c r="AO121" s="53"/>
      <c r="AP121" s="53"/>
      <c r="AQ121" s="53"/>
      <c r="AR121" s="62"/>
      <c r="AS121" s="40" t="s">
        <v>55</v>
      </c>
    </row>
    <row r="122" spans="1:45" s="63" customFormat="1" ht="381" customHeight="1" x14ac:dyDescent="0.25">
      <c r="A122" s="41">
        <v>893</v>
      </c>
      <c r="B122" s="41">
        <v>5</v>
      </c>
      <c r="C122" s="42" t="s">
        <v>1043</v>
      </c>
      <c r="D122" s="43" t="s">
        <v>1044</v>
      </c>
      <c r="E122" s="43" t="s">
        <v>1045</v>
      </c>
      <c r="F122" s="44" t="s">
        <v>1046</v>
      </c>
      <c r="G122" s="44" t="s">
        <v>1047</v>
      </c>
      <c r="H122" s="133" t="s">
        <v>1048</v>
      </c>
      <c r="I122" s="133" t="s">
        <v>1048</v>
      </c>
      <c r="J122" s="46">
        <v>8</v>
      </c>
      <c r="K122" s="47">
        <v>41821</v>
      </c>
      <c r="L122" s="47">
        <v>42916</v>
      </c>
      <c r="M122" s="48" t="s">
        <v>109</v>
      </c>
      <c r="N122" s="49" t="s">
        <v>110</v>
      </c>
      <c r="O122" s="49" t="s">
        <v>107</v>
      </c>
      <c r="P122" s="49" t="s">
        <v>152</v>
      </c>
      <c r="Q122" s="49" t="s">
        <v>159</v>
      </c>
      <c r="R122" s="49" t="s">
        <v>107</v>
      </c>
      <c r="S122" s="50" t="s">
        <v>59</v>
      </c>
      <c r="T122" s="97">
        <v>8</v>
      </c>
      <c r="U122" s="52">
        <f t="shared" si="18"/>
        <v>1</v>
      </c>
      <c r="V122" s="35"/>
      <c r="W122" s="35"/>
      <c r="X122" s="53" t="s">
        <v>68</v>
      </c>
      <c r="Y122" s="35"/>
      <c r="Z122" s="36"/>
      <c r="AA122" s="35" t="s">
        <v>69</v>
      </c>
      <c r="AB122" s="54" t="s">
        <v>1018</v>
      </c>
      <c r="AC122" s="60">
        <f>IF(U122=100%,2,0)</f>
        <v>2</v>
      </c>
      <c r="AD122" s="61">
        <f>IF(L122&lt;$AE$8,0,1)</f>
        <v>0</v>
      </c>
      <c r="AE122" s="37" t="str">
        <f t="shared" si="19"/>
        <v>CUMPLIDA</v>
      </c>
      <c r="AF122" s="37" t="str">
        <f t="shared" si="20"/>
        <v>CUMPLIDA</v>
      </c>
      <c r="AG122" s="50" t="s">
        <v>59</v>
      </c>
      <c r="AH122" s="56" t="s">
        <v>1049</v>
      </c>
      <c r="AI122" s="38" t="s">
        <v>86</v>
      </c>
      <c r="AJ122" s="56" t="s">
        <v>180</v>
      </c>
      <c r="AK122" s="39" t="s">
        <v>73</v>
      </c>
      <c r="AL122" s="53" t="s">
        <v>74</v>
      </c>
      <c r="AM122" s="53" t="s">
        <v>405</v>
      </c>
      <c r="AN122" s="53" t="s">
        <v>63</v>
      </c>
      <c r="AO122" s="53"/>
      <c r="AP122" s="53"/>
      <c r="AQ122" s="53"/>
      <c r="AR122" s="62"/>
      <c r="AS122" s="40" t="s">
        <v>55</v>
      </c>
    </row>
    <row r="123" spans="1:45" s="63" customFormat="1" ht="233.25" customHeight="1" x14ac:dyDescent="0.25">
      <c r="A123" s="41">
        <v>898</v>
      </c>
      <c r="B123" s="41">
        <v>10</v>
      </c>
      <c r="C123" s="65" t="s">
        <v>1050</v>
      </c>
      <c r="D123" s="65" t="s">
        <v>1051</v>
      </c>
      <c r="E123" s="65" t="s">
        <v>1052</v>
      </c>
      <c r="F123" s="44" t="s">
        <v>868</v>
      </c>
      <c r="G123" s="44" t="s">
        <v>869</v>
      </c>
      <c r="H123" s="135" t="s">
        <v>1053</v>
      </c>
      <c r="I123" s="135" t="s">
        <v>1054</v>
      </c>
      <c r="J123" s="134">
        <v>5</v>
      </c>
      <c r="K123" s="47">
        <v>41820</v>
      </c>
      <c r="L123" s="47">
        <v>42766</v>
      </c>
      <c r="M123" s="48" t="s">
        <v>870</v>
      </c>
      <c r="N123" s="49" t="s">
        <v>871</v>
      </c>
      <c r="O123" s="59" t="s">
        <v>58</v>
      </c>
      <c r="P123" s="59" t="s">
        <v>58</v>
      </c>
      <c r="Q123" s="59" t="s">
        <v>84</v>
      </c>
      <c r="R123" s="59" t="s">
        <v>58</v>
      </c>
      <c r="S123" s="50" t="s">
        <v>59</v>
      </c>
      <c r="T123" s="97">
        <v>5</v>
      </c>
      <c r="U123" s="52">
        <f t="shared" si="18"/>
        <v>1</v>
      </c>
      <c r="V123" s="35" t="s">
        <v>1055</v>
      </c>
      <c r="W123" s="35" t="s">
        <v>1056</v>
      </c>
      <c r="X123" s="53" t="s">
        <v>1057</v>
      </c>
      <c r="Y123" s="35" t="s">
        <v>1058</v>
      </c>
      <c r="Z123" s="53" t="s">
        <v>1059</v>
      </c>
      <c r="AA123" s="35" t="s">
        <v>1060</v>
      </c>
      <c r="AB123" s="54" t="s">
        <v>1018</v>
      </c>
      <c r="AC123" s="60">
        <f>IF(U123=100%,2,0)</f>
        <v>2</v>
      </c>
      <c r="AD123" s="61">
        <f>IF(L123&lt;$AE$8,0,1)</f>
        <v>0</v>
      </c>
      <c r="AE123" s="37" t="str">
        <f t="shared" si="19"/>
        <v>CUMPLIDA</v>
      </c>
      <c r="AF123" s="37" t="str">
        <f t="shared" si="20"/>
        <v>CUMPLIDA</v>
      </c>
      <c r="AG123" s="50" t="s">
        <v>59</v>
      </c>
      <c r="AH123" s="38"/>
      <c r="AI123" s="38"/>
      <c r="AJ123" s="38"/>
      <c r="AK123" s="39" t="s">
        <v>73</v>
      </c>
      <c r="AL123" s="53" t="s">
        <v>61</v>
      </c>
      <c r="AM123" s="53" t="s">
        <v>679</v>
      </c>
      <c r="AN123" s="53" t="s">
        <v>139</v>
      </c>
      <c r="AO123" s="53"/>
      <c r="AP123" s="53"/>
      <c r="AQ123" s="53"/>
      <c r="AR123" s="62"/>
      <c r="AS123" s="40" t="s">
        <v>55</v>
      </c>
    </row>
    <row r="124" spans="1:45" s="63" customFormat="1" ht="162" customHeight="1" x14ac:dyDescent="0.25">
      <c r="A124" s="41">
        <v>902</v>
      </c>
      <c r="B124" s="41">
        <v>14</v>
      </c>
      <c r="C124" s="65" t="s">
        <v>1061</v>
      </c>
      <c r="D124" s="65" t="s">
        <v>1062</v>
      </c>
      <c r="E124" s="65" t="s">
        <v>55</v>
      </c>
      <c r="F124" s="44" t="s">
        <v>1063</v>
      </c>
      <c r="G124" s="44" t="s">
        <v>1064</v>
      </c>
      <c r="H124" s="45" t="s">
        <v>1065</v>
      </c>
      <c r="I124" s="45" t="s">
        <v>1066</v>
      </c>
      <c r="J124" s="46">
        <v>9</v>
      </c>
      <c r="K124" s="47">
        <v>41791</v>
      </c>
      <c r="L124" s="47">
        <v>42886</v>
      </c>
      <c r="M124" s="48" t="s">
        <v>151</v>
      </c>
      <c r="N124" s="48" t="s">
        <v>151</v>
      </c>
      <c r="O124" s="46" t="s">
        <v>152</v>
      </c>
      <c r="P124" s="59" t="s">
        <v>152</v>
      </c>
      <c r="Q124" s="59" t="s">
        <v>92</v>
      </c>
      <c r="R124" s="59" t="s">
        <v>152</v>
      </c>
      <c r="S124" s="50" t="s">
        <v>59</v>
      </c>
      <c r="T124" s="97">
        <v>9</v>
      </c>
      <c r="U124" s="52">
        <f t="shared" si="18"/>
        <v>1</v>
      </c>
      <c r="V124" s="35"/>
      <c r="W124" s="35"/>
      <c r="X124" s="36"/>
      <c r="Y124" s="35"/>
      <c r="Z124" s="36"/>
      <c r="AA124" s="35"/>
      <c r="AB124" s="54" t="s">
        <v>1018</v>
      </c>
      <c r="AC124" s="60">
        <f>IF(U124=100%,2,0)</f>
        <v>2</v>
      </c>
      <c r="AD124" s="61">
        <f>IF(L124&lt;$AE$8,0,1)</f>
        <v>0</v>
      </c>
      <c r="AE124" s="37" t="str">
        <f t="shared" si="19"/>
        <v>CUMPLIDA</v>
      </c>
      <c r="AF124" s="37" t="str">
        <f t="shared" si="20"/>
        <v>CUMPLIDA</v>
      </c>
      <c r="AG124" s="50" t="s">
        <v>59</v>
      </c>
      <c r="AH124" s="38"/>
      <c r="AI124" s="38"/>
      <c r="AJ124" s="38"/>
      <c r="AK124" s="39" t="s">
        <v>73</v>
      </c>
      <c r="AL124" s="53" t="s">
        <v>653</v>
      </c>
      <c r="AM124" s="53" t="s">
        <v>681</v>
      </c>
      <c r="AN124" s="53" t="s">
        <v>151</v>
      </c>
      <c r="AO124" s="53"/>
      <c r="AP124" s="53"/>
      <c r="AQ124" s="53"/>
      <c r="AR124" s="62"/>
      <c r="AS124" s="40" t="s">
        <v>55</v>
      </c>
    </row>
    <row r="125" spans="1:45" s="63" customFormat="1" ht="311.25" customHeight="1" x14ac:dyDescent="0.25">
      <c r="A125" s="41">
        <v>903</v>
      </c>
      <c r="B125" s="41">
        <v>15</v>
      </c>
      <c r="C125" s="65" t="s">
        <v>1067</v>
      </c>
      <c r="D125" s="65" t="s">
        <v>1068</v>
      </c>
      <c r="E125" s="66" t="s">
        <v>1069</v>
      </c>
      <c r="F125" s="44" t="s">
        <v>1070</v>
      </c>
      <c r="G125" s="67" t="s">
        <v>1071</v>
      </c>
      <c r="H125" s="44" t="s">
        <v>1072</v>
      </c>
      <c r="I125" s="44" t="s">
        <v>1073</v>
      </c>
      <c r="J125" s="82">
        <v>4</v>
      </c>
      <c r="K125" s="47">
        <v>41820</v>
      </c>
      <c r="L125" s="47">
        <v>43008</v>
      </c>
      <c r="M125" s="48" t="s">
        <v>206</v>
      </c>
      <c r="N125" s="48" t="s">
        <v>206</v>
      </c>
      <c r="O125" s="72" t="s">
        <v>91</v>
      </c>
      <c r="P125" s="72" t="s">
        <v>91</v>
      </c>
      <c r="Q125" s="49" t="s">
        <v>207</v>
      </c>
      <c r="R125" s="72" t="s">
        <v>91</v>
      </c>
      <c r="S125" s="50" t="s">
        <v>59</v>
      </c>
      <c r="T125" s="97">
        <v>4</v>
      </c>
      <c r="U125" s="52">
        <f t="shared" si="18"/>
        <v>1</v>
      </c>
      <c r="V125" s="35"/>
      <c r="W125" s="35"/>
      <c r="X125" s="36"/>
      <c r="Y125" s="35"/>
      <c r="Z125" s="36"/>
      <c r="AA125" s="35"/>
      <c r="AB125" s="54" t="s">
        <v>1018</v>
      </c>
      <c r="AC125" s="60">
        <f>IF(U125=100%,2,0)</f>
        <v>2</v>
      </c>
      <c r="AD125" s="61">
        <f>IF(L125&lt;$AE$8,0,1)</f>
        <v>0</v>
      </c>
      <c r="AE125" s="37" t="str">
        <f t="shared" si="19"/>
        <v>CUMPLIDA</v>
      </c>
      <c r="AF125" s="37" t="str">
        <f t="shared" si="20"/>
        <v>CUMPLIDA</v>
      </c>
      <c r="AG125" s="50" t="s">
        <v>59</v>
      </c>
      <c r="AH125" s="38"/>
      <c r="AI125" s="38"/>
      <c r="AJ125" s="38"/>
      <c r="AK125" s="39" t="s">
        <v>73</v>
      </c>
      <c r="AL125" s="53" t="s">
        <v>87</v>
      </c>
      <c r="AM125" s="53" t="s">
        <v>1074</v>
      </c>
      <c r="AN125" s="53" t="s">
        <v>206</v>
      </c>
      <c r="AO125" s="53"/>
      <c r="AP125" s="53"/>
      <c r="AQ125" s="53"/>
      <c r="AR125" s="62"/>
      <c r="AS125" s="40" t="s">
        <v>55</v>
      </c>
    </row>
    <row r="126" spans="1:45" s="63" customFormat="1" ht="183.75" customHeight="1" x14ac:dyDescent="0.25">
      <c r="A126" s="41">
        <v>904</v>
      </c>
      <c r="B126" s="41">
        <v>16</v>
      </c>
      <c r="C126" s="65" t="s">
        <v>1075</v>
      </c>
      <c r="D126" s="65" t="s">
        <v>1076</v>
      </c>
      <c r="E126" s="65" t="s">
        <v>1077</v>
      </c>
      <c r="F126" s="44" t="s">
        <v>198</v>
      </c>
      <c r="G126" s="67" t="s">
        <v>1078</v>
      </c>
      <c r="H126" s="44" t="s">
        <v>1079</v>
      </c>
      <c r="I126" s="44" t="s">
        <v>1080</v>
      </c>
      <c r="J126" s="124">
        <v>5</v>
      </c>
      <c r="K126" s="47">
        <v>41820</v>
      </c>
      <c r="L126" s="47">
        <v>43008</v>
      </c>
      <c r="M126" s="48" t="s">
        <v>206</v>
      </c>
      <c r="N126" s="48" t="s">
        <v>206</v>
      </c>
      <c r="O126" s="72" t="s">
        <v>91</v>
      </c>
      <c r="P126" s="72" t="s">
        <v>91</v>
      </c>
      <c r="Q126" s="49" t="s">
        <v>207</v>
      </c>
      <c r="R126" s="72" t="s">
        <v>91</v>
      </c>
      <c r="S126" s="50" t="s">
        <v>59</v>
      </c>
      <c r="T126" s="97">
        <v>5</v>
      </c>
      <c r="U126" s="52">
        <f t="shared" si="18"/>
        <v>1</v>
      </c>
      <c r="V126" s="35"/>
      <c r="W126" s="35"/>
      <c r="X126" s="36"/>
      <c r="Y126" s="35"/>
      <c r="Z126" s="36"/>
      <c r="AA126" s="35"/>
      <c r="AB126" s="54" t="s">
        <v>1018</v>
      </c>
      <c r="AC126" s="60">
        <f>IF(U126=100%,2,0)</f>
        <v>2</v>
      </c>
      <c r="AD126" s="61">
        <f>IF(L126&lt;$AE$8,0,1)</f>
        <v>0</v>
      </c>
      <c r="AE126" s="37" t="str">
        <f t="shared" si="19"/>
        <v>CUMPLIDA</v>
      </c>
      <c r="AF126" s="37" t="str">
        <f t="shared" si="20"/>
        <v>CUMPLIDA</v>
      </c>
      <c r="AG126" s="50" t="s">
        <v>59</v>
      </c>
      <c r="AH126" s="38"/>
      <c r="AI126" s="38"/>
      <c r="AJ126" s="38"/>
      <c r="AK126" s="39" t="s">
        <v>73</v>
      </c>
      <c r="AL126" s="53" t="s">
        <v>87</v>
      </c>
      <c r="AM126" s="53" t="s">
        <v>1074</v>
      </c>
      <c r="AN126" s="53" t="s">
        <v>206</v>
      </c>
      <c r="AO126" s="53"/>
      <c r="AP126" s="53"/>
      <c r="AQ126" s="53"/>
      <c r="AR126" s="62"/>
      <c r="AS126" s="40" t="s">
        <v>55</v>
      </c>
    </row>
    <row r="127" spans="1:45" s="63" customFormat="1" ht="315.75" customHeight="1" x14ac:dyDescent="0.25">
      <c r="A127" s="41">
        <v>907</v>
      </c>
      <c r="B127" s="41">
        <v>19</v>
      </c>
      <c r="C127" s="43" t="s">
        <v>1082</v>
      </c>
      <c r="D127" s="43" t="s">
        <v>1083</v>
      </c>
      <c r="E127" s="43" t="s">
        <v>55</v>
      </c>
      <c r="F127" s="44" t="s">
        <v>1084</v>
      </c>
      <c r="G127" s="44" t="s">
        <v>1085</v>
      </c>
      <c r="H127" s="45" t="s">
        <v>1086</v>
      </c>
      <c r="I127" s="44" t="s">
        <v>1087</v>
      </c>
      <c r="J127" s="124">
        <v>7</v>
      </c>
      <c r="K127" s="47">
        <v>41640</v>
      </c>
      <c r="L127" s="47">
        <v>42916</v>
      </c>
      <c r="M127" s="48" t="s">
        <v>136</v>
      </c>
      <c r="N127" s="49" t="s">
        <v>136</v>
      </c>
      <c r="O127" s="49" t="s">
        <v>604</v>
      </c>
      <c r="P127" s="72" t="s">
        <v>1081</v>
      </c>
      <c r="Q127" s="49" t="s">
        <v>605</v>
      </c>
      <c r="R127" s="49" t="s">
        <v>90</v>
      </c>
      <c r="S127" s="50" t="s">
        <v>59</v>
      </c>
      <c r="T127" s="97">
        <v>7</v>
      </c>
      <c r="U127" s="52">
        <f t="shared" ref="U127:U166" si="21">+T127/J127</f>
        <v>1</v>
      </c>
      <c r="V127" s="35"/>
      <c r="W127" s="35"/>
      <c r="X127" s="36"/>
      <c r="Y127" s="35"/>
      <c r="Z127" s="36"/>
      <c r="AA127" s="35"/>
      <c r="AB127" s="54" t="s">
        <v>1018</v>
      </c>
      <c r="AC127" s="60">
        <f>IF(U127=100%,2,0)</f>
        <v>2</v>
      </c>
      <c r="AD127" s="61">
        <f>IF(L127&lt;$AE$8,0,1)</f>
        <v>0</v>
      </c>
      <c r="AE127" s="37" t="str">
        <f t="shared" si="19"/>
        <v>CUMPLIDA</v>
      </c>
      <c r="AF127" s="37" t="str">
        <f t="shared" si="20"/>
        <v>CUMPLIDA</v>
      </c>
      <c r="AG127" s="50" t="s">
        <v>59</v>
      </c>
      <c r="AH127" s="38"/>
      <c r="AI127" s="38"/>
      <c r="AJ127" s="38"/>
      <c r="AK127" s="39" t="s">
        <v>73</v>
      </c>
      <c r="AL127" s="53" t="s">
        <v>61</v>
      </c>
      <c r="AM127" s="53" t="s">
        <v>946</v>
      </c>
      <c r="AN127" s="53" t="s">
        <v>691</v>
      </c>
      <c r="AO127" s="53"/>
      <c r="AP127" s="53"/>
      <c r="AQ127" s="53"/>
      <c r="AR127" s="62"/>
      <c r="AS127" s="40" t="s">
        <v>55</v>
      </c>
    </row>
    <row r="128" spans="1:45" s="19" customFormat="1" ht="210.75" customHeight="1" x14ac:dyDescent="0.25">
      <c r="A128" s="41">
        <v>911</v>
      </c>
      <c r="B128" s="41">
        <v>23</v>
      </c>
      <c r="C128" s="70" t="s">
        <v>1088</v>
      </c>
      <c r="D128" s="70" t="s">
        <v>1089</v>
      </c>
      <c r="E128" s="70" t="s">
        <v>1090</v>
      </c>
      <c r="F128" s="117" t="s">
        <v>675</v>
      </c>
      <c r="G128" s="117" t="s">
        <v>1091</v>
      </c>
      <c r="H128" s="71" t="s">
        <v>1092</v>
      </c>
      <c r="I128" s="71" t="s">
        <v>1092</v>
      </c>
      <c r="J128" s="118">
        <v>10</v>
      </c>
      <c r="K128" s="47">
        <v>41640</v>
      </c>
      <c r="L128" s="47">
        <v>42825</v>
      </c>
      <c r="M128" s="48" t="s">
        <v>136</v>
      </c>
      <c r="N128" s="48" t="s">
        <v>136</v>
      </c>
      <c r="O128" s="35" t="s">
        <v>58</v>
      </c>
      <c r="P128" s="49" t="s">
        <v>678</v>
      </c>
      <c r="Q128" s="59" t="s">
        <v>84</v>
      </c>
      <c r="R128" s="35" t="s">
        <v>58</v>
      </c>
      <c r="S128" s="50" t="s">
        <v>59</v>
      </c>
      <c r="T128" s="97">
        <v>10</v>
      </c>
      <c r="U128" s="52">
        <f t="shared" si="21"/>
        <v>1</v>
      </c>
      <c r="V128" s="35"/>
      <c r="W128" s="35"/>
      <c r="X128" s="36"/>
      <c r="Y128" s="35"/>
      <c r="Z128" s="36"/>
      <c r="AA128" s="35"/>
      <c r="AB128" s="54" t="s">
        <v>1018</v>
      </c>
      <c r="AC128" s="60">
        <f>IF(U128=100%,2,0)</f>
        <v>2</v>
      </c>
      <c r="AD128" s="61">
        <f>IF(L128&lt;$AE$8,0,1)</f>
        <v>0</v>
      </c>
      <c r="AE128" s="37" t="str">
        <f t="shared" si="19"/>
        <v>CUMPLIDA</v>
      </c>
      <c r="AF128" s="37" t="str">
        <f t="shared" si="20"/>
        <v>CUMPLIDA</v>
      </c>
      <c r="AG128" s="50" t="s">
        <v>59</v>
      </c>
      <c r="AH128" s="38"/>
      <c r="AI128" s="38"/>
      <c r="AJ128" s="38"/>
      <c r="AK128" s="39" t="s">
        <v>73</v>
      </c>
      <c r="AL128" s="53" t="s">
        <v>87</v>
      </c>
      <c r="AM128" s="53" t="s">
        <v>138</v>
      </c>
      <c r="AN128" s="53" t="s">
        <v>139</v>
      </c>
      <c r="AO128" s="53"/>
      <c r="AP128" s="53"/>
      <c r="AQ128" s="53"/>
      <c r="AR128" s="62"/>
      <c r="AS128" s="40" t="s">
        <v>55</v>
      </c>
    </row>
    <row r="129" spans="1:45" s="63" customFormat="1" ht="257.25" customHeight="1" x14ac:dyDescent="0.25">
      <c r="A129" s="41">
        <v>914</v>
      </c>
      <c r="B129" s="41">
        <v>2</v>
      </c>
      <c r="C129" s="67" t="s">
        <v>1094</v>
      </c>
      <c r="D129" s="67" t="s">
        <v>1095</v>
      </c>
      <c r="E129" s="67" t="s">
        <v>1096</v>
      </c>
      <c r="F129" s="45" t="s">
        <v>1097</v>
      </c>
      <c r="G129" s="45" t="s">
        <v>1098</v>
      </c>
      <c r="H129" s="45" t="s">
        <v>1099</v>
      </c>
      <c r="I129" s="45" t="s">
        <v>1100</v>
      </c>
      <c r="J129" s="136">
        <v>11</v>
      </c>
      <c r="K129" s="47">
        <v>41821</v>
      </c>
      <c r="L129" s="47">
        <v>42886</v>
      </c>
      <c r="M129" s="48" t="s">
        <v>151</v>
      </c>
      <c r="N129" s="48" t="s">
        <v>151</v>
      </c>
      <c r="O129" s="59" t="s">
        <v>152</v>
      </c>
      <c r="P129" s="59" t="s">
        <v>152</v>
      </c>
      <c r="Q129" s="59" t="s">
        <v>92</v>
      </c>
      <c r="R129" s="59" t="s">
        <v>152</v>
      </c>
      <c r="S129" s="50" t="s">
        <v>67</v>
      </c>
      <c r="T129" s="97">
        <v>11</v>
      </c>
      <c r="U129" s="52">
        <f t="shared" si="21"/>
        <v>1</v>
      </c>
      <c r="V129" s="35"/>
      <c r="W129" s="35"/>
      <c r="X129" s="36"/>
      <c r="Y129" s="35"/>
      <c r="Z129" s="36"/>
      <c r="AA129" s="35"/>
      <c r="AB129" s="137" t="s">
        <v>971</v>
      </c>
      <c r="AC129" s="60">
        <f>IF(U129=100%,2,0)</f>
        <v>2</v>
      </c>
      <c r="AD129" s="61">
        <f>IF(L129&lt;$AE$8,0,1)</f>
        <v>0</v>
      </c>
      <c r="AE129" s="37" t="str">
        <f t="shared" si="19"/>
        <v>CUMPLIDA</v>
      </c>
      <c r="AF129" s="37" t="str">
        <f t="shared" si="20"/>
        <v>CUMPLIDA</v>
      </c>
      <c r="AG129" s="50" t="s">
        <v>67</v>
      </c>
      <c r="AH129" s="38"/>
      <c r="AI129" s="38"/>
      <c r="AJ129" s="38"/>
      <c r="AK129" s="39" t="s">
        <v>73</v>
      </c>
      <c r="AL129" s="53" t="s">
        <v>653</v>
      </c>
      <c r="AM129" s="53" t="s">
        <v>681</v>
      </c>
      <c r="AN129" s="53" t="s">
        <v>151</v>
      </c>
      <c r="AO129" s="53"/>
      <c r="AP129" s="53"/>
      <c r="AQ129" s="53"/>
      <c r="AR129" s="62"/>
      <c r="AS129" s="40" t="s">
        <v>55</v>
      </c>
    </row>
    <row r="130" spans="1:45" s="63" customFormat="1" ht="261" customHeight="1" x14ac:dyDescent="0.25">
      <c r="A130" s="41">
        <v>915</v>
      </c>
      <c r="B130" s="41">
        <v>3</v>
      </c>
      <c r="C130" s="67" t="s">
        <v>1101</v>
      </c>
      <c r="D130" s="40" t="s">
        <v>1102</v>
      </c>
      <c r="E130" s="40" t="s">
        <v>1103</v>
      </c>
      <c r="F130" s="45" t="s">
        <v>1104</v>
      </c>
      <c r="G130" s="45" t="s">
        <v>1098</v>
      </c>
      <c r="H130" s="45" t="s">
        <v>1099</v>
      </c>
      <c r="I130" s="45" t="s">
        <v>1100</v>
      </c>
      <c r="J130" s="136">
        <v>11</v>
      </c>
      <c r="K130" s="47">
        <v>41821</v>
      </c>
      <c r="L130" s="47">
        <v>42886</v>
      </c>
      <c r="M130" s="48" t="s">
        <v>151</v>
      </c>
      <c r="N130" s="49" t="s">
        <v>151</v>
      </c>
      <c r="O130" s="46" t="s">
        <v>152</v>
      </c>
      <c r="P130" s="46" t="s">
        <v>1105</v>
      </c>
      <c r="Q130" s="59" t="s">
        <v>92</v>
      </c>
      <c r="R130" s="46" t="s">
        <v>152</v>
      </c>
      <c r="S130" s="50" t="s">
        <v>67</v>
      </c>
      <c r="T130" s="97">
        <v>11</v>
      </c>
      <c r="U130" s="52">
        <f t="shared" si="21"/>
        <v>1</v>
      </c>
      <c r="V130" s="35"/>
      <c r="W130" s="35"/>
      <c r="X130" s="36"/>
      <c r="Y130" s="35"/>
      <c r="Z130" s="36"/>
      <c r="AA130" s="35"/>
      <c r="AB130" s="137" t="s">
        <v>971</v>
      </c>
      <c r="AC130" s="60">
        <f>IF(U130=100%,2,0)</f>
        <v>2</v>
      </c>
      <c r="AD130" s="61">
        <f>IF(L130&lt;$AE$8,0,1)</f>
        <v>0</v>
      </c>
      <c r="AE130" s="37" t="str">
        <f t="shared" si="19"/>
        <v>CUMPLIDA</v>
      </c>
      <c r="AF130" s="37" t="str">
        <f t="shared" si="20"/>
        <v>CUMPLIDA</v>
      </c>
      <c r="AG130" s="50" t="s">
        <v>67</v>
      </c>
      <c r="AH130" s="38"/>
      <c r="AI130" s="38"/>
      <c r="AJ130" s="38"/>
      <c r="AK130" s="39" t="s">
        <v>73</v>
      </c>
      <c r="AL130" s="53" t="s">
        <v>653</v>
      </c>
      <c r="AM130" s="53" t="s">
        <v>681</v>
      </c>
      <c r="AN130" s="53" t="s">
        <v>151</v>
      </c>
      <c r="AO130" s="53"/>
      <c r="AP130" s="53"/>
      <c r="AQ130" s="53"/>
      <c r="AR130" s="62"/>
      <c r="AS130" s="40" t="s">
        <v>55</v>
      </c>
    </row>
    <row r="131" spans="1:45" s="63" customFormat="1" ht="230.45" customHeight="1" x14ac:dyDescent="0.25">
      <c r="A131" s="41">
        <v>917</v>
      </c>
      <c r="B131" s="41">
        <v>12</v>
      </c>
      <c r="C131" s="67" t="s">
        <v>1106</v>
      </c>
      <c r="D131" s="67" t="s">
        <v>55</v>
      </c>
      <c r="E131" s="67" t="s">
        <v>55</v>
      </c>
      <c r="F131" s="138" t="s">
        <v>1107</v>
      </c>
      <c r="G131" s="138" t="s">
        <v>1108</v>
      </c>
      <c r="H131" s="138" t="s">
        <v>1109</v>
      </c>
      <c r="I131" s="138" t="s">
        <v>1110</v>
      </c>
      <c r="J131" s="136">
        <v>10</v>
      </c>
      <c r="K131" s="47">
        <v>41821</v>
      </c>
      <c r="L131" s="47">
        <v>42886</v>
      </c>
      <c r="M131" s="48" t="s">
        <v>151</v>
      </c>
      <c r="N131" s="49" t="s">
        <v>151</v>
      </c>
      <c r="O131" s="49" t="s">
        <v>152</v>
      </c>
      <c r="P131" s="49" t="s">
        <v>1111</v>
      </c>
      <c r="Q131" s="59" t="s">
        <v>92</v>
      </c>
      <c r="R131" s="49" t="s">
        <v>152</v>
      </c>
      <c r="S131" s="50" t="s">
        <v>59</v>
      </c>
      <c r="T131" s="97">
        <v>10</v>
      </c>
      <c r="U131" s="52">
        <f t="shared" si="21"/>
        <v>1</v>
      </c>
      <c r="V131" s="35"/>
      <c r="W131" s="35"/>
      <c r="X131" s="36"/>
      <c r="Y131" s="35"/>
      <c r="Z131" s="36"/>
      <c r="AA131" s="35"/>
      <c r="AB131" s="137" t="s">
        <v>971</v>
      </c>
      <c r="AC131" s="60">
        <f>IF(U131=100%,2,0)</f>
        <v>2</v>
      </c>
      <c r="AD131" s="61">
        <f>IF(L131&lt;$AE$8,0,1)</f>
        <v>0</v>
      </c>
      <c r="AE131" s="37" t="str">
        <f t="shared" si="19"/>
        <v>CUMPLIDA</v>
      </c>
      <c r="AF131" s="37" t="str">
        <f t="shared" si="20"/>
        <v>CUMPLIDA</v>
      </c>
      <c r="AG131" s="50" t="s">
        <v>59</v>
      </c>
      <c r="AH131" s="38"/>
      <c r="AI131" s="38"/>
      <c r="AJ131" s="38"/>
      <c r="AK131" s="39" t="s">
        <v>73</v>
      </c>
      <c r="AL131" s="53" t="s">
        <v>653</v>
      </c>
      <c r="AM131" s="53" t="s">
        <v>681</v>
      </c>
      <c r="AN131" s="53" t="s">
        <v>151</v>
      </c>
      <c r="AO131" s="53"/>
      <c r="AP131" s="53"/>
      <c r="AQ131" s="53"/>
      <c r="AR131" s="62"/>
      <c r="AS131" s="40" t="s">
        <v>55</v>
      </c>
    </row>
    <row r="132" spans="1:45" s="63" customFormat="1" ht="187.15" customHeight="1" x14ac:dyDescent="0.25">
      <c r="A132" s="41">
        <v>920</v>
      </c>
      <c r="B132" s="41">
        <v>15</v>
      </c>
      <c r="C132" s="67" t="s">
        <v>1112</v>
      </c>
      <c r="D132" s="96" t="s">
        <v>55</v>
      </c>
      <c r="E132" s="96" t="s">
        <v>55</v>
      </c>
      <c r="F132" s="138" t="s">
        <v>1113</v>
      </c>
      <c r="G132" s="138" t="s">
        <v>1114</v>
      </c>
      <c r="H132" s="138" t="s">
        <v>1115</v>
      </c>
      <c r="I132" s="138" t="s">
        <v>1116</v>
      </c>
      <c r="J132" s="136">
        <v>9</v>
      </c>
      <c r="K132" s="47">
        <v>41821</v>
      </c>
      <c r="L132" s="47">
        <v>42886</v>
      </c>
      <c r="M132" s="48" t="s">
        <v>151</v>
      </c>
      <c r="N132" s="49" t="s">
        <v>151</v>
      </c>
      <c r="O132" s="49" t="s">
        <v>152</v>
      </c>
      <c r="P132" s="49" t="s">
        <v>1111</v>
      </c>
      <c r="Q132" s="59" t="s">
        <v>92</v>
      </c>
      <c r="R132" s="49" t="s">
        <v>152</v>
      </c>
      <c r="S132" s="50" t="s">
        <v>67</v>
      </c>
      <c r="T132" s="97">
        <v>9</v>
      </c>
      <c r="U132" s="52">
        <f t="shared" si="21"/>
        <v>1</v>
      </c>
      <c r="V132" s="35"/>
      <c r="W132" s="35"/>
      <c r="X132" s="36"/>
      <c r="Y132" s="35"/>
      <c r="Z132" s="36"/>
      <c r="AA132" s="35"/>
      <c r="AB132" s="137" t="s">
        <v>971</v>
      </c>
      <c r="AC132" s="60">
        <f>IF(U132=100%,2,0)</f>
        <v>2</v>
      </c>
      <c r="AD132" s="61">
        <f>IF(L132&lt;$AE$8,0,1)</f>
        <v>0</v>
      </c>
      <c r="AE132" s="37" t="str">
        <f t="shared" si="19"/>
        <v>CUMPLIDA</v>
      </c>
      <c r="AF132" s="37" t="str">
        <f t="shared" si="20"/>
        <v>CUMPLIDA</v>
      </c>
      <c r="AG132" s="50" t="s">
        <v>67</v>
      </c>
      <c r="AH132" s="38"/>
      <c r="AI132" s="38"/>
      <c r="AJ132" s="38"/>
      <c r="AK132" s="39" t="s">
        <v>73</v>
      </c>
      <c r="AL132" s="53" t="s">
        <v>653</v>
      </c>
      <c r="AM132" s="53" t="s">
        <v>681</v>
      </c>
      <c r="AN132" s="53" t="s">
        <v>151</v>
      </c>
      <c r="AO132" s="53"/>
      <c r="AP132" s="53"/>
      <c r="AQ132" s="53"/>
      <c r="AR132" s="62"/>
      <c r="AS132" s="40" t="s">
        <v>55</v>
      </c>
    </row>
    <row r="133" spans="1:45" s="63" customFormat="1" ht="253.5" customHeight="1" x14ac:dyDescent="0.25">
      <c r="A133" s="41">
        <v>922</v>
      </c>
      <c r="B133" s="41">
        <v>22</v>
      </c>
      <c r="C133" s="67" t="s">
        <v>1117</v>
      </c>
      <c r="D133" s="96" t="s">
        <v>1118</v>
      </c>
      <c r="E133" s="96" t="s">
        <v>55</v>
      </c>
      <c r="F133" s="138" t="s">
        <v>1063</v>
      </c>
      <c r="G133" s="138" t="s">
        <v>1119</v>
      </c>
      <c r="H133" s="45" t="s">
        <v>1065</v>
      </c>
      <c r="I133" s="45" t="s">
        <v>1066</v>
      </c>
      <c r="J133" s="136">
        <v>9</v>
      </c>
      <c r="K133" s="47">
        <v>41821</v>
      </c>
      <c r="L133" s="47">
        <v>42886</v>
      </c>
      <c r="M133" s="48" t="s">
        <v>151</v>
      </c>
      <c r="N133" s="48" t="s">
        <v>151</v>
      </c>
      <c r="O133" s="59" t="s">
        <v>152</v>
      </c>
      <c r="P133" s="59" t="s">
        <v>152</v>
      </c>
      <c r="Q133" s="59" t="s">
        <v>92</v>
      </c>
      <c r="R133" s="59" t="s">
        <v>152</v>
      </c>
      <c r="S133" s="50" t="s">
        <v>67</v>
      </c>
      <c r="T133" s="97">
        <v>9</v>
      </c>
      <c r="U133" s="52">
        <f t="shared" si="21"/>
        <v>1</v>
      </c>
      <c r="V133" s="35"/>
      <c r="W133" s="35"/>
      <c r="X133" s="36"/>
      <c r="Y133" s="35"/>
      <c r="Z133" s="36"/>
      <c r="AA133" s="35"/>
      <c r="AB133" s="54" t="s">
        <v>971</v>
      </c>
      <c r="AC133" s="60">
        <f>IF(U133=100%,2,0)</f>
        <v>2</v>
      </c>
      <c r="AD133" s="61">
        <f>IF(L133&lt;$AE$8,0,1)</f>
        <v>0</v>
      </c>
      <c r="AE133" s="37" t="str">
        <f t="shared" si="19"/>
        <v>CUMPLIDA</v>
      </c>
      <c r="AF133" s="37" t="str">
        <f t="shared" si="20"/>
        <v>CUMPLIDA</v>
      </c>
      <c r="AG133" s="50" t="s">
        <v>67</v>
      </c>
      <c r="AH133" s="38"/>
      <c r="AI133" s="38"/>
      <c r="AJ133" s="38"/>
      <c r="AK133" s="39" t="s">
        <v>73</v>
      </c>
      <c r="AL133" s="53" t="s">
        <v>653</v>
      </c>
      <c r="AM133" s="53" t="s">
        <v>681</v>
      </c>
      <c r="AN133" s="53" t="s">
        <v>151</v>
      </c>
      <c r="AO133" s="53"/>
      <c r="AP133" s="53"/>
      <c r="AQ133" s="53"/>
      <c r="AR133" s="62"/>
      <c r="AS133" s="40" t="s">
        <v>55</v>
      </c>
    </row>
    <row r="134" spans="1:45" s="63" customFormat="1" ht="195" customHeight="1" x14ac:dyDescent="0.25">
      <c r="A134" s="41">
        <v>932</v>
      </c>
      <c r="B134" s="41">
        <v>1</v>
      </c>
      <c r="C134" s="40" t="s">
        <v>1124</v>
      </c>
      <c r="D134" s="43" t="s">
        <v>1125</v>
      </c>
      <c r="E134" s="139" t="s">
        <v>55</v>
      </c>
      <c r="F134" s="140" t="s">
        <v>1063</v>
      </c>
      <c r="G134" s="139"/>
      <c r="H134" s="62" t="s">
        <v>1126</v>
      </c>
      <c r="I134" s="62" t="s">
        <v>1127</v>
      </c>
      <c r="J134" s="39">
        <v>9</v>
      </c>
      <c r="K134" s="141">
        <v>42522</v>
      </c>
      <c r="L134" s="58">
        <v>42886</v>
      </c>
      <c r="M134" s="48" t="s">
        <v>151</v>
      </c>
      <c r="N134" s="48" t="s">
        <v>151</v>
      </c>
      <c r="O134" s="50" t="s">
        <v>152</v>
      </c>
      <c r="P134" s="50" t="s">
        <v>152</v>
      </c>
      <c r="Q134" s="59" t="s">
        <v>92</v>
      </c>
      <c r="R134" s="50" t="s">
        <v>152</v>
      </c>
      <c r="S134" s="50" t="s">
        <v>59</v>
      </c>
      <c r="T134" s="53">
        <v>9</v>
      </c>
      <c r="U134" s="52">
        <f t="shared" si="21"/>
        <v>1</v>
      </c>
      <c r="V134" s="36"/>
      <c r="W134" s="36"/>
      <c r="X134" s="36"/>
      <c r="Y134" s="36"/>
      <c r="Z134" s="36"/>
      <c r="AA134" s="36"/>
      <c r="AB134" s="54" t="s">
        <v>1128</v>
      </c>
      <c r="AC134" s="60">
        <f>IF(U134=100%,2,0)</f>
        <v>2</v>
      </c>
      <c r="AD134" s="61">
        <f>IF(L134&lt;$AE$8,0,1)</f>
        <v>0</v>
      </c>
      <c r="AE134" s="37" t="str">
        <f t="shared" si="19"/>
        <v>CUMPLIDA</v>
      </c>
      <c r="AF134" s="37" t="str">
        <f t="shared" si="20"/>
        <v>CUMPLIDA</v>
      </c>
      <c r="AG134" s="50" t="s">
        <v>59</v>
      </c>
      <c r="AH134" s="38" t="s">
        <v>86</v>
      </c>
      <c r="AI134" s="38"/>
      <c r="AJ134" s="38"/>
      <c r="AK134" s="53" t="s">
        <v>323</v>
      </c>
      <c r="AL134" s="53" t="s">
        <v>653</v>
      </c>
      <c r="AM134" s="53" t="s">
        <v>681</v>
      </c>
      <c r="AN134" s="53" t="s">
        <v>151</v>
      </c>
      <c r="AO134" s="53"/>
      <c r="AP134" s="53"/>
      <c r="AQ134" s="53"/>
      <c r="AR134" s="62"/>
      <c r="AS134" s="40" t="s">
        <v>55</v>
      </c>
    </row>
    <row r="135" spans="1:45" s="63" customFormat="1" ht="409.6" customHeight="1" x14ac:dyDescent="0.25">
      <c r="A135" s="41">
        <v>933</v>
      </c>
      <c r="B135" s="41">
        <v>2</v>
      </c>
      <c r="C135" s="142" t="s">
        <v>1129</v>
      </c>
      <c r="D135" s="67" t="s">
        <v>1130</v>
      </c>
      <c r="E135" s="139" t="s">
        <v>55</v>
      </c>
      <c r="F135" s="40" t="s">
        <v>1131</v>
      </c>
      <c r="G135" s="40" t="s">
        <v>1132</v>
      </c>
      <c r="H135" s="40" t="s">
        <v>1133</v>
      </c>
      <c r="I135" s="40" t="s">
        <v>1134</v>
      </c>
      <c r="J135" s="39">
        <v>17</v>
      </c>
      <c r="K135" s="48">
        <v>42522</v>
      </c>
      <c r="L135" s="47">
        <v>42947</v>
      </c>
      <c r="M135" s="48" t="s">
        <v>1135</v>
      </c>
      <c r="N135" s="53" t="s">
        <v>1136</v>
      </c>
      <c r="O135" s="49" t="s">
        <v>604</v>
      </c>
      <c r="P135" s="46" t="s">
        <v>604</v>
      </c>
      <c r="Q135" s="53" t="s">
        <v>605</v>
      </c>
      <c r="R135" s="39" t="s">
        <v>1137</v>
      </c>
      <c r="S135" s="50" t="s">
        <v>1138</v>
      </c>
      <c r="T135" s="53">
        <v>17</v>
      </c>
      <c r="U135" s="52">
        <f t="shared" si="21"/>
        <v>1</v>
      </c>
      <c r="V135" s="36"/>
      <c r="W135" s="36"/>
      <c r="X135" s="36"/>
      <c r="Y135" s="36"/>
      <c r="Z135" s="36"/>
      <c r="AA135" s="36"/>
      <c r="AB135" s="54" t="s">
        <v>1128</v>
      </c>
      <c r="AC135" s="60">
        <f>IF(U135=100%,2,0)</f>
        <v>2</v>
      </c>
      <c r="AD135" s="61">
        <f>IF(L135&lt;$AE$8,0,1)</f>
        <v>0</v>
      </c>
      <c r="AE135" s="37" t="str">
        <f t="shared" si="19"/>
        <v>CUMPLIDA</v>
      </c>
      <c r="AF135" s="37" t="str">
        <f t="shared" si="20"/>
        <v>CUMPLIDA</v>
      </c>
      <c r="AG135" s="50" t="s">
        <v>67</v>
      </c>
      <c r="AH135" s="38" t="s">
        <v>86</v>
      </c>
      <c r="AI135" s="38"/>
      <c r="AJ135" s="38"/>
      <c r="AK135" s="53" t="s">
        <v>323</v>
      </c>
      <c r="AL135" s="53" t="s">
        <v>61</v>
      </c>
      <c r="AM135" s="53" t="s">
        <v>62</v>
      </c>
      <c r="AN135" s="53" t="s">
        <v>63</v>
      </c>
      <c r="AO135" s="53"/>
      <c r="AP135" s="53"/>
      <c r="AQ135" s="53"/>
      <c r="AR135" s="62"/>
      <c r="AS135" s="40" t="s">
        <v>55</v>
      </c>
    </row>
    <row r="136" spans="1:45" s="63" customFormat="1" ht="213.75" customHeight="1" x14ac:dyDescent="0.25">
      <c r="A136" s="41">
        <v>934</v>
      </c>
      <c r="B136" s="41">
        <v>3</v>
      </c>
      <c r="C136" s="142" t="s">
        <v>1139</v>
      </c>
      <c r="D136" s="40" t="s">
        <v>1140</v>
      </c>
      <c r="E136" s="139" t="s">
        <v>55</v>
      </c>
      <c r="F136" s="67" t="s">
        <v>1141</v>
      </c>
      <c r="G136" s="67" t="s">
        <v>1142</v>
      </c>
      <c r="H136" s="67" t="s">
        <v>1143</v>
      </c>
      <c r="I136" s="67" t="s">
        <v>1144</v>
      </c>
      <c r="J136" s="39">
        <v>7</v>
      </c>
      <c r="K136" s="58">
        <v>42514</v>
      </c>
      <c r="L136" s="58">
        <v>42766</v>
      </c>
      <c r="M136" s="48" t="s">
        <v>1145</v>
      </c>
      <c r="N136" s="53" t="s">
        <v>1146</v>
      </c>
      <c r="O136" s="53" t="s">
        <v>58</v>
      </c>
      <c r="P136" s="53" t="s">
        <v>58</v>
      </c>
      <c r="Q136" s="59" t="s">
        <v>84</v>
      </c>
      <c r="R136" s="53" t="s">
        <v>58</v>
      </c>
      <c r="S136" s="50" t="s">
        <v>59</v>
      </c>
      <c r="T136" s="39">
        <v>7</v>
      </c>
      <c r="U136" s="52">
        <f t="shared" si="21"/>
        <v>1</v>
      </c>
      <c r="V136" s="36"/>
      <c r="W136" s="36"/>
      <c r="X136" s="36"/>
      <c r="Y136" s="36"/>
      <c r="Z136" s="36"/>
      <c r="AA136" s="36"/>
      <c r="AB136" s="54" t="s">
        <v>1128</v>
      </c>
      <c r="AC136" s="60">
        <f>IF(U136=100%,2,0)</f>
        <v>2</v>
      </c>
      <c r="AD136" s="61">
        <f>IF(L136&lt;$AE$8,0,1)</f>
        <v>0</v>
      </c>
      <c r="AE136" s="37" t="str">
        <f t="shared" si="19"/>
        <v>CUMPLIDA</v>
      </c>
      <c r="AF136" s="37" t="str">
        <f t="shared" si="20"/>
        <v>CUMPLIDA</v>
      </c>
      <c r="AG136" s="50" t="s">
        <v>59</v>
      </c>
      <c r="AH136" s="56" t="s">
        <v>1147</v>
      </c>
      <c r="AI136" s="38" t="s">
        <v>126</v>
      </c>
      <c r="AJ136" s="38" t="s">
        <v>127</v>
      </c>
      <c r="AK136" s="53" t="s">
        <v>323</v>
      </c>
      <c r="AL136" s="53" t="s">
        <v>439</v>
      </c>
      <c r="AM136" s="53" t="s">
        <v>439</v>
      </c>
      <c r="AN136" s="53" t="s">
        <v>1148</v>
      </c>
      <c r="AO136" s="53"/>
      <c r="AP136" s="53"/>
      <c r="AQ136" s="53"/>
      <c r="AR136" s="62"/>
      <c r="AS136" s="40" t="s">
        <v>55</v>
      </c>
    </row>
    <row r="137" spans="1:45" s="63" customFormat="1" ht="373.5" customHeight="1" x14ac:dyDescent="0.25">
      <c r="A137" s="41">
        <v>935</v>
      </c>
      <c r="B137" s="41">
        <v>4</v>
      </c>
      <c r="C137" s="40" t="s">
        <v>1149</v>
      </c>
      <c r="D137" s="40" t="s">
        <v>1150</v>
      </c>
      <c r="E137" s="139" t="s">
        <v>55</v>
      </c>
      <c r="F137" s="67" t="s">
        <v>1151</v>
      </c>
      <c r="G137" s="67" t="s">
        <v>1152</v>
      </c>
      <c r="H137" s="67" t="s">
        <v>1153</v>
      </c>
      <c r="I137" s="67" t="s">
        <v>1154</v>
      </c>
      <c r="J137" s="39">
        <v>7</v>
      </c>
      <c r="K137" s="58">
        <v>42522</v>
      </c>
      <c r="L137" s="58">
        <v>43100</v>
      </c>
      <c r="M137" s="48" t="s">
        <v>1145</v>
      </c>
      <c r="N137" s="53" t="s">
        <v>1146</v>
      </c>
      <c r="O137" s="53" t="s">
        <v>58</v>
      </c>
      <c r="P137" s="53" t="s">
        <v>1155</v>
      </c>
      <c r="Q137" s="59" t="s">
        <v>84</v>
      </c>
      <c r="R137" s="53" t="s">
        <v>58</v>
      </c>
      <c r="S137" s="50" t="s">
        <v>59</v>
      </c>
      <c r="T137" s="39">
        <v>7</v>
      </c>
      <c r="U137" s="52">
        <f t="shared" si="21"/>
        <v>1</v>
      </c>
      <c r="V137" s="36"/>
      <c r="W137" s="36"/>
      <c r="X137" s="36"/>
      <c r="Y137" s="36"/>
      <c r="Z137" s="36"/>
      <c r="AA137" s="36"/>
      <c r="AB137" s="54" t="s">
        <v>1128</v>
      </c>
      <c r="AC137" s="60">
        <f>IF(U137=100%,2,0)</f>
        <v>2</v>
      </c>
      <c r="AD137" s="61">
        <f>IF(L137&lt;$AE$8,0,1)</f>
        <v>0</v>
      </c>
      <c r="AE137" s="37" t="str">
        <f t="shared" si="19"/>
        <v>CUMPLIDA</v>
      </c>
      <c r="AF137" s="37" t="str">
        <f t="shared" si="20"/>
        <v>CUMPLIDA</v>
      </c>
      <c r="AG137" s="50" t="s">
        <v>59</v>
      </c>
      <c r="AH137" s="56" t="s">
        <v>1156</v>
      </c>
      <c r="AI137" s="38" t="s">
        <v>126</v>
      </c>
      <c r="AJ137" s="38" t="s">
        <v>127</v>
      </c>
      <c r="AK137" s="53" t="s">
        <v>323</v>
      </c>
      <c r="AL137" s="53" t="s">
        <v>87</v>
      </c>
      <c r="AM137" s="53" t="s">
        <v>1157</v>
      </c>
      <c r="AN137" s="53" t="s">
        <v>1148</v>
      </c>
      <c r="AO137" s="53"/>
      <c r="AP137" s="53"/>
      <c r="AQ137" s="53"/>
      <c r="AR137" s="62"/>
      <c r="AS137" s="40" t="s">
        <v>55</v>
      </c>
    </row>
    <row r="138" spans="1:45" s="63" customFormat="1" ht="360.75" customHeight="1" x14ac:dyDescent="0.25">
      <c r="A138" s="41">
        <v>936</v>
      </c>
      <c r="B138" s="41">
        <v>5</v>
      </c>
      <c r="C138" s="108" t="s">
        <v>1158</v>
      </c>
      <c r="D138" s="67" t="s">
        <v>1159</v>
      </c>
      <c r="E138" s="139" t="s">
        <v>55</v>
      </c>
      <c r="F138" s="40" t="s">
        <v>1160</v>
      </c>
      <c r="G138" s="62" t="s">
        <v>1161</v>
      </c>
      <c r="H138" s="62" t="s">
        <v>1162</v>
      </c>
      <c r="I138" s="44" t="s">
        <v>1163</v>
      </c>
      <c r="J138" s="53">
        <v>6</v>
      </c>
      <c r="K138" s="58">
        <v>42522</v>
      </c>
      <c r="L138" s="85">
        <v>43100</v>
      </c>
      <c r="M138" s="48" t="s">
        <v>1145</v>
      </c>
      <c r="N138" s="53" t="s">
        <v>1146</v>
      </c>
      <c r="O138" s="53" t="s">
        <v>58</v>
      </c>
      <c r="P138" s="53" t="s">
        <v>58</v>
      </c>
      <c r="Q138" s="59" t="s">
        <v>84</v>
      </c>
      <c r="R138" s="53" t="s">
        <v>58</v>
      </c>
      <c r="S138" s="50" t="s">
        <v>1138</v>
      </c>
      <c r="T138" s="39">
        <v>6</v>
      </c>
      <c r="U138" s="52">
        <f t="shared" si="21"/>
        <v>1</v>
      </c>
      <c r="V138" s="36"/>
      <c r="W138" s="36"/>
      <c r="X138" s="36"/>
      <c r="Y138" s="36"/>
      <c r="Z138" s="36"/>
      <c r="AA138" s="36"/>
      <c r="AB138" s="54" t="s">
        <v>1128</v>
      </c>
      <c r="AC138" s="60">
        <f>IF(U138=100%,2,0)</f>
        <v>2</v>
      </c>
      <c r="AD138" s="61">
        <f>IF(L138&lt;$AE$8,0,1)</f>
        <v>0</v>
      </c>
      <c r="AE138" s="37" t="str">
        <f t="shared" si="19"/>
        <v>CUMPLIDA</v>
      </c>
      <c r="AF138" s="37" t="str">
        <f t="shared" si="20"/>
        <v>CUMPLIDA</v>
      </c>
      <c r="AG138" s="50" t="s">
        <v>67</v>
      </c>
      <c r="AH138" s="56" t="s">
        <v>1164</v>
      </c>
      <c r="AI138" s="38" t="s">
        <v>86</v>
      </c>
      <c r="AJ138" s="56" t="s">
        <v>72</v>
      </c>
      <c r="AK138" s="39" t="s">
        <v>73</v>
      </c>
      <c r="AL138" s="53" t="s">
        <v>61</v>
      </c>
      <c r="AM138" s="53" t="s">
        <v>640</v>
      </c>
      <c r="AN138" s="53" t="s">
        <v>1148</v>
      </c>
      <c r="AO138" s="53"/>
      <c r="AP138" s="53"/>
      <c r="AQ138" s="53"/>
      <c r="AR138" s="62"/>
      <c r="AS138" s="40" t="s">
        <v>1165</v>
      </c>
    </row>
    <row r="139" spans="1:45" s="63" customFormat="1" ht="225" customHeight="1" x14ac:dyDescent="0.25">
      <c r="A139" s="41">
        <v>937</v>
      </c>
      <c r="B139" s="41">
        <v>6</v>
      </c>
      <c r="C139" s="108" t="s">
        <v>1166</v>
      </c>
      <c r="D139" s="67" t="s">
        <v>1167</v>
      </c>
      <c r="E139" s="139" t="s">
        <v>55</v>
      </c>
      <c r="F139" s="62" t="s">
        <v>1168</v>
      </c>
      <c r="G139" s="62" t="s">
        <v>1169</v>
      </c>
      <c r="H139" s="62" t="s">
        <v>1170</v>
      </c>
      <c r="I139" s="62" t="s">
        <v>1171</v>
      </c>
      <c r="J139" s="53">
        <v>7</v>
      </c>
      <c r="K139" s="58">
        <v>42522</v>
      </c>
      <c r="L139" s="85">
        <v>43069</v>
      </c>
      <c r="M139" s="48" t="s">
        <v>1145</v>
      </c>
      <c r="N139" s="53" t="s">
        <v>1146</v>
      </c>
      <c r="O139" s="53" t="s">
        <v>58</v>
      </c>
      <c r="P139" s="53" t="s">
        <v>58</v>
      </c>
      <c r="Q139" s="59" t="s">
        <v>84</v>
      </c>
      <c r="R139" s="53" t="s">
        <v>58</v>
      </c>
      <c r="S139" s="50" t="s">
        <v>59</v>
      </c>
      <c r="T139" s="39">
        <v>7</v>
      </c>
      <c r="U139" s="52">
        <f t="shared" si="21"/>
        <v>1</v>
      </c>
      <c r="V139" s="36"/>
      <c r="W139" s="36"/>
      <c r="X139" s="36"/>
      <c r="Y139" s="36"/>
      <c r="Z139" s="36"/>
      <c r="AA139" s="36"/>
      <c r="AB139" s="54" t="s">
        <v>1128</v>
      </c>
      <c r="AC139" s="60">
        <f>IF(U139=100%,2,0)</f>
        <v>2</v>
      </c>
      <c r="AD139" s="61">
        <f>IF(L139&lt;$AE$8,0,1)</f>
        <v>0</v>
      </c>
      <c r="AE139" s="37" t="str">
        <f t="shared" si="19"/>
        <v>CUMPLIDA</v>
      </c>
      <c r="AF139" s="37" t="str">
        <f t="shared" si="20"/>
        <v>CUMPLIDA</v>
      </c>
      <c r="AG139" s="50" t="s">
        <v>59</v>
      </c>
      <c r="AH139" s="56" t="s">
        <v>1172</v>
      </c>
      <c r="AI139" s="38" t="s">
        <v>126</v>
      </c>
      <c r="AJ139" s="38" t="s">
        <v>127</v>
      </c>
      <c r="AK139" s="39" t="s">
        <v>73</v>
      </c>
      <c r="AL139" s="53" t="s">
        <v>87</v>
      </c>
      <c r="AM139" s="53" t="s">
        <v>217</v>
      </c>
      <c r="AN139" s="53" t="s">
        <v>1148</v>
      </c>
      <c r="AO139" s="53"/>
      <c r="AP139" s="53"/>
      <c r="AQ139" s="53"/>
      <c r="AR139" s="62"/>
      <c r="AS139" s="40" t="s">
        <v>1173</v>
      </c>
    </row>
    <row r="140" spans="1:45" s="63" customFormat="1" ht="234" customHeight="1" x14ac:dyDescent="0.25">
      <c r="A140" s="41">
        <v>938</v>
      </c>
      <c r="B140" s="41">
        <v>7</v>
      </c>
      <c r="C140" s="142" t="s">
        <v>1174</v>
      </c>
      <c r="D140" s="67" t="s">
        <v>1175</v>
      </c>
      <c r="E140" s="139" t="s">
        <v>55</v>
      </c>
      <c r="F140" s="62" t="s">
        <v>1176</v>
      </c>
      <c r="G140" s="62" t="s">
        <v>1177</v>
      </c>
      <c r="H140" s="62" t="s">
        <v>1178</v>
      </c>
      <c r="I140" s="62" t="s">
        <v>1179</v>
      </c>
      <c r="J140" s="53">
        <v>6</v>
      </c>
      <c r="K140" s="58">
        <v>42522</v>
      </c>
      <c r="L140" s="85">
        <v>43069</v>
      </c>
      <c r="M140" s="48" t="s">
        <v>1145</v>
      </c>
      <c r="N140" s="53" t="s">
        <v>1146</v>
      </c>
      <c r="O140" s="53" t="s">
        <v>58</v>
      </c>
      <c r="P140" s="53" t="s">
        <v>58</v>
      </c>
      <c r="Q140" s="59" t="s">
        <v>84</v>
      </c>
      <c r="R140" s="53" t="s">
        <v>58</v>
      </c>
      <c r="S140" s="50" t="s">
        <v>59</v>
      </c>
      <c r="T140" s="39">
        <v>6</v>
      </c>
      <c r="U140" s="52">
        <f t="shared" si="21"/>
        <v>1</v>
      </c>
      <c r="V140" s="36"/>
      <c r="W140" s="36"/>
      <c r="X140" s="36"/>
      <c r="Y140" s="36"/>
      <c r="Z140" s="36"/>
      <c r="AA140" s="36"/>
      <c r="AB140" s="54" t="s">
        <v>1128</v>
      </c>
      <c r="AC140" s="60">
        <f>IF(U140=100%,2,0)</f>
        <v>2</v>
      </c>
      <c r="AD140" s="61">
        <f>IF(L140&lt;$AE$8,0,1)</f>
        <v>0</v>
      </c>
      <c r="AE140" s="37" t="str">
        <f t="shared" ref="AE140:AE187" si="22">IF(AC140+AD140&gt;1,"CUMPLIDA",IF(AD140=1,"EN TERMINO","VENCIDA"))</f>
        <v>CUMPLIDA</v>
      </c>
      <c r="AF140" s="37" t="str">
        <f t="shared" ref="AF140:AF187" si="23">IF(AE140="CUMPLIDA","CUMPLIDA",IF(AE140="EN TERMINO","EN TERMINO","VENCIDA"))</f>
        <v>CUMPLIDA</v>
      </c>
      <c r="AG140" s="50" t="s">
        <v>59</v>
      </c>
      <c r="AH140" s="56" t="s">
        <v>1180</v>
      </c>
      <c r="AI140" s="38" t="s">
        <v>126</v>
      </c>
      <c r="AJ140" s="38" t="s">
        <v>127</v>
      </c>
      <c r="AK140" s="39" t="s">
        <v>73</v>
      </c>
      <c r="AL140" s="53" t="s">
        <v>87</v>
      </c>
      <c r="AM140" s="53" t="s">
        <v>498</v>
      </c>
      <c r="AN140" s="53" t="s">
        <v>1148</v>
      </c>
      <c r="AO140" s="53"/>
      <c r="AP140" s="53"/>
      <c r="AQ140" s="53"/>
      <c r="AR140" s="62"/>
      <c r="AS140" s="40" t="s">
        <v>1181</v>
      </c>
    </row>
    <row r="141" spans="1:45" s="63" customFormat="1" ht="234.75" customHeight="1" x14ac:dyDescent="0.25">
      <c r="A141" s="41">
        <v>940</v>
      </c>
      <c r="B141" s="41">
        <v>9</v>
      </c>
      <c r="C141" s="108" t="s">
        <v>1182</v>
      </c>
      <c r="D141" s="67" t="s">
        <v>1183</v>
      </c>
      <c r="E141" s="139" t="s">
        <v>55</v>
      </c>
      <c r="F141" s="67" t="s">
        <v>1141</v>
      </c>
      <c r="G141" s="67" t="s">
        <v>1142</v>
      </c>
      <c r="H141" s="67" t="s">
        <v>1143</v>
      </c>
      <c r="I141" s="67" t="s">
        <v>1184</v>
      </c>
      <c r="J141" s="39">
        <v>7</v>
      </c>
      <c r="K141" s="58">
        <v>42522</v>
      </c>
      <c r="L141" s="58">
        <v>42766</v>
      </c>
      <c r="M141" s="48" t="s">
        <v>1145</v>
      </c>
      <c r="N141" s="53" t="s">
        <v>1146</v>
      </c>
      <c r="O141" s="53" t="s">
        <v>58</v>
      </c>
      <c r="P141" s="53" t="s">
        <v>58</v>
      </c>
      <c r="Q141" s="59" t="s">
        <v>84</v>
      </c>
      <c r="R141" s="53" t="s">
        <v>58</v>
      </c>
      <c r="S141" s="50" t="s">
        <v>59</v>
      </c>
      <c r="T141" s="39">
        <v>7</v>
      </c>
      <c r="U141" s="52">
        <f t="shared" si="21"/>
        <v>1</v>
      </c>
      <c r="V141" s="36"/>
      <c r="W141" s="36"/>
      <c r="X141" s="36"/>
      <c r="Y141" s="36"/>
      <c r="Z141" s="36"/>
      <c r="AA141" s="36"/>
      <c r="AB141" s="54" t="s">
        <v>1128</v>
      </c>
      <c r="AC141" s="60">
        <f>IF(U141=100%,2,0)</f>
        <v>2</v>
      </c>
      <c r="AD141" s="61">
        <f>IF(L141&lt;$AE$8,0,1)</f>
        <v>0</v>
      </c>
      <c r="AE141" s="37" t="str">
        <f t="shared" si="22"/>
        <v>CUMPLIDA</v>
      </c>
      <c r="AF141" s="37" t="str">
        <f t="shared" si="23"/>
        <v>CUMPLIDA</v>
      </c>
      <c r="AG141" s="50" t="s">
        <v>59</v>
      </c>
      <c r="AH141" s="56" t="s">
        <v>1185</v>
      </c>
      <c r="AI141" s="38" t="s">
        <v>126</v>
      </c>
      <c r="AJ141" s="56" t="s">
        <v>127</v>
      </c>
      <c r="AK141" s="53" t="s">
        <v>323</v>
      </c>
      <c r="AL141" s="53" t="s">
        <v>87</v>
      </c>
      <c r="AM141" s="53" t="s">
        <v>256</v>
      </c>
      <c r="AN141" s="53" t="s">
        <v>1148</v>
      </c>
      <c r="AO141" s="53"/>
      <c r="AP141" s="53"/>
      <c r="AQ141" s="53"/>
      <c r="AR141" s="62"/>
      <c r="AS141" s="40" t="s">
        <v>55</v>
      </c>
    </row>
    <row r="142" spans="1:45" s="63" customFormat="1" ht="250.5" customHeight="1" x14ac:dyDescent="0.25">
      <c r="A142" s="41">
        <v>941</v>
      </c>
      <c r="B142" s="41">
        <v>10</v>
      </c>
      <c r="C142" s="67" t="s">
        <v>1186</v>
      </c>
      <c r="D142" s="114" t="s">
        <v>1187</v>
      </c>
      <c r="E142" s="139" t="s">
        <v>55</v>
      </c>
      <c r="F142" s="62" t="s">
        <v>1188</v>
      </c>
      <c r="G142" s="62" t="s">
        <v>1189</v>
      </c>
      <c r="H142" s="62" t="s">
        <v>1190</v>
      </c>
      <c r="I142" s="62" t="s">
        <v>1191</v>
      </c>
      <c r="J142" s="53">
        <v>7</v>
      </c>
      <c r="K142" s="58">
        <v>42522</v>
      </c>
      <c r="L142" s="85">
        <v>43100</v>
      </c>
      <c r="M142" s="48" t="s">
        <v>1145</v>
      </c>
      <c r="N142" s="53" t="s">
        <v>1146</v>
      </c>
      <c r="O142" s="53" t="s">
        <v>58</v>
      </c>
      <c r="P142" s="53" t="s">
        <v>58</v>
      </c>
      <c r="Q142" s="59" t="s">
        <v>84</v>
      </c>
      <c r="R142" s="53" t="s">
        <v>58</v>
      </c>
      <c r="S142" s="50" t="s">
        <v>59</v>
      </c>
      <c r="T142" s="39">
        <v>7</v>
      </c>
      <c r="U142" s="52">
        <f t="shared" si="21"/>
        <v>1</v>
      </c>
      <c r="V142" s="36"/>
      <c r="W142" s="36"/>
      <c r="X142" s="36"/>
      <c r="Y142" s="36"/>
      <c r="Z142" s="36"/>
      <c r="AA142" s="36"/>
      <c r="AB142" s="54" t="s">
        <v>1128</v>
      </c>
      <c r="AC142" s="60">
        <f>IF(U142=100%,2,0)</f>
        <v>2</v>
      </c>
      <c r="AD142" s="61">
        <f>IF(L142&lt;$AE$8,0,1)</f>
        <v>0</v>
      </c>
      <c r="AE142" s="37" t="str">
        <f t="shared" si="22"/>
        <v>CUMPLIDA</v>
      </c>
      <c r="AF142" s="37" t="str">
        <f t="shared" si="23"/>
        <v>CUMPLIDA</v>
      </c>
      <c r="AG142" s="50" t="s">
        <v>59</v>
      </c>
      <c r="AH142" s="56" t="s">
        <v>1192</v>
      </c>
      <c r="AI142" s="38" t="s">
        <v>126</v>
      </c>
      <c r="AJ142" s="56" t="s">
        <v>127</v>
      </c>
      <c r="AK142" s="39" t="s">
        <v>73</v>
      </c>
      <c r="AL142" s="53" t="s">
        <v>87</v>
      </c>
      <c r="AM142" s="53" t="s">
        <v>395</v>
      </c>
      <c r="AN142" s="53" t="s">
        <v>1148</v>
      </c>
      <c r="AO142" s="53"/>
      <c r="AP142" s="53"/>
      <c r="AQ142" s="53"/>
      <c r="AR142" s="62"/>
      <c r="AS142" s="40" t="s">
        <v>1193</v>
      </c>
    </row>
    <row r="143" spans="1:45" s="63" customFormat="1" ht="184.5" customHeight="1" x14ac:dyDescent="0.25">
      <c r="A143" s="41">
        <v>942</v>
      </c>
      <c r="B143" s="41">
        <v>11</v>
      </c>
      <c r="C143" s="142" t="s">
        <v>1194</v>
      </c>
      <c r="D143" s="67" t="s">
        <v>1195</v>
      </c>
      <c r="E143" s="139" t="s">
        <v>55</v>
      </c>
      <c r="F143" s="67" t="s">
        <v>1196</v>
      </c>
      <c r="G143" s="67" t="s">
        <v>1197</v>
      </c>
      <c r="H143" s="67" t="s">
        <v>1198</v>
      </c>
      <c r="I143" s="67" t="s">
        <v>1199</v>
      </c>
      <c r="J143" s="39">
        <v>3</v>
      </c>
      <c r="K143" s="58">
        <v>42522</v>
      </c>
      <c r="L143" s="58">
        <v>42916</v>
      </c>
      <c r="M143" s="48" t="s">
        <v>1145</v>
      </c>
      <c r="N143" s="53" t="s">
        <v>1146</v>
      </c>
      <c r="O143" s="53" t="s">
        <v>58</v>
      </c>
      <c r="P143" s="53" t="s">
        <v>58</v>
      </c>
      <c r="Q143" s="59" t="s">
        <v>84</v>
      </c>
      <c r="R143" s="53" t="s">
        <v>58</v>
      </c>
      <c r="S143" s="50" t="s">
        <v>59</v>
      </c>
      <c r="T143" s="39">
        <v>3</v>
      </c>
      <c r="U143" s="52">
        <f t="shared" si="21"/>
        <v>1</v>
      </c>
      <c r="V143" s="36"/>
      <c r="W143" s="36"/>
      <c r="X143" s="36"/>
      <c r="Y143" s="36"/>
      <c r="Z143" s="36"/>
      <c r="AA143" s="36"/>
      <c r="AB143" s="54" t="s">
        <v>1128</v>
      </c>
      <c r="AC143" s="60">
        <f>IF(U143=100%,2,0)</f>
        <v>2</v>
      </c>
      <c r="AD143" s="61">
        <f>IF(L143&lt;$AE$8,0,1)</f>
        <v>0</v>
      </c>
      <c r="AE143" s="37" t="str">
        <f t="shared" si="22"/>
        <v>CUMPLIDA</v>
      </c>
      <c r="AF143" s="37" t="str">
        <f t="shared" si="23"/>
        <v>CUMPLIDA</v>
      </c>
      <c r="AG143" s="50" t="s">
        <v>59</v>
      </c>
      <c r="AH143" s="56" t="s">
        <v>1200</v>
      </c>
      <c r="AI143" s="38" t="s">
        <v>126</v>
      </c>
      <c r="AJ143" s="56" t="s">
        <v>127</v>
      </c>
      <c r="AK143" s="53" t="s">
        <v>323</v>
      </c>
      <c r="AL143" s="53" t="s">
        <v>87</v>
      </c>
      <c r="AM143" s="53" t="s">
        <v>217</v>
      </c>
      <c r="AN143" s="53" t="s">
        <v>1148</v>
      </c>
      <c r="AO143" s="53"/>
      <c r="AP143" s="53"/>
      <c r="AQ143" s="53"/>
      <c r="AR143" s="62"/>
      <c r="AS143" s="40" t="s">
        <v>55</v>
      </c>
    </row>
    <row r="144" spans="1:45" s="63" customFormat="1" ht="262.5" customHeight="1" x14ac:dyDescent="0.25">
      <c r="A144" s="41">
        <v>943</v>
      </c>
      <c r="B144" s="41">
        <v>12</v>
      </c>
      <c r="C144" s="108" t="s">
        <v>1201</v>
      </c>
      <c r="D144" s="67" t="s">
        <v>1202</v>
      </c>
      <c r="E144" s="139" t="s">
        <v>55</v>
      </c>
      <c r="F144" s="62" t="s">
        <v>1203</v>
      </c>
      <c r="G144" s="62" t="s">
        <v>1204</v>
      </c>
      <c r="H144" s="62" t="s">
        <v>1205</v>
      </c>
      <c r="I144" s="62" t="s">
        <v>1206</v>
      </c>
      <c r="J144" s="53">
        <v>9</v>
      </c>
      <c r="K144" s="58">
        <v>42522</v>
      </c>
      <c r="L144" s="85">
        <v>43100</v>
      </c>
      <c r="M144" s="48" t="s">
        <v>1145</v>
      </c>
      <c r="N144" s="53" t="s">
        <v>1146</v>
      </c>
      <c r="O144" s="53" t="s">
        <v>58</v>
      </c>
      <c r="P144" s="53" t="s">
        <v>58</v>
      </c>
      <c r="Q144" s="59" t="s">
        <v>84</v>
      </c>
      <c r="R144" s="53" t="s">
        <v>58</v>
      </c>
      <c r="S144" s="50" t="s">
        <v>59</v>
      </c>
      <c r="T144" s="39">
        <v>9</v>
      </c>
      <c r="U144" s="52">
        <f t="shared" si="21"/>
        <v>1</v>
      </c>
      <c r="V144" s="36"/>
      <c r="W144" s="36"/>
      <c r="X144" s="36"/>
      <c r="Y144" s="36"/>
      <c r="Z144" s="36"/>
      <c r="AA144" s="36"/>
      <c r="AB144" s="54" t="s">
        <v>1128</v>
      </c>
      <c r="AC144" s="60">
        <f>IF(U144=100%,2,0)</f>
        <v>2</v>
      </c>
      <c r="AD144" s="61">
        <f>IF(L144&lt;$AE$8,0,1)</f>
        <v>0</v>
      </c>
      <c r="AE144" s="37" t="str">
        <f t="shared" si="22"/>
        <v>CUMPLIDA</v>
      </c>
      <c r="AF144" s="37" t="str">
        <f t="shared" si="23"/>
        <v>CUMPLIDA</v>
      </c>
      <c r="AG144" s="50" t="s">
        <v>59</v>
      </c>
      <c r="AH144" s="56" t="s">
        <v>1207</v>
      </c>
      <c r="AI144" s="38" t="s">
        <v>126</v>
      </c>
      <c r="AJ144" s="56" t="s">
        <v>127</v>
      </c>
      <c r="AK144" s="39" t="s">
        <v>73</v>
      </c>
      <c r="AL144" s="53" t="s">
        <v>87</v>
      </c>
      <c r="AM144" s="53" t="s">
        <v>498</v>
      </c>
      <c r="AN144" s="53" t="s">
        <v>1148</v>
      </c>
      <c r="AO144" s="53"/>
      <c r="AP144" s="53"/>
      <c r="AQ144" s="53"/>
      <c r="AR144" s="62"/>
      <c r="AS144" s="40" t="s">
        <v>1208</v>
      </c>
    </row>
    <row r="145" spans="1:45" s="63" customFormat="1" ht="213" customHeight="1" x14ac:dyDescent="0.25">
      <c r="A145" s="41">
        <v>944</v>
      </c>
      <c r="B145" s="41">
        <v>13</v>
      </c>
      <c r="C145" s="40" t="s">
        <v>1209</v>
      </c>
      <c r="D145" s="62" t="s">
        <v>1210</v>
      </c>
      <c r="E145" s="139" t="s">
        <v>55</v>
      </c>
      <c r="F145" s="67" t="s">
        <v>1211</v>
      </c>
      <c r="G145" s="67" t="s">
        <v>1212</v>
      </c>
      <c r="H145" s="67" t="s">
        <v>1213</v>
      </c>
      <c r="I145" s="67" t="s">
        <v>1214</v>
      </c>
      <c r="J145" s="39">
        <v>5</v>
      </c>
      <c r="K145" s="58">
        <v>42522</v>
      </c>
      <c r="L145" s="58">
        <v>43100</v>
      </c>
      <c r="M145" s="48" t="s">
        <v>1145</v>
      </c>
      <c r="N145" s="53" t="s">
        <v>1146</v>
      </c>
      <c r="O145" s="53" t="s">
        <v>58</v>
      </c>
      <c r="P145" s="53" t="s">
        <v>1155</v>
      </c>
      <c r="Q145" s="59" t="s">
        <v>84</v>
      </c>
      <c r="R145" s="53" t="s">
        <v>58</v>
      </c>
      <c r="S145" s="50" t="s">
        <v>1138</v>
      </c>
      <c r="T145" s="39">
        <v>5</v>
      </c>
      <c r="U145" s="52">
        <f t="shared" si="21"/>
        <v>1</v>
      </c>
      <c r="V145" s="36"/>
      <c r="W145" s="36"/>
      <c r="X145" s="36"/>
      <c r="Y145" s="36"/>
      <c r="Z145" s="36"/>
      <c r="AA145" s="36"/>
      <c r="AB145" s="54" t="s">
        <v>1128</v>
      </c>
      <c r="AC145" s="60">
        <f>IF(U145=100%,2,0)</f>
        <v>2</v>
      </c>
      <c r="AD145" s="61">
        <f>IF(L145&lt;$AE$8,0,1)</f>
        <v>0</v>
      </c>
      <c r="AE145" s="37" t="str">
        <f t="shared" si="22"/>
        <v>CUMPLIDA</v>
      </c>
      <c r="AF145" s="37" t="str">
        <f t="shared" si="23"/>
        <v>CUMPLIDA</v>
      </c>
      <c r="AG145" s="50" t="s">
        <v>67</v>
      </c>
      <c r="AH145" s="56" t="s">
        <v>1215</v>
      </c>
      <c r="AI145" s="38" t="s">
        <v>126</v>
      </c>
      <c r="AJ145" s="38" t="s">
        <v>127</v>
      </c>
      <c r="AK145" s="53" t="s">
        <v>323</v>
      </c>
      <c r="AL145" s="53" t="s">
        <v>61</v>
      </c>
      <c r="AM145" s="53" t="s">
        <v>62</v>
      </c>
      <c r="AN145" s="53" t="s">
        <v>1148</v>
      </c>
      <c r="AO145" s="53"/>
      <c r="AP145" s="53"/>
      <c r="AQ145" s="53"/>
      <c r="AR145" s="62"/>
      <c r="AS145" s="40" t="s">
        <v>55</v>
      </c>
    </row>
    <row r="146" spans="1:45" s="63" customFormat="1" ht="360" customHeight="1" x14ac:dyDescent="0.25">
      <c r="A146" s="41">
        <v>945</v>
      </c>
      <c r="B146" s="41">
        <v>14</v>
      </c>
      <c r="C146" s="67" t="s">
        <v>1216</v>
      </c>
      <c r="D146" s="67" t="s">
        <v>1217</v>
      </c>
      <c r="E146" s="62" t="s">
        <v>55</v>
      </c>
      <c r="F146" s="62" t="s">
        <v>1218</v>
      </c>
      <c r="G146" s="62" t="s">
        <v>1219</v>
      </c>
      <c r="H146" s="62" t="s">
        <v>1220</v>
      </c>
      <c r="I146" s="44" t="s">
        <v>1221</v>
      </c>
      <c r="J146" s="53">
        <v>6</v>
      </c>
      <c r="K146" s="58">
        <v>42522</v>
      </c>
      <c r="L146" s="85">
        <v>43100</v>
      </c>
      <c r="M146" s="48" t="s">
        <v>1145</v>
      </c>
      <c r="N146" s="53" t="s">
        <v>1146</v>
      </c>
      <c r="O146" s="53" t="s">
        <v>58</v>
      </c>
      <c r="P146" s="53" t="s">
        <v>58</v>
      </c>
      <c r="Q146" s="59" t="s">
        <v>84</v>
      </c>
      <c r="R146" s="53" t="s">
        <v>58</v>
      </c>
      <c r="S146" s="50" t="s">
        <v>1222</v>
      </c>
      <c r="T146" s="39">
        <v>6</v>
      </c>
      <c r="U146" s="52">
        <f t="shared" si="21"/>
        <v>1</v>
      </c>
      <c r="V146" s="36"/>
      <c r="W146" s="36"/>
      <c r="X146" s="53" t="s">
        <v>68</v>
      </c>
      <c r="Y146" s="35"/>
      <c r="Z146" s="36"/>
      <c r="AA146" s="35" t="s">
        <v>69</v>
      </c>
      <c r="AB146" s="54" t="s">
        <v>1128</v>
      </c>
      <c r="AC146" s="60">
        <f>IF(U146=100%,2,0)</f>
        <v>2</v>
      </c>
      <c r="AD146" s="61">
        <f>IF(L146&lt;$AE$8,0,1)</f>
        <v>0</v>
      </c>
      <c r="AE146" s="37" t="str">
        <f t="shared" si="22"/>
        <v>CUMPLIDA</v>
      </c>
      <c r="AF146" s="37" t="str">
        <f t="shared" si="23"/>
        <v>CUMPLIDA</v>
      </c>
      <c r="AG146" s="50" t="s">
        <v>117</v>
      </c>
      <c r="AH146" s="56" t="s">
        <v>1223</v>
      </c>
      <c r="AI146" s="38" t="s">
        <v>86</v>
      </c>
      <c r="AJ146" s="56" t="s">
        <v>180</v>
      </c>
      <c r="AK146" s="39" t="s">
        <v>73</v>
      </c>
      <c r="AL146" s="53" t="s">
        <v>74</v>
      </c>
      <c r="AM146" s="53" t="s">
        <v>611</v>
      </c>
      <c r="AN146" s="53" t="s">
        <v>1148</v>
      </c>
      <c r="AO146" s="53"/>
      <c r="AP146" s="53"/>
      <c r="AQ146" s="53"/>
      <c r="AR146" s="62"/>
      <c r="AS146" s="40" t="s">
        <v>1224</v>
      </c>
    </row>
    <row r="147" spans="1:45" s="63" customFormat="1" ht="276.75" customHeight="1" x14ac:dyDescent="0.25">
      <c r="A147" s="41">
        <v>947</v>
      </c>
      <c r="B147" s="41">
        <v>16</v>
      </c>
      <c r="C147" s="108" t="s">
        <v>1225</v>
      </c>
      <c r="D147" s="67" t="s">
        <v>1226</v>
      </c>
      <c r="E147" s="139" t="s">
        <v>55</v>
      </c>
      <c r="F147" s="40" t="s">
        <v>1227</v>
      </c>
      <c r="G147" s="40" t="s">
        <v>1228</v>
      </c>
      <c r="H147" s="143" t="s">
        <v>1229</v>
      </c>
      <c r="I147" s="40" t="s">
        <v>1230</v>
      </c>
      <c r="J147" s="39">
        <v>6</v>
      </c>
      <c r="K147" s="58">
        <v>42309</v>
      </c>
      <c r="L147" s="58">
        <v>42916</v>
      </c>
      <c r="M147" s="48" t="s">
        <v>1231</v>
      </c>
      <c r="N147" s="53" t="s">
        <v>1232</v>
      </c>
      <c r="O147" s="53" t="s">
        <v>58</v>
      </c>
      <c r="P147" s="53" t="s">
        <v>58</v>
      </c>
      <c r="Q147" s="59" t="s">
        <v>84</v>
      </c>
      <c r="R147" s="53" t="s">
        <v>58</v>
      </c>
      <c r="S147" s="50" t="s">
        <v>1138</v>
      </c>
      <c r="T147" s="39">
        <v>6</v>
      </c>
      <c r="U147" s="52">
        <f t="shared" si="21"/>
        <v>1</v>
      </c>
      <c r="V147" s="36"/>
      <c r="W147" s="36"/>
      <c r="X147" s="36"/>
      <c r="Y147" s="36"/>
      <c r="Z147" s="36"/>
      <c r="AA147" s="36"/>
      <c r="AB147" s="54" t="s">
        <v>1128</v>
      </c>
      <c r="AC147" s="60">
        <f>IF(U147=100%,2,0)</f>
        <v>2</v>
      </c>
      <c r="AD147" s="61">
        <f>IF(L147&lt;$AE$8,0,1)</f>
        <v>0</v>
      </c>
      <c r="AE147" s="37" t="str">
        <f t="shared" si="22"/>
        <v>CUMPLIDA</v>
      </c>
      <c r="AF147" s="37" t="str">
        <f t="shared" si="23"/>
        <v>CUMPLIDA</v>
      </c>
      <c r="AG147" s="50" t="s">
        <v>67</v>
      </c>
      <c r="AH147" s="56" t="s">
        <v>1233</v>
      </c>
      <c r="AI147" s="38" t="s">
        <v>86</v>
      </c>
      <c r="AJ147" s="56" t="s">
        <v>72</v>
      </c>
      <c r="AK147" s="53" t="s">
        <v>323</v>
      </c>
      <c r="AL147" s="53" t="s">
        <v>439</v>
      </c>
      <c r="AM147" s="53" t="s">
        <v>439</v>
      </c>
      <c r="AN147" s="53" t="s">
        <v>63</v>
      </c>
      <c r="AO147" s="53"/>
      <c r="AP147" s="53"/>
      <c r="AQ147" s="53"/>
      <c r="AR147" s="62"/>
      <c r="AS147" s="40" t="s">
        <v>55</v>
      </c>
    </row>
    <row r="148" spans="1:45" s="63" customFormat="1" ht="292.5" customHeight="1" x14ac:dyDescent="0.25">
      <c r="A148" s="41">
        <v>948</v>
      </c>
      <c r="B148" s="41">
        <v>17</v>
      </c>
      <c r="C148" s="62" t="s">
        <v>1234</v>
      </c>
      <c r="D148" s="53" t="s">
        <v>1235</v>
      </c>
      <c r="E148" s="139" t="s">
        <v>55</v>
      </c>
      <c r="F148" s="40" t="s">
        <v>1236</v>
      </c>
      <c r="G148" s="40" t="s">
        <v>1237</v>
      </c>
      <c r="H148" s="143" t="s">
        <v>1238</v>
      </c>
      <c r="I148" s="40" t="s">
        <v>1239</v>
      </c>
      <c r="J148" s="39">
        <v>7</v>
      </c>
      <c r="K148" s="58">
        <v>42522</v>
      </c>
      <c r="L148" s="58">
        <v>43008</v>
      </c>
      <c r="M148" s="48" t="s">
        <v>1231</v>
      </c>
      <c r="N148" s="53" t="s">
        <v>1232</v>
      </c>
      <c r="O148" s="53" t="s">
        <v>58</v>
      </c>
      <c r="P148" s="53" t="s">
        <v>58</v>
      </c>
      <c r="Q148" s="59" t="s">
        <v>84</v>
      </c>
      <c r="R148" s="53" t="s">
        <v>58</v>
      </c>
      <c r="S148" s="50" t="s">
        <v>59</v>
      </c>
      <c r="T148" s="39">
        <v>7</v>
      </c>
      <c r="U148" s="52">
        <f t="shared" si="21"/>
        <v>1</v>
      </c>
      <c r="V148" s="36"/>
      <c r="W148" s="36"/>
      <c r="X148" s="36"/>
      <c r="Y148" s="36"/>
      <c r="Z148" s="36"/>
      <c r="AA148" s="36"/>
      <c r="AB148" s="54" t="s">
        <v>1128</v>
      </c>
      <c r="AC148" s="60">
        <f>IF(U148=100%,2,0)</f>
        <v>2</v>
      </c>
      <c r="AD148" s="61">
        <f>IF(L148&lt;$AE$8,0,1)</f>
        <v>0</v>
      </c>
      <c r="AE148" s="37" t="str">
        <f t="shared" si="22"/>
        <v>CUMPLIDA</v>
      </c>
      <c r="AF148" s="37" t="str">
        <f t="shared" si="23"/>
        <v>CUMPLIDA</v>
      </c>
      <c r="AG148" s="50" t="s">
        <v>59</v>
      </c>
      <c r="AH148" s="56" t="s">
        <v>1240</v>
      </c>
      <c r="AI148" s="38" t="s">
        <v>71</v>
      </c>
      <c r="AJ148" s="56" t="s">
        <v>72</v>
      </c>
      <c r="AK148" s="53" t="s">
        <v>323</v>
      </c>
      <c r="AL148" s="53" t="s">
        <v>119</v>
      </c>
      <c r="AM148" s="53" t="s">
        <v>613</v>
      </c>
      <c r="AN148" s="53" t="s">
        <v>63</v>
      </c>
      <c r="AO148" s="53"/>
      <c r="AP148" s="53"/>
      <c r="AQ148" s="53"/>
      <c r="AR148" s="62"/>
      <c r="AS148" s="40" t="s">
        <v>55</v>
      </c>
    </row>
    <row r="149" spans="1:45" s="63" customFormat="1" ht="281.25" customHeight="1" x14ac:dyDescent="0.25">
      <c r="A149" s="41">
        <v>949</v>
      </c>
      <c r="B149" s="41">
        <v>18</v>
      </c>
      <c r="C149" s="144" t="s">
        <v>1241</v>
      </c>
      <c r="D149" s="145" t="s">
        <v>1242</v>
      </c>
      <c r="E149" s="145" t="s">
        <v>1243</v>
      </c>
      <c r="F149" s="146" t="s">
        <v>1244</v>
      </c>
      <c r="G149" s="40" t="s">
        <v>1245</v>
      </c>
      <c r="H149" s="40" t="s">
        <v>1246</v>
      </c>
      <c r="I149" s="40" t="s">
        <v>1247</v>
      </c>
      <c r="J149" s="39">
        <v>4</v>
      </c>
      <c r="K149" s="58">
        <v>42522</v>
      </c>
      <c r="L149" s="58">
        <v>42916</v>
      </c>
      <c r="M149" s="48" t="s">
        <v>1231</v>
      </c>
      <c r="N149" s="53" t="s">
        <v>1232</v>
      </c>
      <c r="O149" s="53" t="s">
        <v>58</v>
      </c>
      <c r="P149" s="53" t="s">
        <v>826</v>
      </c>
      <c r="Q149" s="59" t="s">
        <v>84</v>
      </c>
      <c r="R149" s="53" t="s">
        <v>58</v>
      </c>
      <c r="S149" s="50" t="s">
        <v>1138</v>
      </c>
      <c r="T149" s="39">
        <v>4</v>
      </c>
      <c r="U149" s="52">
        <f t="shared" si="21"/>
        <v>1</v>
      </c>
      <c r="V149" s="36"/>
      <c r="W149" s="36"/>
      <c r="X149" s="36"/>
      <c r="Y149" s="36"/>
      <c r="Z149" s="36"/>
      <c r="AA149" s="36"/>
      <c r="AB149" s="54" t="s">
        <v>1128</v>
      </c>
      <c r="AC149" s="60">
        <f>IF(U149=100%,2,0)</f>
        <v>2</v>
      </c>
      <c r="AD149" s="61">
        <f>IF(L149&lt;$AE$8,0,1)</f>
        <v>0</v>
      </c>
      <c r="AE149" s="37" t="str">
        <f t="shared" si="22"/>
        <v>CUMPLIDA</v>
      </c>
      <c r="AF149" s="37" t="str">
        <f t="shared" si="23"/>
        <v>CUMPLIDA</v>
      </c>
      <c r="AG149" s="50" t="s">
        <v>67</v>
      </c>
      <c r="AH149" s="56" t="s">
        <v>1248</v>
      </c>
      <c r="AI149" s="38" t="s">
        <v>71</v>
      </c>
      <c r="AJ149" s="56" t="s">
        <v>72</v>
      </c>
      <c r="AK149" s="53" t="s">
        <v>323</v>
      </c>
      <c r="AL149" s="53" t="s">
        <v>119</v>
      </c>
      <c r="AM149" s="53" t="s">
        <v>166</v>
      </c>
      <c r="AN149" s="53" t="s">
        <v>63</v>
      </c>
      <c r="AO149" s="53"/>
      <c r="AP149" s="53"/>
      <c r="AQ149" s="53"/>
      <c r="AR149" s="62"/>
      <c r="AS149" s="40" t="s">
        <v>55</v>
      </c>
    </row>
    <row r="150" spans="1:45" s="63" customFormat="1" ht="234.75" customHeight="1" x14ac:dyDescent="0.25">
      <c r="A150" s="41">
        <v>950</v>
      </c>
      <c r="B150" s="41">
        <v>19</v>
      </c>
      <c r="C150" s="144" t="s">
        <v>1249</v>
      </c>
      <c r="D150" s="145" t="s">
        <v>1250</v>
      </c>
      <c r="E150" s="146" t="s">
        <v>1251</v>
      </c>
      <c r="F150" s="146" t="s">
        <v>1252</v>
      </c>
      <c r="G150" s="40" t="s">
        <v>1253</v>
      </c>
      <c r="H150" s="146" t="s">
        <v>1254</v>
      </c>
      <c r="I150" s="146" t="s">
        <v>1255</v>
      </c>
      <c r="J150" s="39">
        <v>4</v>
      </c>
      <c r="K150" s="58">
        <v>42522</v>
      </c>
      <c r="L150" s="58">
        <v>42886</v>
      </c>
      <c r="M150" s="48" t="s">
        <v>1231</v>
      </c>
      <c r="N150" s="53" t="s">
        <v>1232</v>
      </c>
      <c r="O150" s="53" t="s">
        <v>58</v>
      </c>
      <c r="P150" s="53" t="s">
        <v>826</v>
      </c>
      <c r="Q150" s="59" t="s">
        <v>84</v>
      </c>
      <c r="R150" s="53" t="s">
        <v>58</v>
      </c>
      <c r="S150" s="50" t="s">
        <v>59</v>
      </c>
      <c r="T150" s="39">
        <v>4</v>
      </c>
      <c r="U150" s="52">
        <f t="shared" si="21"/>
        <v>1</v>
      </c>
      <c r="V150" s="36"/>
      <c r="W150" s="36"/>
      <c r="X150" s="36"/>
      <c r="Y150" s="36"/>
      <c r="Z150" s="36"/>
      <c r="AA150" s="36"/>
      <c r="AB150" s="54" t="s">
        <v>1128</v>
      </c>
      <c r="AC150" s="60">
        <f>IF(U150=100%,2,0)</f>
        <v>2</v>
      </c>
      <c r="AD150" s="61">
        <f>IF(L150&lt;$AE$8,0,1)</f>
        <v>0</v>
      </c>
      <c r="AE150" s="37" t="str">
        <f t="shared" si="22"/>
        <v>CUMPLIDA</v>
      </c>
      <c r="AF150" s="37" t="str">
        <f t="shared" si="23"/>
        <v>CUMPLIDA</v>
      </c>
      <c r="AG150" s="50" t="s">
        <v>59</v>
      </c>
      <c r="AH150" s="56" t="s">
        <v>1256</v>
      </c>
      <c r="AI150" s="38" t="s">
        <v>86</v>
      </c>
      <c r="AJ150" s="56" t="s">
        <v>72</v>
      </c>
      <c r="AK150" s="53" t="s">
        <v>323</v>
      </c>
      <c r="AL150" s="53" t="s">
        <v>119</v>
      </c>
      <c r="AM150" s="53" t="s">
        <v>705</v>
      </c>
      <c r="AN150" s="53" t="s">
        <v>63</v>
      </c>
      <c r="AO150" s="53"/>
      <c r="AP150" s="53"/>
      <c r="AQ150" s="53"/>
      <c r="AR150" s="62"/>
      <c r="AS150" s="40" t="s">
        <v>55</v>
      </c>
    </row>
    <row r="151" spans="1:45" s="63" customFormat="1" ht="227.25" customHeight="1" x14ac:dyDescent="0.25">
      <c r="A151" s="41">
        <v>951</v>
      </c>
      <c r="B151" s="41">
        <v>20</v>
      </c>
      <c r="C151" s="62" t="s">
        <v>1257</v>
      </c>
      <c r="D151" s="145" t="s">
        <v>1258</v>
      </c>
      <c r="E151" s="62" t="s">
        <v>1259</v>
      </c>
      <c r="F151" s="40" t="s">
        <v>1260</v>
      </c>
      <c r="G151" s="40" t="s">
        <v>1261</v>
      </c>
      <c r="H151" s="146" t="s">
        <v>1262</v>
      </c>
      <c r="I151" s="40" t="s">
        <v>1263</v>
      </c>
      <c r="J151" s="39">
        <v>4</v>
      </c>
      <c r="K151" s="58">
        <v>42522</v>
      </c>
      <c r="L151" s="58">
        <v>43281</v>
      </c>
      <c r="M151" s="48" t="s">
        <v>1231</v>
      </c>
      <c r="N151" s="53" t="s">
        <v>1232</v>
      </c>
      <c r="O151" s="53" t="s">
        <v>58</v>
      </c>
      <c r="P151" s="53" t="s">
        <v>826</v>
      </c>
      <c r="Q151" s="59" t="s">
        <v>84</v>
      </c>
      <c r="R151" s="53" t="s">
        <v>58</v>
      </c>
      <c r="S151" s="50" t="s">
        <v>59</v>
      </c>
      <c r="T151" s="39">
        <v>1</v>
      </c>
      <c r="U151" s="52">
        <f t="shared" si="21"/>
        <v>0.25</v>
      </c>
      <c r="V151" s="36"/>
      <c r="W151" s="36"/>
      <c r="X151" s="36"/>
      <c r="Y151" s="36"/>
      <c r="Z151" s="36"/>
      <c r="AA151" s="36"/>
      <c r="AB151" s="54" t="s">
        <v>1128</v>
      </c>
      <c r="AC151" s="60">
        <f>IF(U151=100%,2,0)</f>
        <v>0</v>
      </c>
      <c r="AD151" s="61">
        <f>IF(L151&lt;$AE$8,0,1)</f>
        <v>1</v>
      </c>
      <c r="AE151" s="37" t="str">
        <f t="shared" si="22"/>
        <v>EN TERMINO</v>
      </c>
      <c r="AF151" s="37" t="str">
        <f t="shared" si="23"/>
        <v>EN TERMINO</v>
      </c>
      <c r="AG151" s="50" t="s">
        <v>59</v>
      </c>
      <c r="AH151" s="56" t="s">
        <v>1264</v>
      </c>
      <c r="AI151" s="38" t="s">
        <v>71</v>
      </c>
      <c r="AJ151" s="56" t="s">
        <v>72</v>
      </c>
      <c r="AK151" s="53" t="s">
        <v>323</v>
      </c>
      <c r="AL151" s="53" t="s">
        <v>119</v>
      </c>
      <c r="AM151" s="53" t="s">
        <v>324</v>
      </c>
      <c r="AN151" s="53" t="s">
        <v>63</v>
      </c>
      <c r="AO151" s="53"/>
      <c r="AP151" s="53"/>
      <c r="AQ151" s="53"/>
      <c r="AR151" s="62"/>
      <c r="AS151" s="40" t="s">
        <v>55</v>
      </c>
    </row>
    <row r="152" spans="1:45" s="63" customFormat="1" ht="333" customHeight="1" x14ac:dyDescent="0.25">
      <c r="A152" s="41">
        <v>952</v>
      </c>
      <c r="B152" s="41">
        <v>21</v>
      </c>
      <c r="C152" s="67" t="s">
        <v>1265</v>
      </c>
      <c r="D152" s="67" t="s">
        <v>1266</v>
      </c>
      <c r="E152" s="147" t="s">
        <v>1267</v>
      </c>
      <c r="F152" s="40" t="s">
        <v>1268</v>
      </c>
      <c r="G152" s="40" t="s">
        <v>1269</v>
      </c>
      <c r="H152" s="40" t="s">
        <v>1270</v>
      </c>
      <c r="I152" s="40" t="s">
        <v>1271</v>
      </c>
      <c r="J152" s="39">
        <v>6</v>
      </c>
      <c r="K152" s="58">
        <v>42522</v>
      </c>
      <c r="L152" s="58">
        <v>42886</v>
      </c>
      <c r="M152" s="48" t="s">
        <v>1231</v>
      </c>
      <c r="N152" s="46" t="s">
        <v>1232</v>
      </c>
      <c r="O152" s="53" t="s">
        <v>58</v>
      </c>
      <c r="P152" s="53" t="s">
        <v>826</v>
      </c>
      <c r="Q152" s="59" t="s">
        <v>84</v>
      </c>
      <c r="R152" s="53" t="s">
        <v>58</v>
      </c>
      <c r="S152" s="50" t="s">
        <v>1138</v>
      </c>
      <c r="T152" s="39">
        <v>6</v>
      </c>
      <c r="U152" s="52">
        <f t="shared" si="21"/>
        <v>1</v>
      </c>
      <c r="V152" s="36"/>
      <c r="W152" s="36"/>
      <c r="X152" s="36"/>
      <c r="Y152" s="36"/>
      <c r="Z152" s="36"/>
      <c r="AA152" s="36"/>
      <c r="AB152" s="54" t="s">
        <v>1128</v>
      </c>
      <c r="AC152" s="60">
        <f>IF(U152=100%,2,0)</f>
        <v>2</v>
      </c>
      <c r="AD152" s="61">
        <f>IF(L152&lt;$AE$8,0,1)</f>
        <v>0</v>
      </c>
      <c r="AE152" s="37" t="str">
        <f t="shared" si="22"/>
        <v>CUMPLIDA</v>
      </c>
      <c r="AF152" s="37" t="str">
        <f t="shared" si="23"/>
        <v>CUMPLIDA</v>
      </c>
      <c r="AG152" s="50" t="s">
        <v>67</v>
      </c>
      <c r="AH152" s="56" t="s">
        <v>1272</v>
      </c>
      <c r="AI152" s="38" t="s">
        <v>86</v>
      </c>
      <c r="AJ152" s="56" t="s">
        <v>72</v>
      </c>
      <c r="AK152" s="53" t="s">
        <v>323</v>
      </c>
      <c r="AL152" s="53" t="s">
        <v>119</v>
      </c>
      <c r="AM152" s="53" t="s">
        <v>522</v>
      </c>
      <c r="AN152" s="53" t="s">
        <v>63</v>
      </c>
      <c r="AO152" s="53"/>
      <c r="AP152" s="53"/>
      <c r="AQ152" s="53"/>
      <c r="AR152" s="62"/>
      <c r="AS152" s="40" t="s">
        <v>55</v>
      </c>
    </row>
    <row r="153" spans="1:45" s="63" customFormat="1" ht="216.75" customHeight="1" x14ac:dyDescent="0.25">
      <c r="A153" s="41">
        <v>953</v>
      </c>
      <c r="B153" s="41">
        <v>22</v>
      </c>
      <c r="C153" s="67" t="s">
        <v>1273</v>
      </c>
      <c r="D153" s="67" t="s">
        <v>1274</v>
      </c>
      <c r="E153" s="146" t="s">
        <v>1275</v>
      </c>
      <c r="F153" s="40" t="s">
        <v>1276</v>
      </c>
      <c r="G153" s="40" t="s">
        <v>1277</v>
      </c>
      <c r="H153" s="40" t="s">
        <v>1278</v>
      </c>
      <c r="I153" s="40" t="s">
        <v>1279</v>
      </c>
      <c r="J153" s="39">
        <v>7</v>
      </c>
      <c r="K153" s="58">
        <v>42522</v>
      </c>
      <c r="L153" s="58">
        <v>42886</v>
      </c>
      <c r="M153" s="48" t="s">
        <v>1231</v>
      </c>
      <c r="N153" s="46" t="s">
        <v>1232</v>
      </c>
      <c r="O153" s="53" t="s">
        <v>58</v>
      </c>
      <c r="P153" s="53" t="s">
        <v>826</v>
      </c>
      <c r="Q153" s="59" t="s">
        <v>84</v>
      </c>
      <c r="R153" s="53" t="s">
        <v>58</v>
      </c>
      <c r="S153" s="50" t="s">
        <v>1138</v>
      </c>
      <c r="T153" s="39">
        <v>7</v>
      </c>
      <c r="U153" s="52">
        <f t="shared" si="21"/>
        <v>1</v>
      </c>
      <c r="V153" s="36"/>
      <c r="W153" s="36"/>
      <c r="X153" s="36"/>
      <c r="Y153" s="36"/>
      <c r="Z153" s="36"/>
      <c r="AA153" s="36"/>
      <c r="AB153" s="54" t="s">
        <v>1128</v>
      </c>
      <c r="AC153" s="60">
        <f>IF(U153=100%,2,0)</f>
        <v>2</v>
      </c>
      <c r="AD153" s="61">
        <f>IF(L153&lt;$AE$8,0,1)</f>
        <v>0</v>
      </c>
      <c r="AE153" s="37" t="str">
        <f t="shared" si="22"/>
        <v>CUMPLIDA</v>
      </c>
      <c r="AF153" s="37" t="str">
        <f t="shared" si="23"/>
        <v>CUMPLIDA</v>
      </c>
      <c r="AG153" s="50" t="s">
        <v>67</v>
      </c>
      <c r="AH153" s="56" t="s">
        <v>1280</v>
      </c>
      <c r="AI153" s="38" t="s">
        <v>86</v>
      </c>
      <c r="AJ153" s="56" t="s">
        <v>72</v>
      </c>
      <c r="AK153" s="53" t="s">
        <v>323</v>
      </c>
      <c r="AL153" s="53" t="s">
        <v>61</v>
      </c>
      <c r="AM153" s="53" t="s">
        <v>62</v>
      </c>
      <c r="AN153" s="53" t="s">
        <v>63</v>
      </c>
      <c r="AO153" s="53"/>
      <c r="AP153" s="53"/>
      <c r="AQ153" s="53"/>
      <c r="AR153" s="62"/>
      <c r="AS153" s="40" t="s">
        <v>55</v>
      </c>
    </row>
    <row r="154" spans="1:45" s="63" customFormat="1" ht="187.15" customHeight="1" x14ac:dyDescent="0.25">
      <c r="A154" s="41">
        <v>954</v>
      </c>
      <c r="B154" s="41">
        <v>23</v>
      </c>
      <c r="C154" s="67" t="s">
        <v>1281</v>
      </c>
      <c r="D154" s="67" t="s">
        <v>1282</v>
      </c>
      <c r="E154" s="147" t="s">
        <v>1283</v>
      </c>
      <c r="F154" s="40" t="s">
        <v>1284</v>
      </c>
      <c r="G154" s="40" t="s">
        <v>1285</v>
      </c>
      <c r="H154" s="40" t="s">
        <v>1286</v>
      </c>
      <c r="I154" s="40" t="s">
        <v>1287</v>
      </c>
      <c r="J154" s="39">
        <v>5</v>
      </c>
      <c r="K154" s="58">
        <v>42522</v>
      </c>
      <c r="L154" s="58">
        <v>43281</v>
      </c>
      <c r="M154" s="48" t="s">
        <v>1231</v>
      </c>
      <c r="N154" s="46" t="s">
        <v>1232</v>
      </c>
      <c r="O154" s="53" t="s">
        <v>58</v>
      </c>
      <c r="P154" s="53" t="s">
        <v>826</v>
      </c>
      <c r="Q154" s="59" t="s">
        <v>84</v>
      </c>
      <c r="R154" s="53" t="s">
        <v>58</v>
      </c>
      <c r="S154" s="50" t="s">
        <v>59</v>
      </c>
      <c r="T154" s="39">
        <v>2</v>
      </c>
      <c r="U154" s="52">
        <f t="shared" si="21"/>
        <v>0.4</v>
      </c>
      <c r="V154" s="36"/>
      <c r="W154" s="36"/>
      <c r="X154" s="36"/>
      <c r="Y154" s="36"/>
      <c r="Z154" s="36"/>
      <c r="AA154" s="36"/>
      <c r="AB154" s="54" t="s">
        <v>1128</v>
      </c>
      <c r="AC154" s="60">
        <f>IF(U154=100%,2,0)</f>
        <v>0</v>
      </c>
      <c r="AD154" s="61">
        <f>IF(L154&lt;$AE$8,0,1)</f>
        <v>1</v>
      </c>
      <c r="AE154" s="37" t="str">
        <f t="shared" si="22"/>
        <v>EN TERMINO</v>
      </c>
      <c r="AF154" s="37" t="str">
        <f t="shared" si="23"/>
        <v>EN TERMINO</v>
      </c>
      <c r="AG154" s="50" t="s">
        <v>59</v>
      </c>
      <c r="AH154" s="56" t="s">
        <v>1288</v>
      </c>
      <c r="AI154" s="38" t="s">
        <v>86</v>
      </c>
      <c r="AJ154" s="56" t="s">
        <v>72</v>
      </c>
      <c r="AK154" s="53" t="s">
        <v>323</v>
      </c>
      <c r="AL154" s="53" t="s">
        <v>119</v>
      </c>
      <c r="AM154" s="53" t="s">
        <v>166</v>
      </c>
      <c r="AN154" s="53" t="s">
        <v>63</v>
      </c>
      <c r="AO154" s="53"/>
      <c r="AP154" s="53"/>
      <c r="AQ154" s="53"/>
      <c r="AR154" s="62"/>
      <c r="AS154" s="40" t="s">
        <v>55</v>
      </c>
    </row>
    <row r="155" spans="1:45" s="63" customFormat="1" ht="348.75" customHeight="1" x14ac:dyDescent="0.25">
      <c r="A155" s="41">
        <v>955</v>
      </c>
      <c r="B155" s="41">
        <v>24</v>
      </c>
      <c r="C155" s="67" t="s">
        <v>1289</v>
      </c>
      <c r="D155" s="67" t="s">
        <v>1290</v>
      </c>
      <c r="E155" s="139" t="s">
        <v>55</v>
      </c>
      <c r="F155" s="40" t="s">
        <v>1291</v>
      </c>
      <c r="G155" s="40" t="s">
        <v>1292</v>
      </c>
      <c r="H155" s="40" t="s">
        <v>1293</v>
      </c>
      <c r="I155" s="40" t="s">
        <v>1294</v>
      </c>
      <c r="J155" s="39">
        <v>5</v>
      </c>
      <c r="K155" s="58">
        <v>42522</v>
      </c>
      <c r="L155" s="58">
        <v>42886</v>
      </c>
      <c r="M155" s="48" t="s">
        <v>1231</v>
      </c>
      <c r="N155" s="49" t="s">
        <v>1232</v>
      </c>
      <c r="O155" s="49" t="s">
        <v>58</v>
      </c>
      <c r="P155" s="49" t="s">
        <v>58</v>
      </c>
      <c r="Q155" s="59" t="s">
        <v>84</v>
      </c>
      <c r="R155" s="49" t="s">
        <v>58</v>
      </c>
      <c r="S155" s="50" t="s">
        <v>59</v>
      </c>
      <c r="T155" s="39">
        <v>5</v>
      </c>
      <c r="U155" s="52">
        <f t="shared" si="21"/>
        <v>1</v>
      </c>
      <c r="V155" s="36"/>
      <c r="W155" s="36"/>
      <c r="X155" s="36"/>
      <c r="Y155" s="36"/>
      <c r="Z155" s="36"/>
      <c r="AA155" s="36"/>
      <c r="AB155" s="54" t="s">
        <v>1128</v>
      </c>
      <c r="AC155" s="60">
        <f>IF(U155=100%,2,0)</f>
        <v>2</v>
      </c>
      <c r="AD155" s="61">
        <f>IF(L155&lt;$AE$8,0,1)</f>
        <v>0</v>
      </c>
      <c r="AE155" s="37" t="str">
        <f t="shared" si="22"/>
        <v>CUMPLIDA</v>
      </c>
      <c r="AF155" s="37" t="str">
        <f t="shared" si="23"/>
        <v>CUMPLIDA</v>
      </c>
      <c r="AG155" s="50" t="s">
        <v>59</v>
      </c>
      <c r="AH155" s="56" t="s">
        <v>1295</v>
      </c>
      <c r="AI155" s="38" t="s">
        <v>71</v>
      </c>
      <c r="AJ155" s="56" t="s">
        <v>72</v>
      </c>
      <c r="AK155" s="53" t="s">
        <v>323</v>
      </c>
      <c r="AL155" s="53" t="s">
        <v>87</v>
      </c>
      <c r="AM155" s="53" t="s">
        <v>498</v>
      </c>
      <c r="AN155" s="53" t="s">
        <v>63</v>
      </c>
      <c r="AO155" s="53"/>
      <c r="AP155" s="53"/>
      <c r="AQ155" s="53"/>
      <c r="AR155" s="62"/>
      <c r="AS155" s="40" t="s">
        <v>55</v>
      </c>
    </row>
    <row r="156" spans="1:45" s="63" customFormat="1" ht="256.5" customHeight="1" x14ac:dyDescent="0.25">
      <c r="A156" s="41">
        <v>956</v>
      </c>
      <c r="B156" s="41">
        <v>25</v>
      </c>
      <c r="C156" s="67" t="s">
        <v>1296</v>
      </c>
      <c r="D156" s="67" t="s">
        <v>1297</v>
      </c>
      <c r="E156" s="139" t="s">
        <v>55</v>
      </c>
      <c r="F156" s="40" t="s">
        <v>1298</v>
      </c>
      <c r="G156" s="40" t="s">
        <v>1299</v>
      </c>
      <c r="H156" s="40" t="s">
        <v>1300</v>
      </c>
      <c r="I156" s="40" t="s">
        <v>1301</v>
      </c>
      <c r="J156" s="39">
        <v>2</v>
      </c>
      <c r="K156" s="58">
        <v>42522</v>
      </c>
      <c r="L156" s="58">
        <v>42916</v>
      </c>
      <c r="M156" s="48" t="s">
        <v>1231</v>
      </c>
      <c r="N156" s="49" t="s">
        <v>1232</v>
      </c>
      <c r="O156" s="49" t="s">
        <v>58</v>
      </c>
      <c r="P156" s="49" t="s">
        <v>58</v>
      </c>
      <c r="Q156" s="59" t="s">
        <v>84</v>
      </c>
      <c r="R156" s="49" t="s">
        <v>58</v>
      </c>
      <c r="S156" s="50" t="s">
        <v>59</v>
      </c>
      <c r="T156" s="39">
        <v>2</v>
      </c>
      <c r="U156" s="52">
        <f t="shared" si="21"/>
        <v>1</v>
      </c>
      <c r="V156" s="36"/>
      <c r="W156" s="36"/>
      <c r="X156" s="36"/>
      <c r="Y156" s="36"/>
      <c r="Z156" s="36"/>
      <c r="AA156" s="36"/>
      <c r="AB156" s="54" t="s">
        <v>1128</v>
      </c>
      <c r="AC156" s="60">
        <f>IF(U156=100%,2,0)</f>
        <v>2</v>
      </c>
      <c r="AD156" s="61">
        <f>IF(L156&lt;$AE$8,0,1)</f>
        <v>0</v>
      </c>
      <c r="AE156" s="37" t="str">
        <f t="shared" si="22"/>
        <v>CUMPLIDA</v>
      </c>
      <c r="AF156" s="37" t="str">
        <f t="shared" si="23"/>
        <v>CUMPLIDA</v>
      </c>
      <c r="AG156" s="50" t="s">
        <v>59</v>
      </c>
      <c r="AH156" s="56" t="s">
        <v>1302</v>
      </c>
      <c r="AI156" s="38" t="s">
        <v>71</v>
      </c>
      <c r="AJ156" s="56" t="s">
        <v>72</v>
      </c>
      <c r="AK156" s="53" t="s">
        <v>323</v>
      </c>
      <c r="AL156" s="53" t="s">
        <v>87</v>
      </c>
      <c r="AM156" s="53" t="s">
        <v>160</v>
      </c>
      <c r="AN156" s="53" t="s">
        <v>63</v>
      </c>
      <c r="AO156" s="53"/>
      <c r="AP156" s="53"/>
      <c r="AQ156" s="53"/>
      <c r="AR156" s="62"/>
      <c r="AS156" s="40" t="s">
        <v>55</v>
      </c>
    </row>
    <row r="157" spans="1:45" s="63" customFormat="1" ht="308.25" customHeight="1" x14ac:dyDescent="0.25">
      <c r="A157" s="41">
        <v>957</v>
      </c>
      <c r="B157" s="41">
        <v>26</v>
      </c>
      <c r="C157" s="67" t="s">
        <v>1303</v>
      </c>
      <c r="D157" s="67" t="s">
        <v>1304</v>
      </c>
      <c r="E157" s="40" t="s">
        <v>1305</v>
      </c>
      <c r="F157" s="67" t="s">
        <v>1306</v>
      </c>
      <c r="G157" s="40" t="s">
        <v>1307</v>
      </c>
      <c r="H157" s="40" t="s">
        <v>1308</v>
      </c>
      <c r="I157" s="40" t="s">
        <v>1309</v>
      </c>
      <c r="J157" s="39">
        <v>5</v>
      </c>
      <c r="K157" s="58">
        <v>42522</v>
      </c>
      <c r="L157" s="58">
        <v>42916</v>
      </c>
      <c r="M157" s="48" t="s">
        <v>1310</v>
      </c>
      <c r="N157" s="49" t="s">
        <v>1311</v>
      </c>
      <c r="O157" s="49" t="s">
        <v>58</v>
      </c>
      <c r="P157" s="49" t="s">
        <v>58</v>
      </c>
      <c r="Q157" s="59" t="s">
        <v>84</v>
      </c>
      <c r="R157" s="49" t="s">
        <v>58</v>
      </c>
      <c r="S157" s="50" t="s">
        <v>1222</v>
      </c>
      <c r="T157" s="39">
        <v>5</v>
      </c>
      <c r="U157" s="52">
        <f t="shared" si="21"/>
        <v>1</v>
      </c>
      <c r="V157" s="36"/>
      <c r="W157" s="36"/>
      <c r="X157" s="36"/>
      <c r="Y157" s="36"/>
      <c r="Z157" s="36"/>
      <c r="AA157" s="36"/>
      <c r="AB157" s="54" t="s">
        <v>1128</v>
      </c>
      <c r="AC157" s="60">
        <f>IF(U157=100%,2,0)</f>
        <v>2</v>
      </c>
      <c r="AD157" s="61">
        <f>IF(L157&lt;$AE$8,0,1)</f>
        <v>0</v>
      </c>
      <c r="AE157" s="37" t="str">
        <f t="shared" si="22"/>
        <v>CUMPLIDA</v>
      </c>
      <c r="AF157" s="37" t="str">
        <f t="shared" si="23"/>
        <v>CUMPLIDA</v>
      </c>
      <c r="AG157" s="50" t="s">
        <v>117</v>
      </c>
      <c r="AH157" s="56" t="s">
        <v>1312</v>
      </c>
      <c r="AI157" s="38" t="s">
        <v>86</v>
      </c>
      <c r="AJ157" s="56" t="s">
        <v>127</v>
      </c>
      <c r="AK157" s="53" t="s">
        <v>323</v>
      </c>
      <c r="AL157" s="53" t="s">
        <v>87</v>
      </c>
      <c r="AM157" s="53" t="s">
        <v>1313</v>
      </c>
      <c r="AN157" s="53" t="s">
        <v>63</v>
      </c>
      <c r="AO157" s="53"/>
      <c r="AP157" s="53"/>
      <c r="AQ157" s="53"/>
      <c r="AR157" s="62"/>
      <c r="AS157" s="40" t="s">
        <v>55</v>
      </c>
    </row>
    <row r="158" spans="1:45" s="63" customFormat="1" ht="252" customHeight="1" x14ac:dyDescent="0.25">
      <c r="A158" s="41">
        <v>958</v>
      </c>
      <c r="B158" s="41">
        <v>27</v>
      </c>
      <c r="C158" s="108" t="s">
        <v>1314</v>
      </c>
      <c r="D158" s="67" t="s">
        <v>1315</v>
      </c>
      <c r="E158" s="67" t="s">
        <v>1316</v>
      </c>
      <c r="F158" s="67" t="s">
        <v>1317</v>
      </c>
      <c r="G158" s="40" t="s">
        <v>1307</v>
      </c>
      <c r="H158" s="40" t="s">
        <v>1318</v>
      </c>
      <c r="I158" s="40" t="s">
        <v>1309</v>
      </c>
      <c r="J158" s="39">
        <v>5</v>
      </c>
      <c r="K158" s="58">
        <v>42522</v>
      </c>
      <c r="L158" s="58">
        <v>42916</v>
      </c>
      <c r="M158" s="48" t="s">
        <v>1310</v>
      </c>
      <c r="N158" s="49" t="s">
        <v>1311</v>
      </c>
      <c r="O158" s="49" t="s">
        <v>58</v>
      </c>
      <c r="P158" s="49" t="s">
        <v>58</v>
      </c>
      <c r="Q158" s="59" t="s">
        <v>84</v>
      </c>
      <c r="R158" s="49" t="s">
        <v>58</v>
      </c>
      <c r="S158" s="50" t="s">
        <v>1222</v>
      </c>
      <c r="T158" s="39">
        <v>5</v>
      </c>
      <c r="U158" s="52">
        <f t="shared" si="21"/>
        <v>1</v>
      </c>
      <c r="V158" s="36"/>
      <c r="W158" s="36"/>
      <c r="X158" s="36"/>
      <c r="Y158" s="36"/>
      <c r="Z158" s="36"/>
      <c r="AA158" s="36"/>
      <c r="AB158" s="54" t="s">
        <v>1128</v>
      </c>
      <c r="AC158" s="60">
        <f>IF(U158=100%,2,0)</f>
        <v>2</v>
      </c>
      <c r="AD158" s="61">
        <f>IF(L158&lt;$AE$8,0,1)</f>
        <v>0</v>
      </c>
      <c r="AE158" s="37" t="str">
        <f t="shared" si="22"/>
        <v>CUMPLIDA</v>
      </c>
      <c r="AF158" s="37" t="str">
        <f t="shared" si="23"/>
        <v>CUMPLIDA</v>
      </c>
      <c r="AG158" s="50" t="s">
        <v>117</v>
      </c>
      <c r="AH158" s="56" t="s">
        <v>1319</v>
      </c>
      <c r="AI158" s="38" t="s">
        <v>126</v>
      </c>
      <c r="AJ158" s="56" t="s">
        <v>127</v>
      </c>
      <c r="AK158" s="53" t="s">
        <v>323</v>
      </c>
      <c r="AL158" s="53" t="s">
        <v>61</v>
      </c>
      <c r="AM158" s="53" t="s">
        <v>62</v>
      </c>
      <c r="AN158" s="53" t="s">
        <v>63</v>
      </c>
      <c r="AO158" s="53"/>
      <c r="AP158" s="53"/>
      <c r="AQ158" s="53"/>
      <c r="AR158" s="62"/>
      <c r="AS158" s="40" t="s">
        <v>55</v>
      </c>
    </row>
    <row r="159" spans="1:45" s="63" customFormat="1" ht="255" customHeight="1" x14ac:dyDescent="0.25">
      <c r="A159" s="41">
        <v>959</v>
      </c>
      <c r="B159" s="41">
        <v>28</v>
      </c>
      <c r="C159" s="108" t="s">
        <v>1320</v>
      </c>
      <c r="D159" s="67" t="s">
        <v>1321</v>
      </c>
      <c r="E159" s="67" t="s">
        <v>1322</v>
      </c>
      <c r="F159" s="67" t="s">
        <v>1323</v>
      </c>
      <c r="G159" s="67" t="s">
        <v>1324</v>
      </c>
      <c r="H159" s="40" t="s">
        <v>1325</v>
      </c>
      <c r="I159" s="40" t="s">
        <v>1326</v>
      </c>
      <c r="J159" s="39">
        <v>4</v>
      </c>
      <c r="K159" s="58">
        <v>42522</v>
      </c>
      <c r="L159" s="58">
        <v>43039</v>
      </c>
      <c r="M159" s="48" t="s">
        <v>1310</v>
      </c>
      <c r="N159" s="49" t="s">
        <v>1311</v>
      </c>
      <c r="O159" s="49" t="s">
        <v>58</v>
      </c>
      <c r="P159" s="49" t="s">
        <v>58</v>
      </c>
      <c r="Q159" s="59" t="s">
        <v>84</v>
      </c>
      <c r="R159" s="49" t="s">
        <v>58</v>
      </c>
      <c r="S159" s="50" t="s">
        <v>1138</v>
      </c>
      <c r="T159" s="39">
        <v>4</v>
      </c>
      <c r="U159" s="52">
        <f t="shared" si="21"/>
        <v>1</v>
      </c>
      <c r="V159" s="36"/>
      <c r="W159" s="36"/>
      <c r="X159" s="36"/>
      <c r="Y159" s="36"/>
      <c r="Z159" s="36"/>
      <c r="AA159" s="36"/>
      <c r="AB159" s="54" t="s">
        <v>1128</v>
      </c>
      <c r="AC159" s="60">
        <f>IF(U159=100%,2,0)</f>
        <v>2</v>
      </c>
      <c r="AD159" s="61">
        <f>IF(L159&lt;$AE$8,0,1)</f>
        <v>0</v>
      </c>
      <c r="AE159" s="37" t="str">
        <f t="shared" si="22"/>
        <v>CUMPLIDA</v>
      </c>
      <c r="AF159" s="37" t="str">
        <f t="shared" si="23"/>
        <v>CUMPLIDA</v>
      </c>
      <c r="AG159" s="50" t="s">
        <v>67</v>
      </c>
      <c r="AH159" s="56" t="s">
        <v>1327</v>
      </c>
      <c r="AI159" s="38" t="s">
        <v>86</v>
      </c>
      <c r="AJ159" s="56" t="s">
        <v>72</v>
      </c>
      <c r="AK159" s="53" t="s">
        <v>323</v>
      </c>
      <c r="AL159" s="53" t="s">
        <v>61</v>
      </c>
      <c r="AM159" s="53" t="s">
        <v>1017</v>
      </c>
      <c r="AN159" s="53" t="s">
        <v>63</v>
      </c>
      <c r="AO159" s="53"/>
      <c r="AP159" s="53"/>
      <c r="AQ159" s="53"/>
      <c r="AR159" s="62"/>
      <c r="AS159" s="40" t="s">
        <v>55</v>
      </c>
    </row>
    <row r="160" spans="1:45" s="63" customFormat="1" ht="243.75" customHeight="1" x14ac:dyDescent="0.25">
      <c r="A160" s="41">
        <v>962</v>
      </c>
      <c r="B160" s="41">
        <v>31</v>
      </c>
      <c r="C160" s="67" t="s">
        <v>1328</v>
      </c>
      <c r="D160" s="114" t="s">
        <v>1329</v>
      </c>
      <c r="E160" s="62" t="s">
        <v>1330</v>
      </c>
      <c r="F160" s="101" t="s">
        <v>1331</v>
      </c>
      <c r="G160" s="40" t="s">
        <v>1332</v>
      </c>
      <c r="H160" s="40" t="s">
        <v>1333</v>
      </c>
      <c r="I160" s="40" t="s">
        <v>1333</v>
      </c>
      <c r="J160" s="39">
        <v>8</v>
      </c>
      <c r="K160" s="58">
        <v>42522</v>
      </c>
      <c r="L160" s="58">
        <v>43190</v>
      </c>
      <c r="M160" s="48" t="s">
        <v>122</v>
      </c>
      <c r="N160" s="50" t="s">
        <v>123</v>
      </c>
      <c r="O160" s="50" t="s">
        <v>107</v>
      </c>
      <c r="P160" s="50" t="s">
        <v>107</v>
      </c>
      <c r="Q160" s="53" t="s">
        <v>159</v>
      </c>
      <c r="R160" s="50" t="s">
        <v>107</v>
      </c>
      <c r="S160" s="50" t="s">
        <v>1222</v>
      </c>
      <c r="T160" s="39">
        <v>8</v>
      </c>
      <c r="U160" s="52">
        <f t="shared" si="21"/>
        <v>1</v>
      </c>
      <c r="V160" s="36"/>
      <c r="W160" s="36"/>
      <c r="X160" s="36"/>
      <c r="Y160" s="36"/>
      <c r="Z160" s="36"/>
      <c r="AA160" s="36"/>
      <c r="AB160" s="54" t="s">
        <v>1128</v>
      </c>
      <c r="AC160" s="60">
        <f>IF(U160=100%,2,0)</f>
        <v>2</v>
      </c>
      <c r="AD160" s="61">
        <f>IF(L160&lt;$AE$8,0,1)</f>
        <v>1</v>
      </c>
      <c r="AE160" s="37" t="str">
        <f t="shared" si="22"/>
        <v>CUMPLIDA</v>
      </c>
      <c r="AF160" s="37" t="str">
        <f t="shared" si="23"/>
        <v>CUMPLIDA</v>
      </c>
      <c r="AG160" s="50" t="s">
        <v>117</v>
      </c>
      <c r="AH160" s="56" t="s">
        <v>1334</v>
      </c>
      <c r="AI160" s="38" t="s">
        <v>71</v>
      </c>
      <c r="AJ160" s="56" t="s">
        <v>72</v>
      </c>
      <c r="AK160" s="39" t="s">
        <v>73</v>
      </c>
      <c r="AL160" s="53" t="s">
        <v>653</v>
      </c>
      <c r="AM160" s="53" t="s">
        <v>1335</v>
      </c>
      <c r="AN160" s="53" t="s">
        <v>63</v>
      </c>
      <c r="AO160" s="53"/>
      <c r="AP160" s="53"/>
      <c r="AQ160" s="53"/>
      <c r="AR160" s="62"/>
      <c r="AS160" s="40" t="s">
        <v>1336</v>
      </c>
    </row>
    <row r="161" spans="1:45" s="63" customFormat="1" ht="178.5" customHeight="1" x14ac:dyDescent="0.25">
      <c r="A161" s="41">
        <v>963</v>
      </c>
      <c r="B161" s="41">
        <v>32</v>
      </c>
      <c r="C161" s="108" t="s">
        <v>1337</v>
      </c>
      <c r="D161" s="114" t="s">
        <v>1338</v>
      </c>
      <c r="E161" s="139" t="s">
        <v>55</v>
      </c>
      <c r="F161" s="101" t="s">
        <v>1331</v>
      </c>
      <c r="G161" s="40" t="s">
        <v>1332</v>
      </c>
      <c r="H161" s="40" t="s">
        <v>1333</v>
      </c>
      <c r="I161" s="40" t="s">
        <v>1333</v>
      </c>
      <c r="J161" s="39">
        <v>8</v>
      </c>
      <c r="K161" s="58">
        <v>42522</v>
      </c>
      <c r="L161" s="58">
        <v>43190</v>
      </c>
      <c r="M161" s="48" t="s">
        <v>122</v>
      </c>
      <c r="N161" s="50" t="s">
        <v>123</v>
      </c>
      <c r="O161" s="53" t="s">
        <v>107</v>
      </c>
      <c r="P161" s="53" t="s">
        <v>107</v>
      </c>
      <c r="Q161" s="53" t="s">
        <v>159</v>
      </c>
      <c r="R161" s="53" t="s">
        <v>107</v>
      </c>
      <c r="S161" s="50" t="s">
        <v>59</v>
      </c>
      <c r="T161" s="39">
        <v>8</v>
      </c>
      <c r="U161" s="52">
        <f t="shared" si="21"/>
        <v>1</v>
      </c>
      <c r="V161" s="36"/>
      <c r="W161" s="36"/>
      <c r="X161" s="36"/>
      <c r="Y161" s="36"/>
      <c r="Z161" s="36"/>
      <c r="AA161" s="36"/>
      <c r="AB161" s="54" t="s">
        <v>1128</v>
      </c>
      <c r="AC161" s="60">
        <f>IF(U161=100%,2,0)</f>
        <v>2</v>
      </c>
      <c r="AD161" s="61">
        <f>IF(L161&lt;$AE$8,0,1)</f>
        <v>1</v>
      </c>
      <c r="AE161" s="37" t="str">
        <f t="shared" si="22"/>
        <v>CUMPLIDA</v>
      </c>
      <c r="AF161" s="37" t="str">
        <f t="shared" si="23"/>
        <v>CUMPLIDA</v>
      </c>
      <c r="AG161" s="50" t="s">
        <v>59</v>
      </c>
      <c r="AH161" s="56" t="s">
        <v>1339</v>
      </c>
      <c r="AI161" s="38" t="s">
        <v>71</v>
      </c>
      <c r="AJ161" s="56" t="s">
        <v>72</v>
      </c>
      <c r="AK161" s="39" t="s">
        <v>73</v>
      </c>
      <c r="AL161" s="53" t="s">
        <v>87</v>
      </c>
      <c r="AM161" s="53" t="s">
        <v>630</v>
      </c>
      <c r="AN161" s="53" t="s">
        <v>63</v>
      </c>
      <c r="AO161" s="53"/>
      <c r="AP161" s="53"/>
      <c r="AQ161" s="53"/>
      <c r="AR161" s="62"/>
      <c r="AS161" s="40" t="s">
        <v>1340</v>
      </c>
    </row>
    <row r="162" spans="1:45" s="63" customFormat="1" ht="335.25" customHeight="1" x14ac:dyDescent="0.25">
      <c r="A162" s="41">
        <v>964</v>
      </c>
      <c r="B162" s="41">
        <v>33</v>
      </c>
      <c r="C162" s="108" t="s">
        <v>1341</v>
      </c>
      <c r="D162" s="114" t="s">
        <v>1342</v>
      </c>
      <c r="E162" s="139" t="s">
        <v>55</v>
      </c>
      <c r="F162" s="101" t="s">
        <v>1343</v>
      </c>
      <c r="G162" s="40" t="s">
        <v>1344</v>
      </c>
      <c r="H162" s="40" t="s">
        <v>1345</v>
      </c>
      <c r="I162" s="40" t="s">
        <v>1345</v>
      </c>
      <c r="J162" s="39">
        <v>7</v>
      </c>
      <c r="K162" s="58">
        <v>42522</v>
      </c>
      <c r="L162" s="58">
        <v>43190</v>
      </c>
      <c r="M162" s="48" t="s">
        <v>122</v>
      </c>
      <c r="N162" s="50" t="s">
        <v>123</v>
      </c>
      <c r="O162" s="53" t="s">
        <v>107</v>
      </c>
      <c r="P162" s="53" t="s">
        <v>107</v>
      </c>
      <c r="Q162" s="53" t="s">
        <v>159</v>
      </c>
      <c r="R162" s="53" t="s">
        <v>107</v>
      </c>
      <c r="S162" s="50" t="s">
        <v>1138</v>
      </c>
      <c r="T162" s="39">
        <v>5</v>
      </c>
      <c r="U162" s="52">
        <f t="shared" si="21"/>
        <v>0.7142857142857143</v>
      </c>
      <c r="V162" s="36"/>
      <c r="W162" s="36"/>
      <c r="X162" s="36"/>
      <c r="Y162" s="36"/>
      <c r="Z162" s="36"/>
      <c r="AA162" s="36"/>
      <c r="AB162" s="54" t="s">
        <v>1128</v>
      </c>
      <c r="AC162" s="60">
        <f>IF(U162=100%,2,0)</f>
        <v>0</v>
      </c>
      <c r="AD162" s="61">
        <f>IF(L162&lt;$AE$8,0,1)</f>
        <v>1</v>
      </c>
      <c r="AE162" s="37" t="str">
        <f t="shared" si="22"/>
        <v>EN TERMINO</v>
      </c>
      <c r="AF162" s="37" t="str">
        <f t="shared" si="23"/>
        <v>EN TERMINO</v>
      </c>
      <c r="AG162" s="50" t="s">
        <v>67</v>
      </c>
      <c r="AH162" s="56" t="s">
        <v>1346</v>
      </c>
      <c r="AI162" s="38" t="s">
        <v>71</v>
      </c>
      <c r="AJ162" s="56" t="s">
        <v>72</v>
      </c>
      <c r="AK162" s="39" t="s">
        <v>73</v>
      </c>
      <c r="AL162" s="53" t="s">
        <v>119</v>
      </c>
      <c r="AM162" s="53" t="s">
        <v>1347</v>
      </c>
      <c r="AN162" s="53" t="s">
        <v>63</v>
      </c>
      <c r="AO162" s="53"/>
      <c r="AP162" s="53"/>
      <c r="AQ162" s="53"/>
      <c r="AR162" s="62"/>
      <c r="AS162" s="40" t="s">
        <v>1348</v>
      </c>
    </row>
    <row r="163" spans="1:45" s="63" customFormat="1" ht="188.25" customHeight="1" x14ac:dyDescent="0.25">
      <c r="A163" s="41">
        <v>965</v>
      </c>
      <c r="B163" s="41">
        <v>34</v>
      </c>
      <c r="C163" s="108" t="s">
        <v>1349</v>
      </c>
      <c r="D163" s="114" t="s">
        <v>1350</v>
      </c>
      <c r="E163" s="139" t="s">
        <v>55</v>
      </c>
      <c r="F163" s="40" t="s">
        <v>1351</v>
      </c>
      <c r="G163" s="139"/>
      <c r="H163" s="101" t="s">
        <v>1352</v>
      </c>
      <c r="I163" s="101" t="s">
        <v>1352</v>
      </c>
      <c r="J163" s="53">
        <v>6</v>
      </c>
      <c r="K163" s="58">
        <v>42522</v>
      </c>
      <c r="L163" s="58">
        <v>42825</v>
      </c>
      <c r="M163" s="48" t="s">
        <v>122</v>
      </c>
      <c r="N163" s="50" t="s">
        <v>123</v>
      </c>
      <c r="O163" s="53" t="s">
        <v>107</v>
      </c>
      <c r="P163" s="53" t="s">
        <v>107</v>
      </c>
      <c r="Q163" s="53" t="s">
        <v>159</v>
      </c>
      <c r="R163" s="53" t="s">
        <v>107</v>
      </c>
      <c r="S163" s="50" t="s">
        <v>1222</v>
      </c>
      <c r="T163" s="39">
        <v>6</v>
      </c>
      <c r="U163" s="52">
        <f t="shared" si="21"/>
        <v>1</v>
      </c>
      <c r="V163" s="36"/>
      <c r="W163" s="36"/>
      <c r="X163" s="36"/>
      <c r="Y163" s="36"/>
      <c r="Z163" s="36"/>
      <c r="AA163" s="36"/>
      <c r="AB163" s="54" t="s">
        <v>1128</v>
      </c>
      <c r="AC163" s="60">
        <f>IF(U163=100%,2,0)</f>
        <v>2</v>
      </c>
      <c r="AD163" s="61">
        <f>IF(L163&lt;$AE$8,0,1)</f>
        <v>0</v>
      </c>
      <c r="AE163" s="37" t="str">
        <f t="shared" si="22"/>
        <v>CUMPLIDA</v>
      </c>
      <c r="AF163" s="37" t="str">
        <f t="shared" si="23"/>
        <v>CUMPLIDA</v>
      </c>
      <c r="AG163" s="50" t="s">
        <v>117</v>
      </c>
      <c r="AH163" s="56" t="s">
        <v>1353</v>
      </c>
      <c r="AI163" s="38" t="s">
        <v>71</v>
      </c>
      <c r="AJ163" s="56" t="s">
        <v>72</v>
      </c>
      <c r="AK163" s="53" t="s">
        <v>323</v>
      </c>
      <c r="AL163" s="53" t="s">
        <v>87</v>
      </c>
      <c r="AM163" s="53" t="s">
        <v>1354</v>
      </c>
      <c r="AN163" s="53" t="s">
        <v>63</v>
      </c>
      <c r="AO163" s="53"/>
      <c r="AP163" s="53"/>
      <c r="AQ163" s="53"/>
      <c r="AR163" s="62"/>
      <c r="AS163" s="40" t="s">
        <v>55</v>
      </c>
    </row>
    <row r="164" spans="1:45" s="63" customFormat="1" ht="179.25" customHeight="1" x14ac:dyDescent="0.25">
      <c r="A164" s="41">
        <v>967</v>
      </c>
      <c r="B164" s="41">
        <v>36</v>
      </c>
      <c r="C164" s="67" t="s">
        <v>1355</v>
      </c>
      <c r="D164" s="114" t="s">
        <v>1356</v>
      </c>
      <c r="E164" s="139" t="s">
        <v>55</v>
      </c>
      <c r="F164" s="40" t="s">
        <v>1351</v>
      </c>
      <c r="G164" s="40" t="s">
        <v>1357</v>
      </c>
      <c r="H164" s="45" t="s">
        <v>1358</v>
      </c>
      <c r="I164" s="45" t="s">
        <v>1358</v>
      </c>
      <c r="J164" s="53">
        <v>7</v>
      </c>
      <c r="K164" s="58">
        <v>42522</v>
      </c>
      <c r="L164" s="58">
        <v>42825</v>
      </c>
      <c r="M164" s="48" t="s">
        <v>122</v>
      </c>
      <c r="N164" s="50" t="s">
        <v>123</v>
      </c>
      <c r="O164" s="53" t="s">
        <v>107</v>
      </c>
      <c r="P164" s="53" t="s">
        <v>107</v>
      </c>
      <c r="Q164" s="53" t="s">
        <v>159</v>
      </c>
      <c r="R164" s="53" t="s">
        <v>107</v>
      </c>
      <c r="S164" s="50" t="s">
        <v>1138</v>
      </c>
      <c r="T164" s="39">
        <v>7</v>
      </c>
      <c r="U164" s="52">
        <f t="shared" si="21"/>
        <v>1</v>
      </c>
      <c r="V164" s="36"/>
      <c r="W164" s="36"/>
      <c r="X164" s="53" t="s">
        <v>68</v>
      </c>
      <c r="Y164" s="35"/>
      <c r="Z164" s="36"/>
      <c r="AA164" s="35" t="s">
        <v>69</v>
      </c>
      <c r="AB164" s="54" t="s">
        <v>1128</v>
      </c>
      <c r="AC164" s="60">
        <f>IF(U164=100%,2,0)</f>
        <v>2</v>
      </c>
      <c r="AD164" s="61">
        <f>IF(L164&lt;$AE$8,0,1)</f>
        <v>0</v>
      </c>
      <c r="AE164" s="37" t="str">
        <f t="shared" si="22"/>
        <v>CUMPLIDA</v>
      </c>
      <c r="AF164" s="37" t="str">
        <f t="shared" si="23"/>
        <v>CUMPLIDA</v>
      </c>
      <c r="AG164" s="50" t="s">
        <v>67</v>
      </c>
      <c r="AH164" s="56" t="s">
        <v>1359</v>
      </c>
      <c r="AI164" s="38" t="s">
        <v>86</v>
      </c>
      <c r="AJ164" s="56" t="s">
        <v>72</v>
      </c>
      <c r="AK164" s="53" t="s">
        <v>323</v>
      </c>
      <c r="AL164" s="53" t="s">
        <v>74</v>
      </c>
      <c r="AM164" s="53" t="s">
        <v>124</v>
      </c>
      <c r="AN164" s="53" t="s">
        <v>63</v>
      </c>
      <c r="AO164" s="53"/>
      <c r="AP164" s="53"/>
      <c r="AQ164" s="53"/>
      <c r="AR164" s="62"/>
      <c r="AS164" s="40" t="s">
        <v>55</v>
      </c>
    </row>
    <row r="165" spans="1:45" s="63" customFormat="1" ht="167.25" customHeight="1" x14ac:dyDescent="0.25">
      <c r="A165" s="41">
        <v>968</v>
      </c>
      <c r="B165" s="41">
        <v>37</v>
      </c>
      <c r="C165" s="67" t="s">
        <v>1360</v>
      </c>
      <c r="D165" s="114" t="s">
        <v>1361</v>
      </c>
      <c r="E165" s="139" t="s">
        <v>55</v>
      </c>
      <c r="F165" s="101" t="s">
        <v>1362</v>
      </c>
      <c r="G165" s="40" t="s">
        <v>1363</v>
      </c>
      <c r="H165" s="40" t="s">
        <v>1364</v>
      </c>
      <c r="I165" s="40" t="s">
        <v>1365</v>
      </c>
      <c r="J165" s="39">
        <v>7</v>
      </c>
      <c r="K165" s="58">
        <v>42522</v>
      </c>
      <c r="L165" s="58">
        <v>43190</v>
      </c>
      <c r="M165" s="48" t="s">
        <v>122</v>
      </c>
      <c r="N165" s="50" t="s">
        <v>123</v>
      </c>
      <c r="O165" s="53" t="s">
        <v>107</v>
      </c>
      <c r="P165" s="53" t="s">
        <v>107</v>
      </c>
      <c r="Q165" s="53" t="s">
        <v>159</v>
      </c>
      <c r="R165" s="53" t="s">
        <v>107</v>
      </c>
      <c r="S165" s="50" t="s">
        <v>59</v>
      </c>
      <c r="T165" s="39">
        <v>7</v>
      </c>
      <c r="U165" s="52">
        <f t="shared" si="21"/>
        <v>1</v>
      </c>
      <c r="V165" s="36"/>
      <c r="W165" s="36"/>
      <c r="X165" s="36"/>
      <c r="Y165" s="36"/>
      <c r="Z165" s="36"/>
      <c r="AA165" s="36"/>
      <c r="AB165" s="54" t="s">
        <v>1128</v>
      </c>
      <c r="AC165" s="60">
        <f>IF(U165=100%,2,0)</f>
        <v>2</v>
      </c>
      <c r="AD165" s="61">
        <f>IF(L165&lt;$AE$8,0,1)</f>
        <v>1</v>
      </c>
      <c r="AE165" s="37" t="str">
        <f t="shared" si="22"/>
        <v>CUMPLIDA</v>
      </c>
      <c r="AF165" s="37" t="str">
        <f t="shared" si="23"/>
        <v>CUMPLIDA</v>
      </c>
      <c r="AG165" s="50" t="s">
        <v>59</v>
      </c>
      <c r="AH165" s="56" t="s">
        <v>1366</v>
      </c>
      <c r="AI165" s="38" t="s">
        <v>126</v>
      </c>
      <c r="AJ165" s="56" t="s">
        <v>127</v>
      </c>
      <c r="AK165" s="39" t="s">
        <v>73</v>
      </c>
      <c r="AL165" s="53" t="s">
        <v>87</v>
      </c>
      <c r="AM165" s="53" t="s">
        <v>630</v>
      </c>
      <c r="AN165" s="53" t="s">
        <v>63</v>
      </c>
      <c r="AO165" s="53"/>
      <c r="AP165" s="53"/>
      <c r="AQ165" s="53"/>
      <c r="AR165" s="62"/>
      <c r="AS165" s="40" t="s">
        <v>1367</v>
      </c>
    </row>
    <row r="166" spans="1:45" s="63" customFormat="1" ht="188.25" customHeight="1" x14ac:dyDescent="0.25">
      <c r="A166" s="41">
        <v>969</v>
      </c>
      <c r="B166" s="41">
        <v>38</v>
      </c>
      <c r="C166" s="40" t="s">
        <v>1368</v>
      </c>
      <c r="D166" s="114" t="s">
        <v>1369</v>
      </c>
      <c r="E166" s="139" t="s">
        <v>55</v>
      </c>
      <c r="F166" s="40" t="s">
        <v>1370</v>
      </c>
      <c r="G166" s="139"/>
      <c r="H166" s="101" t="s">
        <v>1352</v>
      </c>
      <c r="I166" s="101" t="s">
        <v>1352</v>
      </c>
      <c r="J166" s="53">
        <v>6</v>
      </c>
      <c r="K166" s="58">
        <v>42522</v>
      </c>
      <c r="L166" s="58">
        <v>42825</v>
      </c>
      <c r="M166" s="48" t="s">
        <v>122</v>
      </c>
      <c r="N166" s="50" t="s">
        <v>123</v>
      </c>
      <c r="O166" s="53" t="s">
        <v>107</v>
      </c>
      <c r="P166" s="53" t="s">
        <v>107</v>
      </c>
      <c r="Q166" s="53" t="s">
        <v>159</v>
      </c>
      <c r="R166" s="53" t="s">
        <v>107</v>
      </c>
      <c r="S166" s="50" t="s">
        <v>59</v>
      </c>
      <c r="T166" s="39">
        <v>6</v>
      </c>
      <c r="U166" s="52">
        <f t="shared" si="21"/>
        <v>1</v>
      </c>
      <c r="V166" s="36"/>
      <c r="W166" s="36"/>
      <c r="X166" s="53" t="s">
        <v>68</v>
      </c>
      <c r="Y166" s="35"/>
      <c r="Z166" s="36"/>
      <c r="AA166" s="35" t="s">
        <v>69</v>
      </c>
      <c r="AB166" s="54" t="s">
        <v>1128</v>
      </c>
      <c r="AC166" s="60">
        <f>IF(U166=100%,2,0)</f>
        <v>2</v>
      </c>
      <c r="AD166" s="61">
        <f>IF(L166&lt;$AE$8,0,1)</f>
        <v>0</v>
      </c>
      <c r="AE166" s="37" t="str">
        <f t="shared" si="22"/>
        <v>CUMPLIDA</v>
      </c>
      <c r="AF166" s="37" t="str">
        <f t="shared" si="23"/>
        <v>CUMPLIDA</v>
      </c>
      <c r="AG166" s="50" t="s">
        <v>59</v>
      </c>
      <c r="AH166" s="56" t="s">
        <v>1371</v>
      </c>
      <c r="AI166" s="38" t="s">
        <v>71</v>
      </c>
      <c r="AJ166" s="56" t="s">
        <v>72</v>
      </c>
      <c r="AK166" s="53" t="s">
        <v>323</v>
      </c>
      <c r="AL166" s="53" t="s">
        <v>74</v>
      </c>
      <c r="AM166" s="53" t="s">
        <v>124</v>
      </c>
      <c r="AN166" s="53" t="s">
        <v>63</v>
      </c>
      <c r="AO166" s="53"/>
      <c r="AP166" s="53"/>
      <c r="AQ166" s="53"/>
      <c r="AR166" s="62"/>
      <c r="AS166" s="40" t="s">
        <v>55</v>
      </c>
    </row>
    <row r="167" spans="1:45" s="63" customFormat="1" ht="175.5" customHeight="1" x14ac:dyDescent="0.25">
      <c r="A167" s="41">
        <v>972</v>
      </c>
      <c r="B167" s="41">
        <v>41</v>
      </c>
      <c r="C167" s="67" t="s">
        <v>1372</v>
      </c>
      <c r="D167" s="43" t="s">
        <v>1373</v>
      </c>
      <c r="E167" s="139" t="s">
        <v>55</v>
      </c>
      <c r="F167" s="40" t="s">
        <v>1374</v>
      </c>
      <c r="G167" s="139"/>
      <c r="H167" s="45" t="s">
        <v>1375</v>
      </c>
      <c r="I167" s="45" t="s">
        <v>1376</v>
      </c>
      <c r="J167" s="53">
        <v>7</v>
      </c>
      <c r="K167" s="58">
        <v>42522</v>
      </c>
      <c r="L167" s="58">
        <v>42825</v>
      </c>
      <c r="M167" s="48" t="s">
        <v>122</v>
      </c>
      <c r="N167" s="50" t="s">
        <v>123</v>
      </c>
      <c r="O167" s="50" t="s">
        <v>107</v>
      </c>
      <c r="P167" s="50" t="s">
        <v>107</v>
      </c>
      <c r="Q167" s="53" t="s">
        <v>159</v>
      </c>
      <c r="R167" s="50" t="s">
        <v>107</v>
      </c>
      <c r="S167" s="50" t="s">
        <v>1138</v>
      </c>
      <c r="T167" s="39">
        <v>7</v>
      </c>
      <c r="U167" s="52">
        <f t="shared" ref="U167:U206" si="24">+T167/J167</f>
        <v>1</v>
      </c>
      <c r="V167" s="36"/>
      <c r="W167" s="36"/>
      <c r="X167" s="53" t="s">
        <v>68</v>
      </c>
      <c r="Y167" s="35"/>
      <c r="Z167" s="36"/>
      <c r="AA167" s="35" t="s">
        <v>69</v>
      </c>
      <c r="AB167" s="54" t="s">
        <v>1128</v>
      </c>
      <c r="AC167" s="60">
        <f>IF(U167=100%,2,0)</f>
        <v>2</v>
      </c>
      <c r="AD167" s="61">
        <f>IF(L167&lt;$AE$8,0,1)</f>
        <v>0</v>
      </c>
      <c r="AE167" s="37" t="str">
        <f t="shared" si="22"/>
        <v>CUMPLIDA</v>
      </c>
      <c r="AF167" s="37" t="str">
        <f t="shared" si="23"/>
        <v>CUMPLIDA</v>
      </c>
      <c r="AG167" s="50" t="s">
        <v>67</v>
      </c>
      <c r="AH167" s="56" t="s">
        <v>1377</v>
      </c>
      <c r="AI167" s="38" t="s">
        <v>71</v>
      </c>
      <c r="AJ167" s="56" t="s">
        <v>72</v>
      </c>
      <c r="AK167" s="53" t="s">
        <v>323</v>
      </c>
      <c r="AL167" s="53" t="s">
        <v>74</v>
      </c>
      <c r="AM167" s="53" t="s">
        <v>124</v>
      </c>
      <c r="AN167" s="53" t="s">
        <v>63</v>
      </c>
      <c r="AO167" s="53"/>
      <c r="AP167" s="53"/>
      <c r="AQ167" s="53"/>
      <c r="AR167" s="62"/>
      <c r="AS167" s="40" t="s">
        <v>55</v>
      </c>
    </row>
    <row r="168" spans="1:45" s="63" customFormat="1" ht="201" customHeight="1" x14ac:dyDescent="0.25">
      <c r="A168" s="41">
        <v>973</v>
      </c>
      <c r="B168" s="41">
        <v>42</v>
      </c>
      <c r="C168" s="67" t="s">
        <v>1378</v>
      </c>
      <c r="D168" s="67" t="s">
        <v>1379</v>
      </c>
      <c r="E168" s="139" t="s">
        <v>55</v>
      </c>
      <c r="F168" s="114" t="s">
        <v>1380</v>
      </c>
      <c r="G168" s="40" t="s">
        <v>1357</v>
      </c>
      <c r="H168" s="45" t="s">
        <v>1381</v>
      </c>
      <c r="I168" s="45" t="s">
        <v>1381</v>
      </c>
      <c r="J168" s="53">
        <v>6</v>
      </c>
      <c r="K168" s="58">
        <v>42522</v>
      </c>
      <c r="L168" s="58">
        <v>42825</v>
      </c>
      <c r="M168" s="48" t="s">
        <v>122</v>
      </c>
      <c r="N168" s="50" t="s">
        <v>123</v>
      </c>
      <c r="O168" s="50" t="s">
        <v>107</v>
      </c>
      <c r="P168" s="50" t="s">
        <v>107</v>
      </c>
      <c r="Q168" s="53" t="s">
        <v>159</v>
      </c>
      <c r="R168" s="50" t="s">
        <v>107</v>
      </c>
      <c r="S168" s="50" t="s">
        <v>1222</v>
      </c>
      <c r="T168" s="39">
        <v>6</v>
      </c>
      <c r="U168" s="52">
        <f t="shared" si="24"/>
        <v>1</v>
      </c>
      <c r="V168" s="36"/>
      <c r="W168" s="36"/>
      <c r="X168" s="36"/>
      <c r="Y168" s="36"/>
      <c r="Z168" s="36"/>
      <c r="AA168" s="36"/>
      <c r="AB168" s="54" t="s">
        <v>1128</v>
      </c>
      <c r="AC168" s="60">
        <f>IF(U168=100%,2,0)</f>
        <v>2</v>
      </c>
      <c r="AD168" s="61">
        <f>IF(L168&lt;$AE$8,0,1)</f>
        <v>0</v>
      </c>
      <c r="AE168" s="37" t="str">
        <f t="shared" si="22"/>
        <v>CUMPLIDA</v>
      </c>
      <c r="AF168" s="37" t="str">
        <f t="shared" si="23"/>
        <v>CUMPLIDA</v>
      </c>
      <c r="AG168" s="50" t="s">
        <v>117</v>
      </c>
      <c r="AH168" s="56" t="s">
        <v>1382</v>
      </c>
      <c r="AI168" s="38" t="s">
        <v>126</v>
      </c>
      <c r="AJ168" s="56" t="s">
        <v>127</v>
      </c>
      <c r="AK168" s="53" t="s">
        <v>323</v>
      </c>
      <c r="AL168" s="53" t="s">
        <v>439</v>
      </c>
      <c r="AM168" s="53" t="s">
        <v>439</v>
      </c>
      <c r="AN168" s="53" t="s">
        <v>63</v>
      </c>
      <c r="AO168" s="53"/>
      <c r="AP168" s="53"/>
      <c r="AQ168" s="53"/>
      <c r="AR168" s="62"/>
      <c r="AS168" s="40" t="s">
        <v>55</v>
      </c>
    </row>
    <row r="169" spans="1:45" s="63" customFormat="1" ht="243" customHeight="1" x14ac:dyDescent="0.25">
      <c r="A169" s="41">
        <v>975</v>
      </c>
      <c r="B169" s="41">
        <v>44</v>
      </c>
      <c r="C169" s="67" t="s">
        <v>1385</v>
      </c>
      <c r="D169" s="67" t="s">
        <v>1386</v>
      </c>
      <c r="E169" s="139" t="s">
        <v>55</v>
      </c>
      <c r="F169" s="40" t="s">
        <v>1387</v>
      </c>
      <c r="G169" s="40" t="s">
        <v>1388</v>
      </c>
      <c r="H169" s="62" t="s">
        <v>1389</v>
      </c>
      <c r="I169" s="62" t="s">
        <v>1390</v>
      </c>
      <c r="J169" s="53">
        <v>9</v>
      </c>
      <c r="K169" s="58">
        <v>42522</v>
      </c>
      <c r="L169" s="58">
        <v>43100</v>
      </c>
      <c r="M169" s="48" t="s">
        <v>1383</v>
      </c>
      <c r="N169" s="49" t="s">
        <v>1384</v>
      </c>
      <c r="O169" s="49" t="s">
        <v>58</v>
      </c>
      <c r="P169" s="49" t="s">
        <v>58</v>
      </c>
      <c r="Q169" s="59" t="s">
        <v>84</v>
      </c>
      <c r="R169" s="49" t="s">
        <v>58</v>
      </c>
      <c r="S169" s="50" t="s">
        <v>1138</v>
      </c>
      <c r="T169" s="39">
        <v>9</v>
      </c>
      <c r="U169" s="52">
        <f t="shared" si="24"/>
        <v>1</v>
      </c>
      <c r="V169" s="36"/>
      <c r="W169" s="36"/>
      <c r="X169" s="36"/>
      <c r="Y169" s="36"/>
      <c r="Z169" s="36"/>
      <c r="AA169" s="36"/>
      <c r="AB169" s="54" t="s">
        <v>1128</v>
      </c>
      <c r="AC169" s="60">
        <f>IF(U169=100%,2,0)</f>
        <v>2</v>
      </c>
      <c r="AD169" s="61">
        <f>IF(L169&lt;$AE$8,0,1)</f>
        <v>0</v>
      </c>
      <c r="AE169" s="37" t="str">
        <f t="shared" si="22"/>
        <v>CUMPLIDA</v>
      </c>
      <c r="AF169" s="37" t="str">
        <f t="shared" si="23"/>
        <v>CUMPLIDA</v>
      </c>
      <c r="AG169" s="50" t="s">
        <v>67</v>
      </c>
      <c r="AH169" s="56" t="s">
        <v>1391</v>
      </c>
      <c r="AI169" s="38" t="s">
        <v>86</v>
      </c>
      <c r="AJ169" s="56" t="s">
        <v>72</v>
      </c>
      <c r="AK169" s="39" t="s">
        <v>73</v>
      </c>
      <c r="AL169" s="53" t="s">
        <v>61</v>
      </c>
      <c r="AM169" s="53" t="s">
        <v>62</v>
      </c>
      <c r="AN169" s="53" t="s">
        <v>63</v>
      </c>
      <c r="AO169" s="53"/>
      <c r="AP169" s="53"/>
      <c r="AQ169" s="53"/>
      <c r="AR169" s="62"/>
      <c r="AS169" s="40" t="s">
        <v>1392</v>
      </c>
    </row>
    <row r="170" spans="1:45" s="63" customFormat="1" ht="288" customHeight="1" x14ac:dyDescent="0.25">
      <c r="A170" s="41">
        <v>977</v>
      </c>
      <c r="B170" s="41">
        <v>46</v>
      </c>
      <c r="C170" s="67" t="s">
        <v>1393</v>
      </c>
      <c r="D170" s="67" t="s">
        <v>1394</v>
      </c>
      <c r="E170" s="148" t="s">
        <v>1395</v>
      </c>
      <c r="F170" s="67" t="s">
        <v>1396</v>
      </c>
      <c r="G170" s="40" t="s">
        <v>1397</v>
      </c>
      <c r="H170" s="62" t="s">
        <v>1398</v>
      </c>
      <c r="I170" s="62" t="s">
        <v>1399</v>
      </c>
      <c r="J170" s="39">
        <v>9</v>
      </c>
      <c r="K170" s="58">
        <v>42522</v>
      </c>
      <c r="L170" s="58">
        <v>43100</v>
      </c>
      <c r="M170" s="48" t="s">
        <v>1383</v>
      </c>
      <c r="N170" s="49" t="s">
        <v>1384</v>
      </c>
      <c r="O170" s="49" t="s">
        <v>58</v>
      </c>
      <c r="P170" s="49" t="s">
        <v>58</v>
      </c>
      <c r="Q170" s="59" t="s">
        <v>84</v>
      </c>
      <c r="R170" s="49" t="s">
        <v>58</v>
      </c>
      <c r="S170" s="50" t="s">
        <v>1138</v>
      </c>
      <c r="T170" s="39">
        <v>9</v>
      </c>
      <c r="U170" s="52">
        <f t="shared" si="24"/>
        <v>1</v>
      </c>
      <c r="V170" s="36"/>
      <c r="W170" s="36"/>
      <c r="X170" s="36"/>
      <c r="Y170" s="36"/>
      <c r="Z170" s="36"/>
      <c r="AA170" s="36"/>
      <c r="AB170" s="54" t="s">
        <v>1128</v>
      </c>
      <c r="AC170" s="60">
        <f>IF(U170=100%,2,0)</f>
        <v>2</v>
      </c>
      <c r="AD170" s="61">
        <f>IF(L170&lt;$AE$8,0,1)</f>
        <v>0</v>
      </c>
      <c r="AE170" s="37" t="str">
        <f t="shared" si="22"/>
        <v>CUMPLIDA</v>
      </c>
      <c r="AF170" s="37" t="str">
        <f t="shared" si="23"/>
        <v>CUMPLIDA</v>
      </c>
      <c r="AG170" s="50" t="s">
        <v>67</v>
      </c>
      <c r="AH170" s="56" t="s">
        <v>1400</v>
      </c>
      <c r="AI170" s="38" t="s">
        <v>86</v>
      </c>
      <c r="AJ170" s="56" t="s">
        <v>72</v>
      </c>
      <c r="AK170" s="39" t="s">
        <v>73</v>
      </c>
      <c r="AL170" s="53" t="s">
        <v>119</v>
      </c>
      <c r="AM170" s="53" t="s">
        <v>1347</v>
      </c>
      <c r="AN170" s="53" t="s">
        <v>63</v>
      </c>
      <c r="AO170" s="53"/>
      <c r="AP170" s="53"/>
      <c r="AQ170" s="53"/>
      <c r="AR170" s="62"/>
      <c r="AS170" s="40" t="s">
        <v>1401</v>
      </c>
    </row>
    <row r="171" spans="1:45" s="63" customFormat="1" ht="187.5" customHeight="1" x14ac:dyDescent="0.25">
      <c r="A171" s="41">
        <v>981</v>
      </c>
      <c r="B171" s="41">
        <v>50</v>
      </c>
      <c r="C171" s="67" t="s">
        <v>1402</v>
      </c>
      <c r="D171" s="114" t="s">
        <v>1403</v>
      </c>
      <c r="E171" s="139" t="s">
        <v>55</v>
      </c>
      <c r="F171" s="62" t="s">
        <v>1404</v>
      </c>
      <c r="G171" s="40" t="s">
        <v>1405</v>
      </c>
      <c r="H171" s="62" t="s">
        <v>1406</v>
      </c>
      <c r="I171" s="62" t="s">
        <v>1407</v>
      </c>
      <c r="J171" s="39">
        <v>6</v>
      </c>
      <c r="K171" s="58">
        <v>42522</v>
      </c>
      <c r="L171" s="58">
        <v>43190</v>
      </c>
      <c r="M171" s="48" t="s">
        <v>1383</v>
      </c>
      <c r="N171" s="49" t="s">
        <v>1384</v>
      </c>
      <c r="O171" s="49" t="s">
        <v>58</v>
      </c>
      <c r="P171" s="49" t="s">
        <v>58</v>
      </c>
      <c r="Q171" s="59" t="s">
        <v>84</v>
      </c>
      <c r="R171" s="49" t="s">
        <v>58</v>
      </c>
      <c r="S171" s="50" t="s">
        <v>59</v>
      </c>
      <c r="T171" s="39">
        <v>3</v>
      </c>
      <c r="U171" s="52">
        <f t="shared" si="24"/>
        <v>0.5</v>
      </c>
      <c r="V171" s="36"/>
      <c r="W171" s="36"/>
      <c r="X171" s="36"/>
      <c r="Y171" s="36"/>
      <c r="Z171" s="36"/>
      <c r="AA171" s="36"/>
      <c r="AB171" s="54" t="s">
        <v>1128</v>
      </c>
      <c r="AC171" s="60">
        <f>IF(U171=100%,2,0)</f>
        <v>0</v>
      </c>
      <c r="AD171" s="61">
        <f>IF(L171&lt;$AE$8,0,1)</f>
        <v>1</v>
      </c>
      <c r="AE171" s="37" t="str">
        <f t="shared" si="22"/>
        <v>EN TERMINO</v>
      </c>
      <c r="AF171" s="37" t="str">
        <f t="shared" si="23"/>
        <v>EN TERMINO</v>
      </c>
      <c r="AG171" s="50" t="s">
        <v>59</v>
      </c>
      <c r="AH171" s="56" t="s">
        <v>1408</v>
      </c>
      <c r="AI171" s="38" t="s">
        <v>86</v>
      </c>
      <c r="AJ171" s="56" t="s">
        <v>72</v>
      </c>
      <c r="AK171" s="39" t="s">
        <v>73</v>
      </c>
      <c r="AL171" s="53" t="s">
        <v>87</v>
      </c>
      <c r="AM171" s="53" t="s">
        <v>498</v>
      </c>
      <c r="AN171" s="53" t="s">
        <v>63</v>
      </c>
      <c r="AO171" s="53"/>
      <c r="AP171" s="53"/>
      <c r="AQ171" s="53"/>
      <c r="AR171" s="62"/>
      <c r="AS171" s="40" t="s">
        <v>1409</v>
      </c>
    </row>
    <row r="172" spans="1:45" s="63" customFormat="1" ht="172.9" customHeight="1" x14ac:dyDescent="0.25">
      <c r="A172" s="41">
        <v>982</v>
      </c>
      <c r="B172" s="41">
        <v>51</v>
      </c>
      <c r="C172" s="67" t="s">
        <v>1410</v>
      </c>
      <c r="D172" s="114" t="s">
        <v>1411</v>
      </c>
      <c r="E172" s="139" t="s">
        <v>55</v>
      </c>
      <c r="F172" s="67" t="s">
        <v>1412</v>
      </c>
      <c r="G172" s="40" t="s">
        <v>1413</v>
      </c>
      <c r="H172" s="40" t="s">
        <v>1414</v>
      </c>
      <c r="I172" s="40" t="s">
        <v>1415</v>
      </c>
      <c r="J172" s="39">
        <v>2</v>
      </c>
      <c r="K172" s="58">
        <v>42522</v>
      </c>
      <c r="L172" s="85">
        <v>42643</v>
      </c>
      <c r="M172" s="48" t="s">
        <v>1383</v>
      </c>
      <c r="N172" s="49" t="s">
        <v>1384</v>
      </c>
      <c r="O172" s="49" t="s">
        <v>58</v>
      </c>
      <c r="P172" s="49" t="s">
        <v>58</v>
      </c>
      <c r="Q172" s="59" t="s">
        <v>84</v>
      </c>
      <c r="R172" s="49" t="s">
        <v>58</v>
      </c>
      <c r="S172" s="50" t="s">
        <v>1138</v>
      </c>
      <c r="T172" s="53">
        <v>2</v>
      </c>
      <c r="U172" s="52">
        <f t="shared" si="24"/>
        <v>1</v>
      </c>
      <c r="V172" s="36"/>
      <c r="W172" s="36"/>
      <c r="X172" s="36"/>
      <c r="Y172" s="36"/>
      <c r="Z172" s="36"/>
      <c r="AA172" s="36"/>
      <c r="AB172" s="54" t="s">
        <v>1128</v>
      </c>
      <c r="AC172" s="60">
        <f>IF(U172=100%,2,0)</f>
        <v>2</v>
      </c>
      <c r="AD172" s="61">
        <f>IF(L172&lt;$AE$8,0,1)</f>
        <v>0</v>
      </c>
      <c r="AE172" s="37" t="str">
        <f t="shared" si="22"/>
        <v>CUMPLIDA</v>
      </c>
      <c r="AF172" s="37" t="str">
        <f t="shared" si="23"/>
        <v>CUMPLIDA</v>
      </c>
      <c r="AG172" s="50" t="s">
        <v>67</v>
      </c>
      <c r="AH172" s="56" t="s">
        <v>1416</v>
      </c>
      <c r="AI172" s="38" t="s">
        <v>71</v>
      </c>
      <c r="AJ172" s="56" t="s">
        <v>72</v>
      </c>
      <c r="AK172" s="39" t="s">
        <v>73</v>
      </c>
      <c r="AL172" s="53" t="s">
        <v>87</v>
      </c>
      <c r="AM172" s="53" t="s">
        <v>1417</v>
      </c>
      <c r="AN172" s="53" t="s">
        <v>63</v>
      </c>
      <c r="AO172" s="53"/>
      <c r="AP172" s="53"/>
      <c r="AQ172" s="53"/>
      <c r="AR172" s="62"/>
      <c r="AS172" s="40" t="s">
        <v>1418</v>
      </c>
    </row>
    <row r="173" spans="1:45" s="63" customFormat="1" ht="409.6" customHeight="1" x14ac:dyDescent="0.25">
      <c r="A173" s="41">
        <v>984</v>
      </c>
      <c r="B173" s="41">
        <v>53</v>
      </c>
      <c r="C173" s="67" t="s">
        <v>1419</v>
      </c>
      <c r="D173" s="114" t="s">
        <v>55</v>
      </c>
      <c r="E173" s="139" t="s">
        <v>55</v>
      </c>
      <c r="F173" s="44" t="s">
        <v>1420</v>
      </c>
      <c r="G173" s="62" t="s">
        <v>1219</v>
      </c>
      <c r="H173" s="45" t="s">
        <v>1421</v>
      </c>
      <c r="I173" s="45" t="s">
        <v>1422</v>
      </c>
      <c r="J173" s="53">
        <v>5</v>
      </c>
      <c r="K173" s="58">
        <v>42522</v>
      </c>
      <c r="L173" s="58">
        <v>42916</v>
      </c>
      <c r="M173" s="48" t="s">
        <v>793</v>
      </c>
      <c r="N173" s="53" t="s">
        <v>794</v>
      </c>
      <c r="O173" s="53" t="s">
        <v>107</v>
      </c>
      <c r="P173" s="53" t="s">
        <v>107</v>
      </c>
      <c r="Q173" s="53" t="s">
        <v>159</v>
      </c>
      <c r="R173" s="53" t="s">
        <v>107</v>
      </c>
      <c r="S173" s="50" t="s">
        <v>1222</v>
      </c>
      <c r="T173" s="39">
        <v>5</v>
      </c>
      <c r="U173" s="52">
        <f t="shared" si="24"/>
        <v>1</v>
      </c>
      <c r="V173" s="35" t="s">
        <v>117</v>
      </c>
      <c r="W173" s="35" t="s">
        <v>86</v>
      </c>
      <c r="X173" s="53" t="s">
        <v>606</v>
      </c>
      <c r="Y173" s="35" t="s">
        <v>1423</v>
      </c>
      <c r="Z173" s="53" t="s">
        <v>1424</v>
      </c>
      <c r="AA173" s="35" t="s">
        <v>576</v>
      </c>
      <c r="AB173" s="54" t="s">
        <v>1128</v>
      </c>
      <c r="AC173" s="60">
        <f>IF(U173=100%,2,0)</f>
        <v>2</v>
      </c>
      <c r="AD173" s="61">
        <f>IF(L173&lt;$AE$8,0,1)</f>
        <v>0</v>
      </c>
      <c r="AE173" s="37" t="str">
        <f t="shared" si="22"/>
        <v>CUMPLIDA</v>
      </c>
      <c r="AF173" s="37" t="str">
        <f t="shared" si="23"/>
        <v>CUMPLIDA</v>
      </c>
      <c r="AG173" s="50" t="s">
        <v>117</v>
      </c>
      <c r="AH173" s="56" t="s">
        <v>1425</v>
      </c>
      <c r="AI173" s="38" t="s">
        <v>71</v>
      </c>
      <c r="AJ173" s="56" t="s">
        <v>180</v>
      </c>
      <c r="AK173" s="53" t="s">
        <v>323</v>
      </c>
      <c r="AL173" s="53" t="s">
        <v>611</v>
      </c>
      <c r="AM173" s="53" t="s">
        <v>611</v>
      </c>
      <c r="AN173" s="53" t="s">
        <v>63</v>
      </c>
      <c r="AO173" s="53"/>
      <c r="AP173" s="53"/>
      <c r="AQ173" s="53"/>
      <c r="AR173" s="62"/>
      <c r="AS173" s="40" t="s">
        <v>55</v>
      </c>
    </row>
    <row r="174" spans="1:45" s="63" customFormat="1" ht="293.25" customHeight="1" x14ac:dyDescent="0.25">
      <c r="A174" s="41">
        <v>985</v>
      </c>
      <c r="B174" s="41">
        <v>54</v>
      </c>
      <c r="C174" s="142" t="s">
        <v>1426</v>
      </c>
      <c r="D174" s="114" t="s">
        <v>1427</v>
      </c>
      <c r="E174" s="139" t="s">
        <v>55</v>
      </c>
      <c r="F174" s="40" t="s">
        <v>1428</v>
      </c>
      <c r="G174" s="40" t="s">
        <v>1429</v>
      </c>
      <c r="H174" s="45" t="s">
        <v>1430</v>
      </c>
      <c r="I174" s="45" t="s">
        <v>1431</v>
      </c>
      <c r="J174" s="39">
        <v>3</v>
      </c>
      <c r="K174" s="58">
        <v>42522</v>
      </c>
      <c r="L174" s="58">
        <v>43100</v>
      </c>
      <c r="M174" s="48" t="s">
        <v>793</v>
      </c>
      <c r="N174" s="53" t="s">
        <v>794</v>
      </c>
      <c r="O174" s="53" t="s">
        <v>107</v>
      </c>
      <c r="P174" s="53" t="s">
        <v>107</v>
      </c>
      <c r="Q174" s="53" t="s">
        <v>159</v>
      </c>
      <c r="R174" s="53" t="s">
        <v>107</v>
      </c>
      <c r="S174" s="50" t="s">
        <v>1222</v>
      </c>
      <c r="T174" s="39">
        <v>3</v>
      </c>
      <c r="U174" s="52">
        <f t="shared" si="24"/>
        <v>1</v>
      </c>
      <c r="V174" s="39" t="s">
        <v>117</v>
      </c>
      <c r="W174" s="39" t="s">
        <v>86</v>
      </c>
      <c r="X174" s="53" t="s">
        <v>1432</v>
      </c>
      <c r="Y174" s="53" t="s">
        <v>1433</v>
      </c>
      <c r="Z174" s="53" t="s">
        <v>1434</v>
      </c>
      <c r="AA174" s="39" t="s">
        <v>115</v>
      </c>
      <c r="AB174" s="54" t="s">
        <v>1128</v>
      </c>
      <c r="AC174" s="60">
        <f>IF(U174=100%,2,0)</f>
        <v>2</v>
      </c>
      <c r="AD174" s="61">
        <f>IF(L174&lt;$AE$8,0,1)</f>
        <v>0</v>
      </c>
      <c r="AE174" s="37" t="str">
        <f t="shared" si="22"/>
        <v>CUMPLIDA</v>
      </c>
      <c r="AF174" s="37" t="str">
        <f t="shared" si="23"/>
        <v>CUMPLIDA</v>
      </c>
      <c r="AG174" s="50" t="s">
        <v>117</v>
      </c>
      <c r="AH174" s="56" t="s">
        <v>1435</v>
      </c>
      <c r="AI174" s="38" t="s">
        <v>71</v>
      </c>
      <c r="AJ174" s="56" t="s">
        <v>72</v>
      </c>
      <c r="AK174" s="39" t="s">
        <v>73</v>
      </c>
      <c r="AL174" s="53" t="s">
        <v>61</v>
      </c>
      <c r="AM174" s="53" t="s">
        <v>734</v>
      </c>
      <c r="AN174" s="53" t="s">
        <v>63</v>
      </c>
      <c r="AO174" s="53"/>
      <c r="AP174" s="53"/>
      <c r="AQ174" s="53"/>
      <c r="AR174" s="62"/>
      <c r="AS174" s="40" t="s">
        <v>1436</v>
      </c>
    </row>
    <row r="175" spans="1:45" s="63" customFormat="1" ht="198.75" customHeight="1" x14ac:dyDescent="0.25">
      <c r="A175" s="41">
        <v>986</v>
      </c>
      <c r="B175" s="41">
        <v>55</v>
      </c>
      <c r="C175" s="67" t="s">
        <v>1437</v>
      </c>
      <c r="D175" s="67" t="s">
        <v>1438</v>
      </c>
      <c r="E175" s="139" t="s">
        <v>55</v>
      </c>
      <c r="F175" s="40" t="s">
        <v>1439</v>
      </c>
      <c r="G175" s="139"/>
      <c r="H175" s="45" t="s">
        <v>1440</v>
      </c>
      <c r="I175" s="45" t="s">
        <v>1441</v>
      </c>
      <c r="J175" s="53">
        <v>5</v>
      </c>
      <c r="K175" s="58">
        <v>42522</v>
      </c>
      <c r="L175" s="58">
        <v>42916</v>
      </c>
      <c r="M175" s="48" t="s">
        <v>793</v>
      </c>
      <c r="N175" s="53" t="s">
        <v>794</v>
      </c>
      <c r="O175" s="53" t="s">
        <v>107</v>
      </c>
      <c r="P175" s="53" t="s">
        <v>107</v>
      </c>
      <c r="Q175" s="53" t="s">
        <v>159</v>
      </c>
      <c r="R175" s="53" t="s">
        <v>107</v>
      </c>
      <c r="S175" s="50" t="s">
        <v>1222</v>
      </c>
      <c r="T175" s="39">
        <v>5</v>
      </c>
      <c r="U175" s="52">
        <f t="shared" si="24"/>
        <v>1</v>
      </c>
      <c r="V175" s="36"/>
      <c r="W175" s="36"/>
      <c r="X175" s="36"/>
      <c r="Y175" s="36"/>
      <c r="Z175" s="36"/>
      <c r="AA175" s="36"/>
      <c r="AB175" s="54" t="s">
        <v>1128</v>
      </c>
      <c r="AC175" s="60">
        <f>IF(U175=100%,2,0)</f>
        <v>2</v>
      </c>
      <c r="AD175" s="61">
        <f>IF(L175&lt;$AE$8,0,1)</f>
        <v>0</v>
      </c>
      <c r="AE175" s="37" t="str">
        <f t="shared" si="22"/>
        <v>CUMPLIDA</v>
      </c>
      <c r="AF175" s="37" t="str">
        <f t="shared" si="23"/>
        <v>CUMPLIDA</v>
      </c>
      <c r="AG175" s="50" t="s">
        <v>117</v>
      </c>
      <c r="AH175" s="56" t="s">
        <v>1442</v>
      </c>
      <c r="AI175" s="38" t="s">
        <v>86</v>
      </c>
      <c r="AJ175" s="56" t="s">
        <v>72</v>
      </c>
      <c r="AK175" s="53" t="s">
        <v>323</v>
      </c>
      <c r="AL175" s="53" t="s">
        <v>1443</v>
      </c>
      <c r="AM175" s="53" t="s">
        <v>1443</v>
      </c>
      <c r="AN175" s="53" t="s">
        <v>63</v>
      </c>
      <c r="AO175" s="53"/>
      <c r="AP175" s="53"/>
      <c r="AQ175" s="53"/>
      <c r="AR175" s="62"/>
      <c r="AS175" s="40" t="s">
        <v>55</v>
      </c>
    </row>
    <row r="176" spans="1:45" s="63" customFormat="1" ht="238.5" customHeight="1" x14ac:dyDescent="0.25">
      <c r="A176" s="41">
        <v>987</v>
      </c>
      <c r="B176" s="41">
        <v>56</v>
      </c>
      <c r="C176" s="67" t="s">
        <v>1444</v>
      </c>
      <c r="D176" s="67" t="s">
        <v>1445</v>
      </c>
      <c r="E176" s="139" t="s">
        <v>55</v>
      </c>
      <c r="F176" s="40" t="s">
        <v>1446</v>
      </c>
      <c r="G176" s="139"/>
      <c r="H176" s="45" t="s">
        <v>1447</v>
      </c>
      <c r="I176" s="45" t="s">
        <v>1448</v>
      </c>
      <c r="J176" s="53">
        <v>5</v>
      </c>
      <c r="K176" s="58">
        <v>42522</v>
      </c>
      <c r="L176" s="58">
        <v>42916</v>
      </c>
      <c r="M176" s="48" t="s">
        <v>793</v>
      </c>
      <c r="N176" s="53" t="s">
        <v>794</v>
      </c>
      <c r="O176" s="53" t="s">
        <v>107</v>
      </c>
      <c r="P176" s="53" t="s">
        <v>107</v>
      </c>
      <c r="Q176" s="53" t="s">
        <v>159</v>
      </c>
      <c r="R176" s="53" t="s">
        <v>107</v>
      </c>
      <c r="S176" s="50" t="s">
        <v>1222</v>
      </c>
      <c r="T176" s="39">
        <v>5</v>
      </c>
      <c r="U176" s="52">
        <f t="shared" si="24"/>
        <v>1</v>
      </c>
      <c r="V176" s="36"/>
      <c r="W176" s="36"/>
      <c r="X176" s="36"/>
      <c r="Y176" s="36"/>
      <c r="Z176" s="36"/>
      <c r="AA176" s="36"/>
      <c r="AB176" s="54" t="s">
        <v>1128</v>
      </c>
      <c r="AC176" s="60">
        <f>IF(U176=100%,2,0)</f>
        <v>2</v>
      </c>
      <c r="AD176" s="61">
        <f>IF(L176&lt;$AE$8,0,1)</f>
        <v>0</v>
      </c>
      <c r="AE176" s="37" t="str">
        <f t="shared" si="22"/>
        <v>CUMPLIDA</v>
      </c>
      <c r="AF176" s="37" t="str">
        <f t="shared" si="23"/>
        <v>CUMPLIDA</v>
      </c>
      <c r="AG176" s="50" t="s">
        <v>117</v>
      </c>
      <c r="AH176" s="56" t="s">
        <v>1449</v>
      </c>
      <c r="AI176" s="38" t="s">
        <v>71</v>
      </c>
      <c r="AJ176" s="56" t="s">
        <v>72</v>
      </c>
      <c r="AK176" s="53" t="s">
        <v>323</v>
      </c>
      <c r="AL176" s="53" t="s">
        <v>653</v>
      </c>
      <c r="AM176" s="53" t="s">
        <v>1335</v>
      </c>
      <c r="AN176" s="53" t="s">
        <v>63</v>
      </c>
      <c r="AO176" s="53"/>
      <c r="AP176" s="53"/>
      <c r="AQ176" s="53"/>
      <c r="AR176" s="62"/>
      <c r="AS176" s="40" t="s">
        <v>55</v>
      </c>
    </row>
    <row r="177" spans="1:45" s="63" customFormat="1" ht="193.5" customHeight="1" x14ac:dyDescent="0.25">
      <c r="A177" s="41">
        <v>988</v>
      </c>
      <c r="B177" s="41">
        <v>57</v>
      </c>
      <c r="C177" s="67" t="s">
        <v>1450</v>
      </c>
      <c r="D177" s="114" t="s">
        <v>1451</v>
      </c>
      <c r="E177" s="139" t="s">
        <v>55</v>
      </c>
      <c r="F177" s="40" t="s">
        <v>1452</v>
      </c>
      <c r="G177" s="139"/>
      <c r="H177" s="45" t="s">
        <v>1453</v>
      </c>
      <c r="I177" s="45" t="s">
        <v>1454</v>
      </c>
      <c r="J177" s="149">
        <v>6</v>
      </c>
      <c r="K177" s="58">
        <v>42522</v>
      </c>
      <c r="L177" s="58">
        <v>42916</v>
      </c>
      <c r="M177" s="48" t="s">
        <v>1455</v>
      </c>
      <c r="N177" s="53" t="s">
        <v>1456</v>
      </c>
      <c r="O177" s="53" t="s">
        <v>107</v>
      </c>
      <c r="P177" s="53" t="s">
        <v>107</v>
      </c>
      <c r="Q177" s="53" t="s">
        <v>159</v>
      </c>
      <c r="R177" s="53" t="s">
        <v>107</v>
      </c>
      <c r="S177" s="50" t="s">
        <v>1138</v>
      </c>
      <c r="T177" s="39">
        <v>6</v>
      </c>
      <c r="U177" s="52">
        <f t="shared" si="24"/>
        <v>1</v>
      </c>
      <c r="V177" s="36"/>
      <c r="W177" s="36"/>
      <c r="X177" s="36"/>
      <c r="Y177" s="36"/>
      <c r="Z177" s="36"/>
      <c r="AA177" s="36"/>
      <c r="AB177" s="54" t="s">
        <v>1128</v>
      </c>
      <c r="AC177" s="60">
        <f>IF(U177=100%,2,0)</f>
        <v>2</v>
      </c>
      <c r="AD177" s="61">
        <f>IF(L177&lt;$AE$8,0,1)</f>
        <v>0</v>
      </c>
      <c r="AE177" s="37" t="str">
        <f t="shared" si="22"/>
        <v>CUMPLIDA</v>
      </c>
      <c r="AF177" s="37" t="str">
        <f t="shared" si="23"/>
        <v>CUMPLIDA</v>
      </c>
      <c r="AG177" s="50" t="s">
        <v>67</v>
      </c>
      <c r="AH177" s="56" t="s">
        <v>1457</v>
      </c>
      <c r="AI177" s="38" t="s">
        <v>126</v>
      </c>
      <c r="AJ177" s="56" t="s">
        <v>127</v>
      </c>
      <c r="AK177" s="53" t="s">
        <v>323</v>
      </c>
      <c r="AL177" s="53" t="s">
        <v>61</v>
      </c>
      <c r="AM177" s="53" t="s">
        <v>894</v>
      </c>
      <c r="AN177" s="53" t="s">
        <v>63</v>
      </c>
      <c r="AO177" s="53"/>
      <c r="AP177" s="53"/>
      <c r="AQ177" s="53"/>
      <c r="AR177" s="62"/>
      <c r="AS177" s="40" t="s">
        <v>55</v>
      </c>
    </row>
    <row r="178" spans="1:45" s="63" customFormat="1" ht="198" customHeight="1" x14ac:dyDescent="0.25">
      <c r="A178" s="41">
        <v>989</v>
      </c>
      <c r="B178" s="41">
        <v>58</v>
      </c>
      <c r="C178" s="67" t="s">
        <v>1458</v>
      </c>
      <c r="D178" s="114" t="s">
        <v>1459</v>
      </c>
      <c r="E178" s="139" t="s">
        <v>55</v>
      </c>
      <c r="F178" s="40" t="s">
        <v>1460</v>
      </c>
      <c r="G178" s="62" t="s">
        <v>1461</v>
      </c>
      <c r="H178" s="44" t="s">
        <v>1462</v>
      </c>
      <c r="I178" s="44" t="s">
        <v>1463</v>
      </c>
      <c r="J178" s="39">
        <v>5</v>
      </c>
      <c r="K178" s="58">
        <v>42522</v>
      </c>
      <c r="L178" s="58">
        <v>43281</v>
      </c>
      <c r="M178" s="48" t="s">
        <v>1464</v>
      </c>
      <c r="N178" s="53" t="s">
        <v>1465</v>
      </c>
      <c r="O178" s="150" t="s">
        <v>107</v>
      </c>
      <c r="P178" s="53" t="s">
        <v>1466</v>
      </c>
      <c r="Q178" s="53" t="s">
        <v>159</v>
      </c>
      <c r="R178" s="150" t="s">
        <v>107</v>
      </c>
      <c r="S178" s="50" t="s">
        <v>1138</v>
      </c>
      <c r="T178" s="39">
        <v>3</v>
      </c>
      <c r="U178" s="52">
        <f t="shared" si="24"/>
        <v>0.6</v>
      </c>
      <c r="V178" s="36"/>
      <c r="W178" s="36"/>
      <c r="X178" s="36"/>
      <c r="Y178" s="36"/>
      <c r="Z178" s="36"/>
      <c r="AA178" s="36"/>
      <c r="AB178" s="54" t="s">
        <v>1128</v>
      </c>
      <c r="AC178" s="60">
        <f>IF(U178=100%,2,0)</f>
        <v>0</v>
      </c>
      <c r="AD178" s="61">
        <f>IF(L178&lt;$AE$8,0,1)</f>
        <v>1</v>
      </c>
      <c r="AE178" s="37" t="str">
        <f t="shared" si="22"/>
        <v>EN TERMINO</v>
      </c>
      <c r="AF178" s="37" t="str">
        <f t="shared" si="23"/>
        <v>EN TERMINO</v>
      </c>
      <c r="AG178" s="50" t="s">
        <v>67</v>
      </c>
      <c r="AH178" s="38"/>
      <c r="AI178" s="38"/>
      <c r="AJ178" s="38"/>
      <c r="AK178" s="39" t="s">
        <v>73</v>
      </c>
      <c r="AL178" s="53" t="s">
        <v>61</v>
      </c>
      <c r="AM178" s="53" t="s">
        <v>848</v>
      </c>
      <c r="AN178" s="53" t="s">
        <v>63</v>
      </c>
      <c r="AO178" s="53"/>
      <c r="AP178" s="53"/>
      <c r="AQ178" s="53"/>
      <c r="AR178" s="62"/>
      <c r="AS178" s="40" t="s">
        <v>1467</v>
      </c>
    </row>
    <row r="179" spans="1:45" s="63" customFormat="1" ht="312.75" customHeight="1" x14ac:dyDescent="0.25">
      <c r="A179" s="41">
        <v>991</v>
      </c>
      <c r="B179" s="41">
        <v>60</v>
      </c>
      <c r="C179" s="67" t="s">
        <v>1469</v>
      </c>
      <c r="D179" s="114" t="s">
        <v>55</v>
      </c>
      <c r="E179" s="139" t="s">
        <v>55</v>
      </c>
      <c r="F179" s="44" t="s">
        <v>1470</v>
      </c>
      <c r="G179" s="62" t="s">
        <v>1471</v>
      </c>
      <c r="H179" s="151" t="s">
        <v>1472</v>
      </c>
      <c r="I179" s="44" t="s">
        <v>1473</v>
      </c>
      <c r="J179" s="124">
        <v>7</v>
      </c>
      <c r="K179" s="58">
        <v>42522</v>
      </c>
      <c r="L179" s="58">
        <v>42916</v>
      </c>
      <c r="M179" s="48" t="s">
        <v>803</v>
      </c>
      <c r="N179" s="49" t="s">
        <v>804</v>
      </c>
      <c r="O179" s="72" t="s">
        <v>107</v>
      </c>
      <c r="P179" s="72" t="s">
        <v>107</v>
      </c>
      <c r="Q179" s="150" t="s">
        <v>159</v>
      </c>
      <c r="R179" s="72" t="s">
        <v>107</v>
      </c>
      <c r="S179" s="50" t="s">
        <v>1222</v>
      </c>
      <c r="T179" s="39">
        <v>7</v>
      </c>
      <c r="U179" s="52">
        <f t="shared" si="24"/>
        <v>1</v>
      </c>
      <c r="V179" s="35" t="s">
        <v>117</v>
      </c>
      <c r="W179" s="35" t="s">
        <v>86</v>
      </c>
      <c r="X179" s="53" t="s">
        <v>606</v>
      </c>
      <c r="Y179" s="35" t="s">
        <v>1423</v>
      </c>
      <c r="Z179" s="53" t="s">
        <v>1424</v>
      </c>
      <c r="AA179" s="35" t="s">
        <v>576</v>
      </c>
      <c r="AB179" s="54" t="s">
        <v>1128</v>
      </c>
      <c r="AC179" s="60">
        <f>IF(U179=100%,2,0)</f>
        <v>2</v>
      </c>
      <c r="AD179" s="61">
        <f>IF(L179&lt;$AE$8,0,1)</f>
        <v>0</v>
      </c>
      <c r="AE179" s="37" t="str">
        <f t="shared" si="22"/>
        <v>CUMPLIDA</v>
      </c>
      <c r="AF179" s="37" t="str">
        <f t="shared" si="23"/>
        <v>CUMPLIDA</v>
      </c>
      <c r="AG179" s="50" t="s">
        <v>117</v>
      </c>
      <c r="AH179" s="56" t="s">
        <v>1474</v>
      </c>
      <c r="AI179" s="38" t="s">
        <v>86</v>
      </c>
      <c r="AJ179" s="56" t="s">
        <v>180</v>
      </c>
      <c r="AK179" s="53" t="s">
        <v>323</v>
      </c>
      <c r="AL179" s="53" t="s">
        <v>611</v>
      </c>
      <c r="AM179" s="53" t="s">
        <v>611</v>
      </c>
      <c r="AN179" s="53" t="s">
        <v>63</v>
      </c>
      <c r="AO179" s="53"/>
      <c r="AP179" s="53"/>
      <c r="AQ179" s="53"/>
      <c r="AR179" s="62"/>
      <c r="AS179" s="40" t="s">
        <v>55</v>
      </c>
    </row>
    <row r="180" spans="1:45" s="63" customFormat="1" ht="409.6" customHeight="1" x14ac:dyDescent="0.25">
      <c r="A180" s="41">
        <v>992</v>
      </c>
      <c r="B180" s="41">
        <v>61</v>
      </c>
      <c r="C180" s="67" t="s">
        <v>1475</v>
      </c>
      <c r="D180" s="50" t="s">
        <v>1476</v>
      </c>
      <c r="E180" s="139" t="s">
        <v>55</v>
      </c>
      <c r="F180" s="62" t="s">
        <v>1477</v>
      </c>
      <c r="G180" s="40" t="s">
        <v>1478</v>
      </c>
      <c r="H180" s="62" t="s">
        <v>1479</v>
      </c>
      <c r="I180" s="62" t="s">
        <v>1480</v>
      </c>
      <c r="J180" s="53">
        <v>4</v>
      </c>
      <c r="K180" s="58">
        <v>42522</v>
      </c>
      <c r="L180" s="58">
        <v>42916</v>
      </c>
      <c r="M180" s="48" t="s">
        <v>803</v>
      </c>
      <c r="N180" s="49" t="s">
        <v>804</v>
      </c>
      <c r="O180" s="72" t="s">
        <v>107</v>
      </c>
      <c r="P180" s="72" t="s">
        <v>107</v>
      </c>
      <c r="Q180" s="150" t="s">
        <v>159</v>
      </c>
      <c r="R180" s="72" t="s">
        <v>107</v>
      </c>
      <c r="S180" s="50" t="s">
        <v>1222</v>
      </c>
      <c r="T180" s="39">
        <v>4</v>
      </c>
      <c r="U180" s="52">
        <f t="shared" si="24"/>
        <v>1</v>
      </c>
      <c r="V180" s="36"/>
      <c r="W180" s="36"/>
      <c r="X180" s="36"/>
      <c r="Y180" s="36"/>
      <c r="Z180" s="36"/>
      <c r="AA180" s="36"/>
      <c r="AB180" s="54" t="s">
        <v>1128</v>
      </c>
      <c r="AC180" s="60">
        <f>IF(U180=100%,2,0)</f>
        <v>2</v>
      </c>
      <c r="AD180" s="61">
        <f>IF(L180&lt;$AE$8,0,1)</f>
        <v>0</v>
      </c>
      <c r="AE180" s="37" t="str">
        <f t="shared" si="22"/>
        <v>CUMPLIDA</v>
      </c>
      <c r="AF180" s="37" t="str">
        <f t="shared" si="23"/>
        <v>CUMPLIDA</v>
      </c>
      <c r="AG180" s="50" t="s">
        <v>117</v>
      </c>
      <c r="AH180" s="56" t="s">
        <v>1481</v>
      </c>
      <c r="AI180" s="38" t="s">
        <v>71</v>
      </c>
      <c r="AJ180" s="56" t="s">
        <v>180</v>
      </c>
      <c r="AK180" s="53" t="s">
        <v>323</v>
      </c>
      <c r="AL180" s="53" t="s">
        <v>1443</v>
      </c>
      <c r="AM180" s="53" t="s">
        <v>1443</v>
      </c>
      <c r="AN180" s="53" t="s">
        <v>63</v>
      </c>
      <c r="AO180" s="53"/>
      <c r="AP180" s="53"/>
      <c r="AQ180" s="53"/>
      <c r="AR180" s="62"/>
      <c r="AS180" s="40" t="s">
        <v>55</v>
      </c>
    </row>
    <row r="181" spans="1:45" s="63" customFormat="1" ht="301.5" customHeight="1" x14ac:dyDescent="0.25">
      <c r="A181" s="41">
        <v>993</v>
      </c>
      <c r="B181" s="41">
        <v>62</v>
      </c>
      <c r="C181" s="67" t="s">
        <v>1482</v>
      </c>
      <c r="D181" s="67" t="s">
        <v>1483</v>
      </c>
      <c r="E181" s="40" t="s">
        <v>55</v>
      </c>
      <c r="F181" s="67" t="s">
        <v>1484</v>
      </c>
      <c r="G181" s="62" t="s">
        <v>1485</v>
      </c>
      <c r="H181" s="67" t="s">
        <v>1486</v>
      </c>
      <c r="I181" s="67" t="s">
        <v>1487</v>
      </c>
      <c r="J181" s="53">
        <v>5</v>
      </c>
      <c r="K181" s="58">
        <v>42522</v>
      </c>
      <c r="L181" s="47">
        <v>43373</v>
      </c>
      <c r="M181" s="48" t="s">
        <v>803</v>
      </c>
      <c r="N181" s="49" t="s">
        <v>804</v>
      </c>
      <c r="O181" s="72" t="s">
        <v>107</v>
      </c>
      <c r="P181" s="72" t="s">
        <v>107</v>
      </c>
      <c r="Q181" s="150" t="s">
        <v>159</v>
      </c>
      <c r="R181" s="72" t="s">
        <v>107</v>
      </c>
      <c r="S181" s="50" t="s">
        <v>1222</v>
      </c>
      <c r="T181" s="39">
        <v>2</v>
      </c>
      <c r="U181" s="52">
        <f t="shared" si="24"/>
        <v>0.4</v>
      </c>
      <c r="V181" s="39" t="s">
        <v>1488</v>
      </c>
      <c r="W181" s="39" t="s">
        <v>71</v>
      </c>
      <c r="X181" s="53" t="s">
        <v>1489</v>
      </c>
      <c r="Y181" s="36"/>
      <c r="Z181" s="36"/>
      <c r="AA181" s="36"/>
      <c r="AB181" s="54" t="s">
        <v>1128</v>
      </c>
      <c r="AC181" s="60">
        <f>IF(U181=100%,2,0)</f>
        <v>0</v>
      </c>
      <c r="AD181" s="61">
        <f>IF(L181&lt;$AE$8,0,1)</f>
        <v>1</v>
      </c>
      <c r="AE181" s="37" t="str">
        <f t="shared" si="22"/>
        <v>EN TERMINO</v>
      </c>
      <c r="AF181" s="37" t="str">
        <f t="shared" si="23"/>
        <v>EN TERMINO</v>
      </c>
      <c r="AG181" s="50" t="s">
        <v>117</v>
      </c>
      <c r="AH181" s="56" t="s">
        <v>1490</v>
      </c>
      <c r="AI181" s="38" t="s">
        <v>71</v>
      </c>
      <c r="AJ181" s="56" t="s">
        <v>72</v>
      </c>
      <c r="AK181" s="39" t="s">
        <v>73</v>
      </c>
      <c r="AL181" s="53" t="s">
        <v>653</v>
      </c>
      <c r="AM181" s="53" t="s">
        <v>1335</v>
      </c>
      <c r="AN181" s="53" t="s">
        <v>63</v>
      </c>
      <c r="AO181" s="53"/>
      <c r="AP181" s="53"/>
      <c r="AQ181" s="53"/>
      <c r="AR181" s="62"/>
      <c r="AS181" s="40" t="s">
        <v>1491</v>
      </c>
    </row>
    <row r="182" spans="1:45" s="63" customFormat="1" ht="243.75" customHeight="1" x14ac:dyDescent="0.25">
      <c r="A182" s="41">
        <v>996</v>
      </c>
      <c r="B182" s="41">
        <v>65</v>
      </c>
      <c r="C182" s="108" t="s">
        <v>1495</v>
      </c>
      <c r="D182" s="67" t="s">
        <v>1496</v>
      </c>
      <c r="E182" s="139" t="s">
        <v>55</v>
      </c>
      <c r="F182" s="40" t="s">
        <v>1497</v>
      </c>
      <c r="G182" s="139"/>
      <c r="H182" s="44" t="s">
        <v>1498</v>
      </c>
      <c r="I182" s="45" t="s">
        <v>1499</v>
      </c>
      <c r="J182" s="53">
        <v>5</v>
      </c>
      <c r="K182" s="58">
        <v>42522</v>
      </c>
      <c r="L182" s="58">
        <v>42916</v>
      </c>
      <c r="M182" s="48" t="s">
        <v>1492</v>
      </c>
      <c r="N182" s="53" t="s">
        <v>1493</v>
      </c>
      <c r="O182" s="53" t="s">
        <v>107</v>
      </c>
      <c r="P182" s="53" t="s">
        <v>107</v>
      </c>
      <c r="Q182" s="53" t="s">
        <v>159</v>
      </c>
      <c r="R182" s="53" t="s">
        <v>107</v>
      </c>
      <c r="S182" s="50" t="s">
        <v>1222</v>
      </c>
      <c r="T182" s="39">
        <v>5</v>
      </c>
      <c r="U182" s="52">
        <f t="shared" si="24"/>
        <v>1</v>
      </c>
      <c r="V182" s="36"/>
      <c r="W182" s="36"/>
      <c r="X182" s="36"/>
      <c r="Y182" s="36"/>
      <c r="Z182" s="36"/>
      <c r="AA182" s="36"/>
      <c r="AB182" s="54" t="s">
        <v>1128</v>
      </c>
      <c r="AC182" s="60">
        <f>IF(U182=100%,2,0)</f>
        <v>2</v>
      </c>
      <c r="AD182" s="61">
        <f>IF(L182&lt;$AE$8,0,1)</f>
        <v>0</v>
      </c>
      <c r="AE182" s="37" t="str">
        <f t="shared" si="22"/>
        <v>CUMPLIDA</v>
      </c>
      <c r="AF182" s="37" t="str">
        <f t="shared" si="23"/>
        <v>CUMPLIDA</v>
      </c>
      <c r="AG182" s="50" t="s">
        <v>117</v>
      </c>
      <c r="AH182" s="56" t="s">
        <v>1500</v>
      </c>
      <c r="AI182" s="38" t="s">
        <v>71</v>
      </c>
      <c r="AJ182" s="56" t="s">
        <v>72</v>
      </c>
      <c r="AK182" s="53" t="s">
        <v>323</v>
      </c>
      <c r="AL182" s="53" t="s">
        <v>653</v>
      </c>
      <c r="AM182" s="53" t="s">
        <v>1335</v>
      </c>
      <c r="AN182" s="53" t="s">
        <v>63</v>
      </c>
      <c r="AO182" s="53"/>
      <c r="AP182" s="53"/>
      <c r="AQ182" s="53"/>
      <c r="AR182" s="62"/>
      <c r="AS182" s="40" t="s">
        <v>55</v>
      </c>
    </row>
    <row r="183" spans="1:45" s="63" customFormat="1" ht="250.5" customHeight="1" x14ac:dyDescent="0.25">
      <c r="A183" s="41">
        <v>997</v>
      </c>
      <c r="B183" s="41">
        <v>66</v>
      </c>
      <c r="C183" s="108" t="s">
        <v>1501</v>
      </c>
      <c r="D183" s="67" t="s">
        <v>1502</v>
      </c>
      <c r="E183" s="139" t="s">
        <v>55</v>
      </c>
      <c r="F183" s="40" t="s">
        <v>1503</v>
      </c>
      <c r="G183" s="139"/>
      <c r="H183" s="40" t="s">
        <v>1504</v>
      </c>
      <c r="I183" s="45" t="s">
        <v>1505</v>
      </c>
      <c r="J183" s="53">
        <v>4</v>
      </c>
      <c r="K183" s="58">
        <v>42522</v>
      </c>
      <c r="L183" s="58">
        <v>43100</v>
      </c>
      <c r="M183" s="48" t="s">
        <v>1492</v>
      </c>
      <c r="N183" s="53" t="s">
        <v>1493</v>
      </c>
      <c r="O183" s="53" t="s">
        <v>107</v>
      </c>
      <c r="P183" s="53" t="s">
        <v>107</v>
      </c>
      <c r="Q183" s="53" t="s">
        <v>159</v>
      </c>
      <c r="R183" s="53" t="s">
        <v>107</v>
      </c>
      <c r="S183" s="50" t="s">
        <v>1138</v>
      </c>
      <c r="T183" s="39">
        <v>4</v>
      </c>
      <c r="U183" s="52">
        <f t="shared" si="24"/>
        <v>1</v>
      </c>
      <c r="V183" s="36"/>
      <c r="W183" s="36"/>
      <c r="X183" s="36"/>
      <c r="Y183" s="36"/>
      <c r="Z183" s="36"/>
      <c r="AA183" s="36"/>
      <c r="AB183" s="54" t="s">
        <v>1128</v>
      </c>
      <c r="AC183" s="60">
        <f>IF(U183=100%,2,0)</f>
        <v>2</v>
      </c>
      <c r="AD183" s="61">
        <f>IF(L183&lt;$AE$8,0,1)</f>
        <v>0</v>
      </c>
      <c r="AE183" s="37" t="str">
        <f t="shared" si="22"/>
        <v>CUMPLIDA</v>
      </c>
      <c r="AF183" s="37" t="str">
        <f t="shared" si="23"/>
        <v>CUMPLIDA</v>
      </c>
      <c r="AG183" s="50" t="s">
        <v>67</v>
      </c>
      <c r="AH183" s="56" t="s">
        <v>1506</v>
      </c>
      <c r="AI183" s="38" t="s">
        <v>86</v>
      </c>
      <c r="AJ183" s="56" t="s">
        <v>72</v>
      </c>
      <c r="AK183" s="53" t="s">
        <v>323</v>
      </c>
      <c r="AL183" s="53" t="s">
        <v>1443</v>
      </c>
      <c r="AM183" s="53" t="s">
        <v>1443</v>
      </c>
      <c r="AN183" s="53" t="s">
        <v>63</v>
      </c>
      <c r="AO183" s="53"/>
      <c r="AP183" s="53"/>
      <c r="AQ183" s="53"/>
      <c r="AR183" s="62"/>
      <c r="AS183" s="40" t="s">
        <v>55</v>
      </c>
    </row>
    <row r="184" spans="1:45" s="63" customFormat="1" ht="201" customHeight="1" x14ac:dyDescent="0.25">
      <c r="A184" s="41">
        <v>998</v>
      </c>
      <c r="B184" s="41">
        <v>67</v>
      </c>
      <c r="C184" s="108" t="s">
        <v>1507</v>
      </c>
      <c r="D184" s="67" t="s">
        <v>1508</v>
      </c>
      <c r="E184" s="139" t="s">
        <v>55</v>
      </c>
      <c r="F184" s="67" t="s">
        <v>1509</v>
      </c>
      <c r="G184" s="152" t="s">
        <v>1510</v>
      </c>
      <c r="H184" s="67" t="s">
        <v>1511</v>
      </c>
      <c r="I184" s="67" t="s">
        <v>1512</v>
      </c>
      <c r="J184" s="39">
        <v>4</v>
      </c>
      <c r="K184" s="85">
        <v>42522</v>
      </c>
      <c r="L184" s="85">
        <v>42794</v>
      </c>
      <c r="M184" s="48" t="s">
        <v>82</v>
      </c>
      <c r="N184" s="49" t="s">
        <v>83</v>
      </c>
      <c r="O184" s="49" t="s">
        <v>58</v>
      </c>
      <c r="P184" s="49" t="s">
        <v>58</v>
      </c>
      <c r="Q184" s="59" t="s">
        <v>84</v>
      </c>
      <c r="R184" s="49" t="s">
        <v>58</v>
      </c>
      <c r="S184" s="50" t="s">
        <v>59</v>
      </c>
      <c r="T184" s="39">
        <v>4</v>
      </c>
      <c r="U184" s="52">
        <f t="shared" si="24"/>
        <v>1</v>
      </c>
      <c r="V184" s="36"/>
      <c r="W184" s="36"/>
      <c r="X184" s="36"/>
      <c r="Y184" s="36"/>
      <c r="Z184" s="36"/>
      <c r="AA184" s="36"/>
      <c r="AB184" s="54" t="s">
        <v>1128</v>
      </c>
      <c r="AC184" s="60">
        <f>IF(U184=100%,2,0)</f>
        <v>2</v>
      </c>
      <c r="AD184" s="61">
        <f>IF(L184&lt;$AE$8,0,1)</f>
        <v>0</v>
      </c>
      <c r="AE184" s="37" t="str">
        <f t="shared" si="22"/>
        <v>CUMPLIDA</v>
      </c>
      <c r="AF184" s="37" t="str">
        <f t="shared" si="23"/>
        <v>CUMPLIDA</v>
      </c>
      <c r="AG184" s="50" t="s">
        <v>59</v>
      </c>
      <c r="AH184" s="38"/>
      <c r="AI184" s="38"/>
      <c r="AJ184" s="38"/>
      <c r="AK184" s="53" t="s">
        <v>323</v>
      </c>
      <c r="AL184" s="53" t="s">
        <v>61</v>
      </c>
      <c r="AM184" s="53" t="s">
        <v>62</v>
      </c>
      <c r="AN184" s="53" t="s">
        <v>76</v>
      </c>
      <c r="AO184" s="53"/>
      <c r="AP184" s="53"/>
      <c r="AQ184" s="53"/>
      <c r="AR184" s="62"/>
      <c r="AS184" s="40" t="s">
        <v>55</v>
      </c>
    </row>
    <row r="185" spans="1:45" s="63" customFormat="1" ht="197.25" customHeight="1" x14ac:dyDescent="0.25">
      <c r="A185" s="41">
        <v>999</v>
      </c>
      <c r="B185" s="41">
        <v>68</v>
      </c>
      <c r="C185" s="108" t="s">
        <v>1513</v>
      </c>
      <c r="D185" s="67" t="s">
        <v>1514</v>
      </c>
      <c r="E185" s="139" t="s">
        <v>55</v>
      </c>
      <c r="F185" s="67" t="s">
        <v>1515</v>
      </c>
      <c r="G185" s="152" t="s">
        <v>1516</v>
      </c>
      <c r="H185" s="67" t="s">
        <v>1517</v>
      </c>
      <c r="I185" s="67" t="s">
        <v>1518</v>
      </c>
      <c r="J185" s="39">
        <v>3</v>
      </c>
      <c r="K185" s="85">
        <v>42522</v>
      </c>
      <c r="L185" s="85">
        <v>42794</v>
      </c>
      <c r="M185" s="48" t="s">
        <v>82</v>
      </c>
      <c r="N185" s="49" t="s">
        <v>83</v>
      </c>
      <c r="O185" s="49" t="s">
        <v>58</v>
      </c>
      <c r="P185" s="49" t="s">
        <v>58</v>
      </c>
      <c r="Q185" s="59" t="s">
        <v>84</v>
      </c>
      <c r="R185" s="49" t="s">
        <v>58</v>
      </c>
      <c r="S185" s="50" t="s">
        <v>59</v>
      </c>
      <c r="T185" s="39">
        <v>3</v>
      </c>
      <c r="U185" s="52">
        <f t="shared" si="24"/>
        <v>1</v>
      </c>
      <c r="V185" s="36"/>
      <c r="W185" s="36"/>
      <c r="X185" s="36"/>
      <c r="Y185" s="36"/>
      <c r="Z185" s="36"/>
      <c r="AA185" s="36"/>
      <c r="AB185" s="54" t="s">
        <v>1128</v>
      </c>
      <c r="AC185" s="60">
        <f>IF(U185=100%,2,0)</f>
        <v>2</v>
      </c>
      <c r="AD185" s="61">
        <f>IF(L185&lt;$AE$8,0,1)</f>
        <v>0</v>
      </c>
      <c r="AE185" s="37" t="str">
        <f t="shared" si="22"/>
        <v>CUMPLIDA</v>
      </c>
      <c r="AF185" s="37" t="str">
        <f t="shared" si="23"/>
        <v>CUMPLIDA</v>
      </c>
      <c r="AG185" s="50" t="s">
        <v>59</v>
      </c>
      <c r="AH185" s="38"/>
      <c r="AI185" s="38"/>
      <c r="AJ185" s="38"/>
      <c r="AK185" s="53" t="s">
        <v>323</v>
      </c>
      <c r="AL185" s="53" t="s">
        <v>61</v>
      </c>
      <c r="AM185" s="53" t="s">
        <v>62</v>
      </c>
      <c r="AN185" s="53" t="s">
        <v>76</v>
      </c>
      <c r="AO185" s="53"/>
      <c r="AP185" s="53"/>
      <c r="AQ185" s="53"/>
      <c r="AR185" s="62"/>
      <c r="AS185" s="40" t="s">
        <v>55</v>
      </c>
    </row>
    <row r="186" spans="1:45" s="63" customFormat="1" ht="254.25" customHeight="1" x14ac:dyDescent="0.25">
      <c r="A186" s="41">
        <v>1000</v>
      </c>
      <c r="B186" s="41">
        <v>69</v>
      </c>
      <c r="C186" s="108" t="s">
        <v>1519</v>
      </c>
      <c r="D186" s="67" t="s">
        <v>1520</v>
      </c>
      <c r="E186" s="139" t="s">
        <v>55</v>
      </c>
      <c r="F186" s="67" t="s">
        <v>1521</v>
      </c>
      <c r="G186" s="62" t="s">
        <v>1522</v>
      </c>
      <c r="H186" s="67" t="s">
        <v>1523</v>
      </c>
      <c r="I186" s="62" t="s">
        <v>1524</v>
      </c>
      <c r="J186" s="39">
        <v>4</v>
      </c>
      <c r="K186" s="85">
        <v>42522</v>
      </c>
      <c r="L186" s="85">
        <v>42794</v>
      </c>
      <c r="M186" s="48" t="s">
        <v>82</v>
      </c>
      <c r="N186" s="49" t="s">
        <v>83</v>
      </c>
      <c r="O186" s="49" t="s">
        <v>58</v>
      </c>
      <c r="P186" s="49" t="s">
        <v>58</v>
      </c>
      <c r="Q186" s="59" t="s">
        <v>84</v>
      </c>
      <c r="R186" s="49" t="s">
        <v>58</v>
      </c>
      <c r="S186" s="50" t="s">
        <v>1222</v>
      </c>
      <c r="T186" s="39">
        <v>4</v>
      </c>
      <c r="U186" s="52">
        <f t="shared" si="24"/>
        <v>1</v>
      </c>
      <c r="V186" s="39"/>
      <c r="W186" s="36"/>
      <c r="X186" s="53"/>
      <c r="Y186" s="36"/>
      <c r="Z186" s="53"/>
      <c r="AA186" s="36"/>
      <c r="AB186" s="54" t="s">
        <v>1128</v>
      </c>
      <c r="AC186" s="60">
        <f>IF(U186=100%,2,0)</f>
        <v>2</v>
      </c>
      <c r="AD186" s="61">
        <f>IF(L186&lt;$AE$8,0,1)</f>
        <v>0</v>
      </c>
      <c r="AE186" s="37" t="str">
        <f t="shared" si="22"/>
        <v>CUMPLIDA</v>
      </c>
      <c r="AF186" s="37" t="str">
        <f t="shared" si="23"/>
        <v>CUMPLIDA</v>
      </c>
      <c r="AG186" s="50" t="s">
        <v>117</v>
      </c>
      <c r="AH186" s="56" t="s">
        <v>1525</v>
      </c>
      <c r="AI186" s="38" t="s">
        <v>126</v>
      </c>
      <c r="AJ186" s="56" t="s">
        <v>127</v>
      </c>
      <c r="AK186" s="53" t="s">
        <v>323</v>
      </c>
      <c r="AL186" s="53" t="s">
        <v>87</v>
      </c>
      <c r="AM186" s="53" t="s">
        <v>1526</v>
      </c>
      <c r="AN186" s="53" t="s">
        <v>76</v>
      </c>
      <c r="AO186" s="53"/>
      <c r="AP186" s="53"/>
      <c r="AQ186" s="53"/>
      <c r="AR186" s="62"/>
      <c r="AS186" s="40" t="s">
        <v>55</v>
      </c>
    </row>
    <row r="187" spans="1:45" s="63" customFormat="1" ht="187.5" customHeight="1" x14ac:dyDescent="0.25">
      <c r="A187" s="41">
        <v>1001</v>
      </c>
      <c r="B187" s="41">
        <v>70</v>
      </c>
      <c r="C187" s="67" t="s">
        <v>1527</v>
      </c>
      <c r="D187" s="67" t="s">
        <v>1528</v>
      </c>
      <c r="E187" s="139" t="s">
        <v>55</v>
      </c>
      <c r="F187" s="67" t="s">
        <v>1529</v>
      </c>
      <c r="G187" s="62" t="s">
        <v>1530</v>
      </c>
      <c r="H187" s="67" t="s">
        <v>1531</v>
      </c>
      <c r="I187" s="62" t="s">
        <v>1532</v>
      </c>
      <c r="J187" s="39">
        <v>3</v>
      </c>
      <c r="K187" s="85">
        <v>42522</v>
      </c>
      <c r="L187" s="85">
        <v>42794</v>
      </c>
      <c r="M187" s="48" t="s">
        <v>82</v>
      </c>
      <c r="N187" s="49" t="s">
        <v>83</v>
      </c>
      <c r="O187" s="49" t="s">
        <v>58</v>
      </c>
      <c r="P187" s="49" t="s">
        <v>58</v>
      </c>
      <c r="Q187" s="59" t="s">
        <v>84</v>
      </c>
      <c r="R187" s="49" t="s">
        <v>58</v>
      </c>
      <c r="S187" s="50" t="s">
        <v>1138</v>
      </c>
      <c r="T187" s="39">
        <v>3</v>
      </c>
      <c r="U187" s="52">
        <f t="shared" si="24"/>
        <v>1</v>
      </c>
      <c r="V187" s="36"/>
      <c r="W187" s="36"/>
      <c r="X187" s="36"/>
      <c r="Y187" s="36"/>
      <c r="Z187" s="36"/>
      <c r="AA187" s="36"/>
      <c r="AB187" s="54" t="s">
        <v>1128</v>
      </c>
      <c r="AC187" s="60">
        <f>IF(U187=100%,2,0)</f>
        <v>2</v>
      </c>
      <c r="AD187" s="61">
        <f>IF(L187&lt;$AE$8,0,1)</f>
        <v>0</v>
      </c>
      <c r="AE187" s="37" t="str">
        <f t="shared" si="22"/>
        <v>CUMPLIDA</v>
      </c>
      <c r="AF187" s="37" t="str">
        <f t="shared" si="23"/>
        <v>CUMPLIDA</v>
      </c>
      <c r="AG187" s="50" t="s">
        <v>67</v>
      </c>
      <c r="AH187" s="38"/>
      <c r="AI187" s="38"/>
      <c r="AJ187" s="38"/>
      <c r="AK187" s="53" t="s">
        <v>323</v>
      </c>
      <c r="AL187" s="53" t="s">
        <v>61</v>
      </c>
      <c r="AM187" s="53" t="s">
        <v>62</v>
      </c>
      <c r="AN187" s="53" t="s">
        <v>76</v>
      </c>
      <c r="AO187" s="53"/>
      <c r="AP187" s="53"/>
      <c r="AQ187" s="53"/>
      <c r="AR187" s="62"/>
      <c r="AS187" s="40" t="s">
        <v>55</v>
      </c>
    </row>
    <row r="188" spans="1:45" s="63" customFormat="1" ht="216.75" customHeight="1" x14ac:dyDescent="0.25">
      <c r="A188" s="41">
        <v>1002</v>
      </c>
      <c r="B188" s="41">
        <v>71</v>
      </c>
      <c r="C188" s="67" t="s">
        <v>1533</v>
      </c>
      <c r="D188" s="67" t="s">
        <v>1534</v>
      </c>
      <c r="E188" s="139" t="s">
        <v>55</v>
      </c>
      <c r="F188" s="67" t="s">
        <v>1535</v>
      </c>
      <c r="G188" s="40" t="s">
        <v>1536</v>
      </c>
      <c r="H188" s="67" t="s">
        <v>1537</v>
      </c>
      <c r="I188" s="62" t="s">
        <v>1538</v>
      </c>
      <c r="J188" s="39">
        <v>3</v>
      </c>
      <c r="K188" s="85">
        <v>42522</v>
      </c>
      <c r="L188" s="85">
        <v>42794</v>
      </c>
      <c r="M188" s="48" t="s">
        <v>82</v>
      </c>
      <c r="N188" s="49" t="s">
        <v>83</v>
      </c>
      <c r="O188" s="49" t="s">
        <v>58</v>
      </c>
      <c r="P188" s="49" t="s">
        <v>58</v>
      </c>
      <c r="Q188" s="59" t="s">
        <v>84</v>
      </c>
      <c r="R188" s="49" t="s">
        <v>58</v>
      </c>
      <c r="S188" s="50" t="s">
        <v>59</v>
      </c>
      <c r="T188" s="39">
        <v>3</v>
      </c>
      <c r="U188" s="52">
        <f t="shared" si="24"/>
        <v>1</v>
      </c>
      <c r="V188" s="36"/>
      <c r="W188" s="36"/>
      <c r="X188" s="36"/>
      <c r="Y188" s="36"/>
      <c r="Z188" s="36"/>
      <c r="AA188" s="36"/>
      <c r="AB188" s="54" t="s">
        <v>1128</v>
      </c>
      <c r="AC188" s="60">
        <f>IF(U188=100%,2,0)</f>
        <v>2</v>
      </c>
      <c r="AD188" s="61">
        <f>IF(L188&lt;$AE$8,0,1)</f>
        <v>0</v>
      </c>
      <c r="AE188" s="37" t="str">
        <f t="shared" ref="AE188:AE230" si="25">IF(AC188+AD188&gt;1,"CUMPLIDA",IF(AD188=1,"EN TERMINO","VENCIDA"))</f>
        <v>CUMPLIDA</v>
      </c>
      <c r="AF188" s="37" t="str">
        <f t="shared" ref="AF188:AF230" si="26">IF(AE188="CUMPLIDA","CUMPLIDA",IF(AE188="EN TERMINO","EN TERMINO","VENCIDA"))</f>
        <v>CUMPLIDA</v>
      </c>
      <c r="AG188" s="50" t="s">
        <v>59</v>
      </c>
      <c r="AH188" s="38"/>
      <c r="AI188" s="38"/>
      <c r="AJ188" s="38"/>
      <c r="AK188" s="53" t="s">
        <v>323</v>
      </c>
      <c r="AL188" s="53" t="s">
        <v>61</v>
      </c>
      <c r="AM188" s="53" t="s">
        <v>62</v>
      </c>
      <c r="AN188" s="53" t="s">
        <v>76</v>
      </c>
      <c r="AO188" s="53"/>
      <c r="AP188" s="53"/>
      <c r="AQ188" s="53"/>
      <c r="AR188" s="62"/>
      <c r="AS188" s="40" t="s">
        <v>55</v>
      </c>
    </row>
    <row r="189" spans="1:45" s="63" customFormat="1" ht="288" customHeight="1" x14ac:dyDescent="0.25">
      <c r="A189" s="41">
        <v>1004</v>
      </c>
      <c r="B189" s="41">
        <v>73</v>
      </c>
      <c r="C189" s="108" t="s">
        <v>1539</v>
      </c>
      <c r="D189" s="67" t="s">
        <v>1540</v>
      </c>
      <c r="E189" s="139" t="s">
        <v>55</v>
      </c>
      <c r="F189" s="67" t="s">
        <v>1541</v>
      </c>
      <c r="G189" s="40" t="s">
        <v>1542</v>
      </c>
      <c r="H189" s="67" t="s">
        <v>1543</v>
      </c>
      <c r="I189" s="67" t="s">
        <v>1544</v>
      </c>
      <c r="J189" s="39">
        <v>2</v>
      </c>
      <c r="K189" s="85">
        <v>42522</v>
      </c>
      <c r="L189" s="85">
        <v>42794</v>
      </c>
      <c r="M189" s="48" t="s">
        <v>82</v>
      </c>
      <c r="N189" s="49" t="s">
        <v>83</v>
      </c>
      <c r="O189" s="49" t="s">
        <v>58</v>
      </c>
      <c r="P189" s="49" t="s">
        <v>58</v>
      </c>
      <c r="Q189" s="59" t="s">
        <v>84</v>
      </c>
      <c r="R189" s="49" t="s">
        <v>58</v>
      </c>
      <c r="S189" s="50" t="s">
        <v>1138</v>
      </c>
      <c r="T189" s="39">
        <v>2</v>
      </c>
      <c r="U189" s="52">
        <f t="shared" si="24"/>
        <v>1</v>
      </c>
      <c r="V189" s="36"/>
      <c r="W189" s="36"/>
      <c r="X189" s="36"/>
      <c r="Y189" s="36"/>
      <c r="Z189" s="36"/>
      <c r="AA189" s="36"/>
      <c r="AB189" s="54" t="s">
        <v>1128</v>
      </c>
      <c r="AC189" s="60">
        <f>IF(U189=100%,2,0)</f>
        <v>2</v>
      </c>
      <c r="AD189" s="61">
        <f>IF(L189&lt;$AE$8,0,1)</f>
        <v>0</v>
      </c>
      <c r="AE189" s="37" t="str">
        <f t="shared" si="25"/>
        <v>CUMPLIDA</v>
      </c>
      <c r="AF189" s="37" t="str">
        <f t="shared" si="26"/>
        <v>CUMPLIDA</v>
      </c>
      <c r="AG189" s="50" t="s">
        <v>67</v>
      </c>
      <c r="AH189" s="38"/>
      <c r="AI189" s="38"/>
      <c r="AJ189" s="38"/>
      <c r="AK189" s="53" t="s">
        <v>323</v>
      </c>
      <c r="AL189" s="53" t="s">
        <v>61</v>
      </c>
      <c r="AM189" s="53" t="s">
        <v>62</v>
      </c>
      <c r="AN189" s="53" t="s">
        <v>76</v>
      </c>
      <c r="AO189" s="53"/>
      <c r="AP189" s="53"/>
      <c r="AQ189" s="53"/>
      <c r="AR189" s="62"/>
      <c r="AS189" s="40" t="s">
        <v>55</v>
      </c>
    </row>
    <row r="190" spans="1:45" s="63" customFormat="1" ht="333" customHeight="1" x14ac:dyDescent="0.25">
      <c r="A190" s="41">
        <v>1005</v>
      </c>
      <c r="B190" s="41">
        <v>74</v>
      </c>
      <c r="C190" s="67" t="s">
        <v>1545</v>
      </c>
      <c r="D190" s="67" t="s">
        <v>1546</v>
      </c>
      <c r="E190" s="62" t="s">
        <v>1547</v>
      </c>
      <c r="F190" s="62" t="s">
        <v>1548</v>
      </c>
      <c r="G190" s="62" t="s">
        <v>1549</v>
      </c>
      <c r="H190" s="67" t="s">
        <v>1550</v>
      </c>
      <c r="I190" s="67" t="s">
        <v>1551</v>
      </c>
      <c r="J190" s="39">
        <v>2</v>
      </c>
      <c r="K190" s="85">
        <v>42522</v>
      </c>
      <c r="L190" s="85">
        <v>42794</v>
      </c>
      <c r="M190" s="48" t="s">
        <v>82</v>
      </c>
      <c r="N190" s="49" t="s">
        <v>83</v>
      </c>
      <c r="O190" s="49" t="s">
        <v>58</v>
      </c>
      <c r="P190" s="49" t="s">
        <v>58</v>
      </c>
      <c r="Q190" s="59" t="s">
        <v>84</v>
      </c>
      <c r="R190" s="49" t="s">
        <v>58</v>
      </c>
      <c r="S190" s="50" t="s">
        <v>1222</v>
      </c>
      <c r="T190" s="39">
        <v>2</v>
      </c>
      <c r="U190" s="52">
        <f t="shared" si="24"/>
        <v>1</v>
      </c>
      <c r="V190" s="36"/>
      <c r="W190" s="36" t="s">
        <v>1552</v>
      </c>
      <c r="X190" s="36"/>
      <c r="Y190" s="36"/>
      <c r="Z190" s="36"/>
      <c r="AA190" s="36"/>
      <c r="AB190" s="54" t="s">
        <v>1128</v>
      </c>
      <c r="AC190" s="60">
        <f>IF(U190=100%,2,0)</f>
        <v>2</v>
      </c>
      <c r="AD190" s="61">
        <f>IF(L190&lt;$AE$8,0,1)</f>
        <v>0</v>
      </c>
      <c r="AE190" s="37" t="str">
        <f t="shared" si="25"/>
        <v>CUMPLIDA</v>
      </c>
      <c r="AF190" s="37" t="str">
        <f t="shared" si="26"/>
        <v>CUMPLIDA</v>
      </c>
      <c r="AG190" s="50" t="s">
        <v>117</v>
      </c>
      <c r="AH190" s="56" t="s">
        <v>1553</v>
      </c>
      <c r="AI190" s="38" t="s">
        <v>126</v>
      </c>
      <c r="AJ190" s="56" t="s">
        <v>127</v>
      </c>
      <c r="AK190" s="53" t="s">
        <v>323</v>
      </c>
      <c r="AL190" s="53" t="s">
        <v>87</v>
      </c>
      <c r="AM190" s="53" t="s">
        <v>267</v>
      </c>
      <c r="AN190" s="53" t="s">
        <v>76</v>
      </c>
      <c r="AO190" s="53"/>
      <c r="AP190" s="53"/>
      <c r="AQ190" s="53"/>
      <c r="AR190" s="62"/>
      <c r="AS190" s="40" t="s">
        <v>55</v>
      </c>
    </row>
    <row r="191" spans="1:45" s="63" customFormat="1" ht="189.75" customHeight="1" x14ac:dyDescent="0.25">
      <c r="A191" s="41">
        <v>1008</v>
      </c>
      <c r="B191" s="41">
        <v>77</v>
      </c>
      <c r="C191" s="108" t="s">
        <v>1556</v>
      </c>
      <c r="D191" s="67" t="s">
        <v>1557</v>
      </c>
      <c r="E191" s="139" t="s">
        <v>55</v>
      </c>
      <c r="F191" s="67" t="s">
        <v>1509</v>
      </c>
      <c r="G191" s="152" t="s">
        <v>1510</v>
      </c>
      <c r="H191" s="67" t="s">
        <v>1558</v>
      </c>
      <c r="I191" s="67" t="s">
        <v>1559</v>
      </c>
      <c r="J191" s="39">
        <v>4</v>
      </c>
      <c r="K191" s="58">
        <v>42522</v>
      </c>
      <c r="L191" s="58">
        <v>42794</v>
      </c>
      <c r="M191" s="48" t="s">
        <v>82</v>
      </c>
      <c r="N191" s="49" t="s">
        <v>83</v>
      </c>
      <c r="O191" s="49" t="s">
        <v>58</v>
      </c>
      <c r="P191" s="49" t="s">
        <v>58</v>
      </c>
      <c r="Q191" s="59" t="s">
        <v>84</v>
      </c>
      <c r="R191" s="49" t="s">
        <v>58</v>
      </c>
      <c r="S191" s="50" t="s">
        <v>59</v>
      </c>
      <c r="T191" s="39">
        <v>4</v>
      </c>
      <c r="U191" s="52">
        <f t="shared" si="24"/>
        <v>1</v>
      </c>
      <c r="V191" s="36"/>
      <c r="W191" s="36"/>
      <c r="X191" s="36"/>
      <c r="Y191" s="36"/>
      <c r="Z191" s="36"/>
      <c r="AA191" s="36"/>
      <c r="AB191" s="54" t="s">
        <v>1128</v>
      </c>
      <c r="AC191" s="60">
        <f>IF(U191=100%,2,0)</f>
        <v>2</v>
      </c>
      <c r="AD191" s="61">
        <f>IF(L191&lt;$AE$8,0,1)</f>
        <v>0</v>
      </c>
      <c r="AE191" s="37" t="str">
        <f t="shared" si="25"/>
        <v>CUMPLIDA</v>
      </c>
      <c r="AF191" s="37" t="str">
        <f t="shared" si="26"/>
        <v>CUMPLIDA</v>
      </c>
      <c r="AG191" s="50" t="s">
        <v>59</v>
      </c>
      <c r="AH191" s="38"/>
      <c r="AI191" s="38"/>
      <c r="AJ191" s="38"/>
      <c r="AK191" s="53" t="s">
        <v>323</v>
      </c>
      <c r="AL191" s="53" t="s">
        <v>61</v>
      </c>
      <c r="AM191" s="53" t="s">
        <v>62</v>
      </c>
      <c r="AN191" s="53" t="s">
        <v>76</v>
      </c>
      <c r="AO191" s="53"/>
      <c r="AP191" s="53"/>
      <c r="AQ191" s="53"/>
      <c r="AR191" s="62"/>
      <c r="AS191" s="40" t="s">
        <v>55</v>
      </c>
    </row>
    <row r="192" spans="1:45" s="63" customFormat="1" ht="282.75" customHeight="1" x14ac:dyDescent="0.25">
      <c r="A192" s="41">
        <v>1009</v>
      </c>
      <c r="B192" s="41">
        <v>78</v>
      </c>
      <c r="C192" s="108" t="s">
        <v>1560</v>
      </c>
      <c r="D192" s="67" t="s">
        <v>1561</v>
      </c>
      <c r="E192" s="139" t="s">
        <v>55</v>
      </c>
      <c r="F192" s="67" t="s">
        <v>1562</v>
      </c>
      <c r="G192" s="62" t="s">
        <v>1563</v>
      </c>
      <c r="H192" s="153" t="s">
        <v>1564</v>
      </c>
      <c r="I192" s="153" t="s">
        <v>1565</v>
      </c>
      <c r="J192" s="53">
        <v>5</v>
      </c>
      <c r="K192" s="58">
        <v>42522</v>
      </c>
      <c r="L192" s="85">
        <v>43312</v>
      </c>
      <c r="M192" s="48" t="s">
        <v>82</v>
      </c>
      <c r="N192" s="49" t="s">
        <v>83</v>
      </c>
      <c r="O192" s="49" t="s">
        <v>604</v>
      </c>
      <c r="P192" s="49" t="s">
        <v>58</v>
      </c>
      <c r="Q192" s="59" t="s">
        <v>84</v>
      </c>
      <c r="R192" s="49" t="s">
        <v>90</v>
      </c>
      <c r="S192" s="50" t="s">
        <v>59</v>
      </c>
      <c r="T192" s="53">
        <v>0</v>
      </c>
      <c r="U192" s="52">
        <f t="shared" si="24"/>
        <v>0</v>
      </c>
      <c r="V192" s="36"/>
      <c r="W192" s="36"/>
      <c r="X192" s="36"/>
      <c r="Y192" s="36"/>
      <c r="Z192" s="36"/>
      <c r="AA192" s="36"/>
      <c r="AB192" s="54" t="s">
        <v>1128</v>
      </c>
      <c r="AC192" s="60">
        <f>IF(U192=100%,2,0)</f>
        <v>0</v>
      </c>
      <c r="AD192" s="61">
        <f>IF(L192&lt;$AE$8,0,1)</f>
        <v>1</v>
      </c>
      <c r="AE192" s="37" t="str">
        <f t="shared" si="25"/>
        <v>EN TERMINO</v>
      </c>
      <c r="AF192" s="37" t="str">
        <f t="shared" si="26"/>
        <v>EN TERMINO</v>
      </c>
      <c r="AG192" s="50" t="s">
        <v>59</v>
      </c>
      <c r="AH192" s="38"/>
      <c r="AI192" s="38"/>
      <c r="AJ192" s="38"/>
      <c r="AK192" s="39" t="s">
        <v>73</v>
      </c>
      <c r="AL192" s="53" t="s">
        <v>87</v>
      </c>
      <c r="AM192" s="53" t="s">
        <v>1417</v>
      </c>
      <c r="AN192" s="53" t="s">
        <v>76</v>
      </c>
      <c r="AO192" s="53"/>
      <c r="AP192" s="53"/>
      <c r="AQ192" s="53"/>
      <c r="AR192" s="62"/>
      <c r="AS192" s="40" t="s">
        <v>1566</v>
      </c>
    </row>
    <row r="193" spans="1:45" s="63" customFormat="1" ht="141.75" customHeight="1" x14ac:dyDescent="0.25">
      <c r="A193" s="41">
        <v>1010</v>
      </c>
      <c r="B193" s="41">
        <v>79</v>
      </c>
      <c r="C193" s="108" t="s">
        <v>1567</v>
      </c>
      <c r="D193" s="114" t="s">
        <v>1568</v>
      </c>
      <c r="E193" s="139" t="s">
        <v>55</v>
      </c>
      <c r="F193" s="67" t="s">
        <v>1569</v>
      </c>
      <c r="G193" s="152" t="s">
        <v>1570</v>
      </c>
      <c r="H193" s="67" t="s">
        <v>1571</v>
      </c>
      <c r="I193" s="67" t="s">
        <v>1572</v>
      </c>
      <c r="J193" s="39">
        <v>3</v>
      </c>
      <c r="K193" s="58">
        <v>42522</v>
      </c>
      <c r="L193" s="58">
        <v>42794</v>
      </c>
      <c r="M193" s="48" t="s">
        <v>82</v>
      </c>
      <c r="N193" s="49" t="s">
        <v>83</v>
      </c>
      <c r="O193" s="49" t="s">
        <v>58</v>
      </c>
      <c r="P193" s="49" t="s">
        <v>58</v>
      </c>
      <c r="Q193" s="59" t="s">
        <v>84</v>
      </c>
      <c r="R193" s="49" t="s">
        <v>58</v>
      </c>
      <c r="S193" s="50" t="s">
        <v>1138</v>
      </c>
      <c r="T193" s="39">
        <v>3</v>
      </c>
      <c r="U193" s="52">
        <f t="shared" si="24"/>
        <v>1</v>
      </c>
      <c r="V193" s="36"/>
      <c r="W193" s="36"/>
      <c r="X193" s="36"/>
      <c r="Y193" s="36"/>
      <c r="Z193" s="36"/>
      <c r="AA193" s="36"/>
      <c r="AB193" s="54" t="s">
        <v>1128</v>
      </c>
      <c r="AC193" s="60">
        <f>IF(U193=100%,2,0)</f>
        <v>2</v>
      </c>
      <c r="AD193" s="61">
        <f>IF(L193&lt;$AE$8,0,1)</f>
        <v>0</v>
      </c>
      <c r="AE193" s="37" t="str">
        <f t="shared" si="25"/>
        <v>CUMPLIDA</v>
      </c>
      <c r="AF193" s="37" t="str">
        <f t="shared" si="26"/>
        <v>CUMPLIDA</v>
      </c>
      <c r="AG193" s="50" t="s">
        <v>67</v>
      </c>
      <c r="AH193" s="38"/>
      <c r="AI193" s="38"/>
      <c r="AJ193" s="38"/>
      <c r="AK193" s="53" t="s">
        <v>323</v>
      </c>
      <c r="AL193" s="53" t="s">
        <v>61</v>
      </c>
      <c r="AM193" s="53" t="s">
        <v>62</v>
      </c>
      <c r="AN193" s="53" t="s">
        <v>76</v>
      </c>
      <c r="AO193" s="53"/>
      <c r="AP193" s="53"/>
      <c r="AQ193" s="53"/>
      <c r="AR193" s="62"/>
      <c r="AS193" s="40" t="s">
        <v>55</v>
      </c>
    </row>
    <row r="194" spans="1:45" s="63" customFormat="1" ht="147.75" customHeight="1" x14ac:dyDescent="0.25">
      <c r="A194" s="41">
        <v>1011</v>
      </c>
      <c r="B194" s="41">
        <v>80</v>
      </c>
      <c r="C194" s="108" t="s">
        <v>1573</v>
      </c>
      <c r="D194" s="114" t="s">
        <v>1574</v>
      </c>
      <c r="E194" s="139" t="s">
        <v>55</v>
      </c>
      <c r="F194" s="67" t="s">
        <v>1509</v>
      </c>
      <c r="G194" s="152" t="s">
        <v>1510</v>
      </c>
      <c r="H194" s="67" t="s">
        <v>1575</v>
      </c>
      <c r="I194" s="67" t="s">
        <v>1576</v>
      </c>
      <c r="J194" s="39">
        <v>3</v>
      </c>
      <c r="K194" s="58">
        <v>42522</v>
      </c>
      <c r="L194" s="58">
        <v>42794</v>
      </c>
      <c r="M194" s="48" t="s">
        <v>82</v>
      </c>
      <c r="N194" s="49" t="s">
        <v>83</v>
      </c>
      <c r="O194" s="49" t="s">
        <v>58</v>
      </c>
      <c r="P194" s="49" t="s">
        <v>58</v>
      </c>
      <c r="Q194" s="59" t="s">
        <v>84</v>
      </c>
      <c r="R194" s="49" t="s">
        <v>58</v>
      </c>
      <c r="S194" s="50" t="s">
        <v>59</v>
      </c>
      <c r="T194" s="39">
        <v>3</v>
      </c>
      <c r="U194" s="52">
        <f t="shared" si="24"/>
        <v>1</v>
      </c>
      <c r="V194" s="36"/>
      <c r="W194" s="36"/>
      <c r="X194" s="36"/>
      <c r="Y194" s="36"/>
      <c r="Z194" s="36"/>
      <c r="AA194" s="36"/>
      <c r="AB194" s="54" t="s">
        <v>1128</v>
      </c>
      <c r="AC194" s="60">
        <f>IF(U194=100%,2,0)</f>
        <v>2</v>
      </c>
      <c r="AD194" s="61">
        <f>IF(L194&lt;$AE$8,0,1)</f>
        <v>0</v>
      </c>
      <c r="AE194" s="37" t="str">
        <f t="shared" si="25"/>
        <v>CUMPLIDA</v>
      </c>
      <c r="AF194" s="37" t="str">
        <f t="shared" si="26"/>
        <v>CUMPLIDA</v>
      </c>
      <c r="AG194" s="50" t="s">
        <v>59</v>
      </c>
      <c r="AH194" s="38"/>
      <c r="AI194" s="38"/>
      <c r="AJ194" s="38"/>
      <c r="AK194" s="53" t="s">
        <v>323</v>
      </c>
      <c r="AL194" s="53" t="s">
        <v>61</v>
      </c>
      <c r="AM194" s="53" t="s">
        <v>391</v>
      </c>
      <c r="AN194" s="53" t="s">
        <v>76</v>
      </c>
      <c r="AO194" s="53"/>
      <c r="AP194" s="53"/>
      <c r="AQ194" s="53"/>
      <c r="AR194" s="62"/>
      <c r="AS194" s="40" t="s">
        <v>55</v>
      </c>
    </row>
    <row r="195" spans="1:45" s="63" customFormat="1" ht="156" customHeight="1" x14ac:dyDescent="0.25">
      <c r="A195" s="41">
        <v>1012</v>
      </c>
      <c r="B195" s="41">
        <v>81</v>
      </c>
      <c r="C195" s="108" t="s">
        <v>1577</v>
      </c>
      <c r="D195" s="114" t="s">
        <v>1578</v>
      </c>
      <c r="E195" s="139" t="s">
        <v>55</v>
      </c>
      <c r="F195" s="67" t="s">
        <v>1579</v>
      </c>
      <c r="G195" s="152" t="s">
        <v>1580</v>
      </c>
      <c r="H195" s="67" t="s">
        <v>1581</v>
      </c>
      <c r="I195" s="67" t="s">
        <v>1582</v>
      </c>
      <c r="J195" s="39">
        <v>3</v>
      </c>
      <c r="K195" s="58">
        <v>42522</v>
      </c>
      <c r="L195" s="58">
        <v>42794</v>
      </c>
      <c r="M195" s="48" t="s">
        <v>82</v>
      </c>
      <c r="N195" s="49" t="s">
        <v>83</v>
      </c>
      <c r="O195" s="49" t="s">
        <v>58</v>
      </c>
      <c r="P195" s="49" t="s">
        <v>58</v>
      </c>
      <c r="Q195" s="59" t="s">
        <v>84</v>
      </c>
      <c r="R195" s="49" t="s">
        <v>58</v>
      </c>
      <c r="S195" s="50" t="s">
        <v>59</v>
      </c>
      <c r="T195" s="39">
        <v>3</v>
      </c>
      <c r="U195" s="52">
        <f t="shared" si="24"/>
        <v>1</v>
      </c>
      <c r="V195" s="36"/>
      <c r="W195" s="36"/>
      <c r="X195" s="36"/>
      <c r="Y195" s="36"/>
      <c r="Z195" s="36"/>
      <c r="AA195" s="36"/>
      <c r="AB195" s="54" t="s">
        <v>1128</v>
      </c>
      <c r="AC195" s="60">
        <f>IF(U195=100%,2,0)</f>
        <v>2</v>
      </c>
      <c r="AD195" s="61">
        <f>IF(L195&lt;$AE$8,0,1)</f>
        <v>0</v>
      </c>
      <c r="AE195" s="37" t="str">
        <f t="shared" si="25"/>
        <v>CUMPLIDA</v>
      </c>
      <c r="AF195" s="37" t="str">
        <f t="shared" si="26"/>
        <v>CUMPLIDA</v>
      </c>
      <c r="AG195" s="50" t="s">
        <v>59</v>
      </c>
      <c r="AH195" s="38"/>
      <c r="AI195" s="38"/>
      <c r="AJ195" s="38"/>
      <c r="AK195" s="53" t="s">
        <v>323</v>
      </c>
      <c r="AL195" s="53" t="s">
        <v>87</v>
      </c>
      <c r="AM195" s="53" t="s">
        <v>630</v>
      </c>
      <c r="AN195" s="53" t="s">
        <v>76</v>
      </c>
      <c r="AO195" s="53"/>
      <c r="AP195" s="53"/>
      <c r="AQ195" s="53"/>
      <c r="AR195" s="62"/>
      <c r="AS195" s="40" t="s">
        <v>55</v>
      </c>
    </row>
    <row r="196" spans="1:45" s="63" customFormat="1" ht="113.25" customHeight="1" x14ac:dyDescent="0.25">
      <c r="A196" s="41">
        <v>1014</v>
      </c>
      <c r="B196" s="41">
        <v>83</v>
      </c>
      <c r="C196" s="108" t="s">
        <v>1583</v>
      </c>
      <c r="D196" s="67" t="s">
        <v>1584</v>
      </c>
      <c r="E196" s="139" t="s">
        <v>55</v>
      </c>
      <c r="F196" s="67" t="s">
        <v>1509</v>
      </c>
      <c r="G196" s="152" t="s">
        <v>1510</v>
      </c>
      <c r="H196" s="67" t="s">
        <v>1585</v>
      </c>
      <c r="I196" s="67" t="s">
        <v>1586</v>
      </c>
      <c r="J196" s="39">
        <v>3</v>
      </c>
      <c r="K196" s="85">
        <v>42522</v>
      </c>
      <c r="L196" s="85">
        <v>42794</v>
      </c>
      <c r="M196" s="48" t="s">
        <v>82</v>
      </c>
      <c r="N196" s="49" t="s">
        <v>83</v>
      </c>
      <c r="O196" s="49" t="s">
        <v>58</v>
      </c>
      <c r="P196" s="49" t="s">
        <v>58</v>
      </c>
      <c r="Q196" s="59" t="s">
        <v>84</v>
      </c>
      <c r="R196" s="49" t="s">
        <v>58</v>
      </c>
      <c r="S196" s="50" t="s">
        <v>1138</v>
      </c>
      <c r="T196" s="39">
        <v>3</v>
      </c>
      <c r="U196" s="52">
        <f t="shared" si="24"/>
        <v>1</v>
      </c>
      <c r="V196" s="36"/>
      <c r="W196" s="36"/>
      <c r="X196" s="36"/>
      <c r="Y196" s="36"/>
      <c r="Z196" s="36"/>
      <c r="AA196" s="36"/>
      <c r="AB196" s="54" t="s">
        <v>1128</v>
      </c>
      <c r="AC196" s="60">
        <f>IF(U196=100%,2,0)</f>
        <v>2</v>
      </c>
      <c r="AD196" s="61">
        <f>IF(L196&lt;$AE$8,0,1)</f>
        <v>0</v>
      </c>
      <c r="AE196" s="37" t="str">
        <f t="shared" si="25"/>
        <v>CUMPLIDA</v>
      </c>
      <c r="AF196" s="37" t="str">
        <f t="shared" si="26"/>
        <v>CUMPLIDA</v>
      </c>
      <c r="AG196" s="50" t="s">
        <v>67</v>
      </c>
      <c r="AH196" s="38"/>
      <c r="AI196" s="38"/>
      <c r="AJ196" s="38"/>
      <c r="AK196" s="53" t="s">
        <v>323</v>
      </c>
      <c r="AL196" s="53" t="s">
        <v>61</v>
      </c>
      <c r="AM196" s="53" t="s">
        <v>391</v>
      </c>
      <c r="AN196" s="53" t="s">
        <v>76</v>
      </c>
      <c r="AO196" s="53"/>
      <c r="AP196" s="53"/>
      <c r="AQ196" s="53"/>
      <c r="AR196" s="62"/>
      <c r="AS196" s="40" t="s">
        <v>55</v>
      </c>
    </row>
    <row r="197" spans="1:45" s="63" customFormat="1" ht="167.25" customHeight="1" x14ac:dyDescent="0.25">
      <c r="A197" s="41">
        <v>1015</v>
      </c>
      <c r="B197" s="41">
        <v>84</v>
      </c>
      <c r="C197" s="67" t="s">
        <v>1587</v>
      </c>
      <c r="D197" s="67" t="s">
        <v>1588</v>
      </c>
      <c r="E197" s="139" t="s">
        <v>55</v>
      </c>
      <c r="F197" s="67" t="s">
        <v>1509</v>
      </c>
      <c r="G197" s="152" t="s">
        <v>1510</v>
      </c>
      <c r="H197" s="67" t="s">
        <v>1589</v>
      </c>
      <c r="I197" s="67" t="s">
        <v>1559</v>
      </c>
      <c r="J197" s="39">
        <v>4</v>
      </c>
      <c r="K197" s="85">
        <v>42522</v>
      </c>
      <c r="L197" s="85">
        <v>42794</v>
      </c>
      <c r="M197" s="48" t="s">
        <v>82</v>
      </c>
      <c r="N197" s="49" t="s">
        <v>83</v>
      </c>
      <c r="O197" s="49" t="s">
        <v>58</v>
      </c>
      <c r="P197" s="49" t="s">
        <v>58</v>
      </c>
      <c r="Q197" s="59" t="s">
        <v>84</v>
      </c>
      <c r="R197" s="49" t="s">
        <v>58</v>
      </c>
      <c r="S197" s="50" t="s">
        <v>59</v>
      </c>
      <c r="T197" s="39">
        <v>4</v>
      </c>
      <c r="U197" s="52">
        <f t="shared" si="24"/>
        <v>1</v>
      </c>
      <c r="V197" s="36"/>
      <c r="W197" s="36"/>
      <c r="X197" s="36"/>
      <c r="Y197" s="36"/>
      <c r="Z197" s="36"/>
      <c r="AA197" s="36"/>
      <c r="AB197" s="54" t="s">
        <v>1128</v>
      </c>
      <c r="AC197" s="60">
        <f>IF(U197=100%,2,0)</f>
        <v>2</v>
      </c>
      <c r="AD197" s="61">
        <f>IF(L197&lt;$AE$8,0,1)</f>
        <v>0</v>
      </c>
      <c r="AE197" s="37" t="str">
        <f t="shared" si="25"/>
        <v>CUMPLIDA</v>
      </c>
      <c r="AF197" s="37" t="str">
        <f t="shared" si="26"/>
        <v>CUMPLIDA</v>
      </c>
      <c r="AG197" s="50" t="s">
        <v>59</v>
      </c>
      <c r="AH197" s="38"/>
      <c r="AI197" s="38"/>
      <c r="AJ197" s="38"/>
      <c r="AK197" s="53" t="s">
        <v>323</v>
      </c>
      <c r="AL197" s="53" t="s">
        <v>61</v>
      </c>
      <c r="AM197" s="53" t="s">
        <v>391</v>
      </c>
      <c r="AN197" s="53" t="s">
        <v>76</v>
      </c>
      <c r="AO197" s="53"/>
      <c r="AP197" s="53"/>
      <c r="AQ197" s="53"/>
      <c r="AR197" s="62"/>
      <c r="AS197" s="40" t="s">
        <v>55</v>
      </c>
    </row>
    <row r="198" spans="1:45" s="63" customFormat="1" ht="203.25" customHeight="1" x14ac:dyDescent="0.25">
      <c r="A198" s="41">
        <v>1020</v>
      </c>
      <c r="B198" s="41">
        <v>89</v>
      </c>
      <c r="C198" s="108" t="s">
        <v>1590</v>
      </c>
      <c r="D198" s="67" t="s">
        <v>1591</v>
      </c>
      <c r="E198" s="139" t="s">
        <v>55</v>
      </c>
      <c r="F198" s="67" t="s">
        <v>1592</v>
      </c>
      <c r="G198" s="139" t="s">
        <v>1516</v>
      </c>
      <c r="H198" s="67" t="s">
        <v>1593</v>
      </c>
      <c r="I198" s="67" t="s">
        <v>1594</v>
      </c>
      <c r="J198" s="39">
        <v>4</v>
      </c>
      <c r="K198" s="85">
        <v>42522</v>
      </c>
      <c r="L198" s="85">
        <v>42794</v>
      </c>
      <c r="M198" s="48" t="s">
        <v>82</v>
      </c>
      <c r="N198" s="49" t="s">
        <v>83</v>
      </c>
      <c r="O198" s="49" t="s">
        <v>58</v>
      </c>
      <c r="P198" s="49" t="s">
        <v>58</v>
      </c>
      <c r="Q198" s="59" t="s">
        <v>84</v>
      </c>
      <c r="R198" s="49" t="s">
        <v>58</v>
      </c>
      <c r="S198" s="50" t="s">
        <v>1138</v>
      </c>
      <c r="T198" s="39">
        <v>4</v>
      </c>
      <c r="U198" s="52">
        <f t="shared" si="24"/>
        <v>1</v>
      </c>
      <c r="V198" s="36"/>
      <c r="W198" s="36"/>
      <c r="X198" s="36"/>
      <c r="Y198" s="36"/>
      <c r="Z198" s="36"/>
      <c r="AA198" s="36"/>
      <c r="AB198" s="54" t="s">
        <v>1128</v>
      </c>
      <c r="AC198" s="60">
        <f>IF(U198=100%,2,0)</f>
        <v>2</v>
      </c>
      <c r="AD198" s="61">
        <f>IF(L198&lt;$AE$8,0,1)</f>
        <v>0</v>
      </c>
      <c r="AE198" s="37" t="str">
        <f t="shared" si="25"/>
        <v>CUMPLIDA</v>
      </c>
      <c r="AF198" s="37" t="str">
        <f t="shared" si="26"/>
        <v>CUMPLIDA</v>
      </c>
      <c r="AG198" s="50" t="s">
        <v>67</v>
      </c>
      <c r="AH198" s="38"/>
      <c r="AI198" s="38"/>
      <c r="AJ198" s="38"/>
      <c r="AK198" s="53" t="s">
        <v>323</v>
      </c>
      <c r="AL198" s="53" t="s">
        <v>87</v>
      </c>
      <c r="AM198" s="53" t="s">
        <v>160</v>
      </c>
      <c r="AN198" s="53" t="s">
        <v>76</v>
      </c>
      <c r="AO198" s="53"/>
      <c r="AP198" s="53"/>
      <c r="AQ198" s="53"/>
      <c r="AR198" s="62"/>
      <c r="AS198" s="40" t="s">
        <v>55</v>
      </c>
    </row>
    <row r="199" spans="1:45" s="63" customFormat="1" ht="306.75" customHeight="1" x14ac:dyDescent="0.25">
      <c r="A199" s="41">
        <v>1022</v>
      </c>
      <c r="B199" s="41">
        <v>91</v>
      </c>
      <c r="C199" s="67" t="s">
        <v>1595</v>
      </c>
      <c r="D199" s="43" t="s">
        <v>55</v>
      </c>
      <c r="E199" s="139" t="s">
        <v>55</v>
      </c>
      <c r="F199" s="62" t="s">
        <v>1596</v>
      </c>
      <c r="G199" s="62" t="s">
        <v>1597</v>
      </c>
      <c r="H199" s="62" t="s">
        <v>1598</v>
      </c>
      <c r="I199" s="62" t="s">
        <v>1599</v>
      </c>
      <c r="J199" s="39">
        <v>6</v>
      </c>
      <c r="K199" s="58">
        <v>42522</v>
      </c>
      <c r="L199" s="58">
        <v>43100</v>
      </c>
      <c r="M199" s="48" t="s">
        <v>1383</v>
      </c>
      <c r="N199" s="49" t="s">
        <v>1384</v>
      </c>
      <c r="O199" s="49" t="s">
        <v>58</v>
      </c>
      <c r="P199" s="49" t="s">
        <v>58</v>
      </c>
      <c r="Q199" s="59" t="s">
        <v>84</v>
      </c>
      <c r="R199" s="49" t="s">
        <v>58</v>
      </c>
      <c r="S199" s="50" t="s">
        <v>1138</v>
      </c>
      <c r="T199" s="39">
        <v>6</v>
      </c>
      <c r="U199" s="52">
        <f t="shared" si="24"/>
        <v>1</v>
      </c>
      <c r="V199" s="36"/>
      <c r="W199" s="36"/>
      <c r="X199" s="36"/>
      <c r="Y199" s="36"/>
      <c r="Z199" s="36"/>
      <c r="AA199" s="36"/>
      <c r="AB199" s="54" t="s">
        <v>1128</v>
      </c>
      <c r="AC199" s="60">
        <f>IF(U199=100%,2,0)</f>
        <v>2</v>
      </c>
      <c r="AD199" s="61">
        <f>IF(L199&lt;$AE$8,0,1)</f>
        <v>0</v>
      </c>
      <c r="AE199" s="37" t="str">
        <f t="shared" si="25"/>
        <v>CUMPLIDA</v>
      </c>
      <c r="AF199" s="37" t="str">
        <f t="shared" si="26"/>
        <v>CUMPLIDA</v>
      </c>
      <c r="AG199" s="50" t="s">
        <v>67</v>
      </c>
      <c r="AH199" s="56" t="s">
        <v>1600</v>
      </c>
      <c r="AI199" s="38" t="s">
        <v>86</v>
      </c>
      <c r="AJ199" s="56" t="s">
        <v>72</v>
      </c>
      <c r="AK199" s="53" t="s">
        <v>323</v>
      </c>
      <c r="AL199" s="53" t="s">
        <v>61</v>
      </c>
      <c r="AM199" s="53" t="s">
        <v>62</v>
      </c>
      <c r="AN199" s="53" t="s">
        <v>63</v>
      </c>
      <c r="AO199" s="53"/>
      <c r="AP199" s="53"/>
      <c r="AQ199" s="53"/>
      <c r="AR199" s="62"/>
      <c r="AS199" s="40" t="s">
        <v>55</v>
      </c>
    </row>
    <row r="200" spans="1:45" s="63" customFormat="1" ht="135" customHeight="1" x14ac:dyDescent="0.25">
      <c r="A200" s="41">
        <v>1026</v>
      </c>
      <c r="B200" s="41">
        <v>95</v>
      </c>
      <c r="C200" s="108" t="s">
        <v>1601</v>
      </c>
      <c r="D200" s="67" t="s">
        <v>1602</v>
      </c>
      <c r="E200" s="139" t="s">
        <v>55</v>
      </c>
      <c r="F200" s="67" t="s">
        <v>1603</v>
      </c>
      <c r="G200" s="62" t="s">
        <v>1604</v>
      </c>
      <c r="H200" s="67" t="s">
        <v>1605</v>
      </c>
      <c r="I200" s="67" t="s">
        <v>1606</v>
      </c>
      <c r="J200" s="39">
        <v>4</v>
      </c>
      <c r="K200" s="58">
        <v>42522</v>
      </c>
      <c r="L200" s="58">
        <v>42794</v>
      </c>
      <c r="M200" s="48" t="s">
        <v>82</v>
      </c>
      <c r="N200" s="49" t="s">
        <v>83</v>
      </c>
      <c r="O200" s="49" t="s">
        <v>58</v>
      </c>
      <c r="P200" s="49" t="s">
        <v>826</v>
      </c>
      <c r="Q200" s="59" t="s">
        <v>84</v>
      </c>
      <c r="R200" s="49" t="s">
        <v>58</v>
      </c>
      <c r="S200" s="50" t="s">
        <v>1138</v>
      </c>
      <c r="T200" s="39">
        <v>4</v>
      </c>
      <c r="U200" s="52">
        <f t="shared" si="24"/>
        <v>1</v>
      </c>
      <c r="V200" s="36"/>
      <c r="W200" s="36"/>
      <c r="X200" s="36"/>
      <c r="Y200" s="36"/>
      <c r="Z200" s="36"/>
      <c r="AA200" s="36"/>
      <c r="AB200" s="54" t="s">
        <v>1128</v>
      </c>
      <c r="AC200" s="60">
        <f>IF(U200=100%,2,0)</f>
        <v>2</v>
      </c>
      <c r="AD200" s="61">
        <f>IF(L200&lt;$AE$8,0,1)</f>
        <v>0</v>
      </c>
      <c r="AE200" s="37" t="str">
        <f t="shared" si="25"/>
        <v>CUMPLIDA</v>
      </c>
      <c r="AF200" s="37" t="str">
        <f t="shared" si="26"/>
        <v>CUMPLIDA</v>
      </c>
      <c r="AG200" s="50" t="s">
        <v>67</v>
      </c>
      <c r="AH200" s="38"/>
      <c r="AI200" s="38"/>
      <c r="AJ200" s="38"/>
      <c r="AK200" s="53" t="s">
        <v>323</v>
      </c>
      <c r="AL200" s="53" t="s">
        <v>87</v>
      </c>
      <c r="AM200" s="53" t="s">
        <v>155</v>
      </c>
      <c r="AN200" s="53" t="s">
        <v>76</v>
      </c>
      <c r="AO200" s="53"/>
      <c r="AP200" s="53"/>
      <c r="AQ200" s="53"/>
      <c r="AR200" s="62"/>
      <c r="AS200" s="40" t="s">
        <v>55</v>
      </c>
    </row>
    <row r="201" spans="1:45" s="63" customFormat="1" ht="126" customHeight="1" x14ac:dyDescent="0.25">
      <c r="A201" s="41">
        <v>1027</v>
      </c>
      <c r="B201" s="41">
        <v>96</v>
      </c>
      <c r="C201" s="108" t="s">
        <v>1607</v>
      </c>
      <c r="D201" s="67" t="s">
        <v>55</v>
      </c>
      <c r="E201" s="139" t="s">
        <v>55</v>
      </c>
      <c r="F201" s="67" t="s">
        <v>1608</v>
      </c>
      <c r="G201" s="152" t="s">
        <v>1609</v>
      </c>
      <c r="H201" s="67" t="s">
        <v>1610</v>
      </c>
      <c r="I201" s="67" t="s">
        <v>1572</v>
      </c>
      <c r="J201" s="39">
        <v>3</v>
      </c>
      <c r="K201" s="58">
        <v>42522</v>
      </c>
      <c r="L201" s="58">
        <v>42794</v>
      </c>
      <c r="M201" s="48" t="s">
        <v>82</v>
      </c>
      <c r="N201" s="49" t="s">
        <v>83</v>
      </c>
      <c r="O201" s="49" t="s">
        <v>58</v>
      </c>
      <c r="P201" s="49" t="s">
        <v>58</v>
      </c>
      <c r="Q201" s="59" t="s">
        <v>84</v>
      </c>
      <c r="R201" s="49" t="s">
        <v>58</v>
      </c>
      <c r="S201" s="50" t="s">
        <v>1138</v>
      </c>
      <c r="T201" s="39">
        <v>3</v>
      </c>
      <c r="U201" s="52">
        <f t="shared" si="24"/>
        <v>1</v>
      </c>
      <c r="V201" s="36"/>
      <c r="W201" s="36"/>
      <c r="X201" s="36"/>
      <c r="Y201" s="36"/>
      <c r="Z201" s="36"/>
      <c r="AA201" s="36"/>
      <c r="AB201" s="54" t="s">
        <v>1128</v>
      </c>
      <c r="AC201" s="60">
        <f>IF(U201=100%,2,0)</f>
        <v>2</v>
      </c>
      <c r="AD201" s="61">
        <f>IF(L201&lt;$AE$8,0,1)</f>
        <v>0</v>
      </c>
      <c r="AE201" s="37" t="str">
        <f t="shared" si="25"/>
        <v>CUMPLIDA</v>
      </c>
      <c r="AF201" s="37" t="str">
        <f t="shared" si="26"/>
        <v>CUMPLIDA</v>
      </c>
      <c r="AG201" s="50" t="s">
        <v>67</v>
      </c>
      <c r="AH201" s="38"/>
      <c r="AI201" s="38"/>
      <c r="AJ201" s="38"/>
      <c r="AK201" s="53" t="s">
        <v>323</v>
      </c>
      <c r="AL201" s="53" t="s">
        <v>61</v>
      </c>
      <c r="AM201" s="53" t="s">
        <v>62</v>
      </c>
      <c r="AN201" s="53" t="s">
        <v>76</v>
      </c>
      <c r="AO201" s="53"/>
      <c r="AP201" s="53"/>
      <c r="AQ201" s="53"/>
      <c r="AR201" s="62"/>
      <c r="AS201" s="40" t="s">
        <v>55</v>
      </c>
    </row>
    <row r="202" spans="1:45" s="63" customFormat="1" ht="279.75" customHeight="1" x14ac:dyDescent="0.25">
      <c r="A202" s="41">
        <v>1030</v>
      </c>
      <c r="B202" s="41">
        <v>99</v>
      </c>
      <c r="C202" s="108" t="s">
        <v>1611</v>
      </c>
      <c r="D202" s="67" t="s">
        <v>1612</v>
      </c>
      <c r="E202" s="139" t="s">
        <v>55</v>
      </c>
      <c r="F202" s="67" t="s">
        <v>1613</v>
      </c>
      <c r="G202" s="62" t="s">
        <v>1614</v>
      </c>
      <c r="H202" s="67" t="s">
        <v>1615</v>
      </c>
      <c r="I202" s="67" t="s">
        <v>1616</v>
      </c>
      <c r="J202" s="39">
        <v>6</v>
      </c>
      <c r="K202" s="58">
        <v>42522</v>
      </c>
      <c r="L202" s="58">
        <v>42794</v>
      </c>
      <c r="M202" s="48" t="s">
        <v>82</v>
      </c>
      <c r="N202" s="49" t="s">
        <v>83</v>
      </c>
      <c r="O202" s="49" t="s">
        <v>58</v>
      </c>
      <c r="P202" s="49" t="s">
        <v>58</v>
      </c>
      <c r="Q202" s="59" t="s">
        <v>84</v>
      </c>
      <c r="R202" s="49" t="s">
        <v>58</v>
      </c>
      <c r="S202" s="50" t="s">
        <v>1222</v>
      </c>
      <c r="T202" s="39">
        <v>6</v>
      </c>
      <c r="U202" s="52">
        <f t="shared" si="24"/>
        <v>1</v>
      </c>
      <c r="V202" s="39" t="s">
        <v>1617</v>
      </c>
      <c r="W202" s="39" t="s">
        <v>86</v>
      </c>
      <c r="X202" s="53" t="s">
        <v>1618</v>
      </c>
      <c r="Y202" s="53" t="s">
        <v>1619</v>
      </c>
      <c r="Z202" s="53" t="s">
        <v>1620</v>
      </c>
      <c r="AA202" s="39" t="s">
        <v>115</v>
      </c>
      <c r="AB202" s="54" t="s">
        <v>1128</v>
      </c>
      <c r="AC202" s="60">
        <f>IF(U202=100%,2,0)</f>
        <v>2</v>
      </c>
      <c r="AD202" s="61">
        <f>IF(L202&lt;$AE$8,0,1)</f>
        <v>0</v>
      </c>
      <c r="AE202" s="37" t="str">
        <f t="shared" si="25"/>
        <v>CUMPLIDA</v>
      </c>
      <c r="AF202" s="37" t="str">
        <f t="shared" si="26"/>
        <v>CUMPLIDA</v>
      </c>
      <c r="AG202" s="50" t="s">
        <v>117</v>
      </c>
      <c r="AH202" s="56" t="s">
        <v>1621</v>
      </c>
      <c r="AI202" s="38" t="s">
        <v>126</v>
      </c>
      <c r="AJ202" s="56" t="s">
        <v>127</v>
      </c>
      <c r="AK202" s="53" t="s">
        <v>323</v>
      </c>
      <c r="AL202" s="53" t="s">
        <v>653</v>
      </c>
      <c r="AM202" s="53" t="s">
        <v>654</v>
      </c>
      <c r="AN202" s="53" t="s">
        <v>76</v>
      </c>
      <c r="AO202" s="53"/>
      <c r="AP202" s="53"/>
      <c r="AQ202" s="53"/>
      <c r="AR202" s="62"/>
      <c r="AS202" s="40" t="s">
        <v>55</v>
      </c>
    </row>
    <row r="203" spans="1:45" s="63" customFormat="1" ht="181.5" customHeight="1" x14ac:dyDescent="0.25">
      <c r="A203" s="41">
        <v>1031</v>
      </c>
      <c r="B203" s="41">
        <v>100</v>
      </c>
      <c r="C203" s="108" t="s">
        <v>1622</v>
      </c>
      <c r="D203" s="43" t="s">
        <v>1623</v>
      </c>
      <c r="E203" s="139" t="s">
        <v>55</v>
      </c>
      <c r="F203" s="40" t="s">
        <v>1624</v>
      </c>
      <c r="G203" s="62" t="s">
        <v>1625</v>
      </c>
      <c r="H203" s="40" t="s">
        <v>1626</v>
      </c>
      <c r="I203" s="40" t="s">
        <v>1627</v>
      </c>
      <c r="J203" s="53">
        <v>5</v>
      </c>
      <c r="K203" s="47">
        <v>42522</v>
      </c>
      <c r="L203" s="47">
        <v>43190</v>
      </c>
      <c r="M203" s="48" t="s">
        <v>206</v>
      </c>
      <c r="N203" s="48" t="s">
        <v>206</v>
      </c>
      <c r="O203" s="53" t="s">
        <v>91</v>
      </c>
      <c r="P203" s="53" t="s">
        <v>1628</v>
      </c>
      <c r="Q203" s="49" t="s">
        <v>207</v>
      </c>
      <c r="R203" s="53" t="s">
        <v>91</v>
      </c>
      <c r="S203" s="50" t="s">
        <v>1138</v>
      </c>
      <c r="T203" s="39">
        <v>3</v>
      </c>
      <c r="U203" s="52">
        <f t="shared" si="24"/>
        <v>0.6</v>
      </c>
      <c r="V203" s="36"/>
      <c r="W203" s="36"/>
      <c r="X203" s="36"/>
      <c r="Y203" s="36"/>
      <c r="Z203" s="36"/>
      <c r="AA203" s="36"/>
      <c r="AB203" s="54" t="s">
        <v>1128</v>
      </c>
      <c r="AC203" s="60">
        <f>IF(U203=100%,2,0)</f>
        <v>0</v>
      </c>
      <c r="AD203" s="61">
        <f>IF(L203&lt;$AE$8,0,1)</f>
        <v>1</v>
      </c>
      <c r="AE203" s="37" t="str">
        <f t="shared" si="25"/>
        <v>EN TERMINO</v>
      </c>
      <c r="AF203" s="37" t="str">
        <f t="shared" si="26"/>
        <v>EN TERMINO</v>
      </c>
      <c r="AG203" s="50" t="s">
        <v>67</v>
      </c>
      <c r="AH203" s="38"/>
      <c r="AI203" s="38"/>
      <c r="AJ203" s="38"/>
      <c r="AK203" s="53" t="s">
        <v>323</v>
      </c>
      <c r="AL203" s="53" t="s">
        <v>87</v>
      </c>
      <c r="AM203" s="62" t="s">
        <v>1629</v>
      </c>
      <c r="AN203" s="53" t="s">
        <v>206</v>
      </c>
      <c r="AO203" s="53"/>
      <c r="AP203" s="53"/>
      <c r="AQ203" s="53"/>
      <c r="AR203" s="62"/>
      <c r="AS203" s="40" t="s">
        <v>55</v>
      </c>
    </row>
    <row r="204" spans="1:45" s="63" customFormat="1" ht="144" customHeight="1" x14ac:dyDescent="0.25">
      <c r="A204" s="41">
        <v>1032</v>
      </c>
      <c r="B204" s="41">
        <v>101</v>
      </c>
      <c r="C204" s="114" t="s">
        <v>1630</v>
      </c>
      <c r="D204" s="67" t="s">
        <v>1631</v>
      </c>
      <c r="E204" s="139" t="s">
        <v>55</v>
      </c>
      <c r="F204" s="67" t="s">
        <v>1632</v>
      </c>
      <c r="G204" s="67" t="s">
        <v>1633</v>
      </c>
      <c r="H204" s="67" t="s">
        <v>1634</v>
      </c>
      <c r="I204" s="67" t="s">
        <v>1635</v>
      </c>
      <c r="J204" s="39">
        <v>3</v>
      </c>
      <c r="K204" s="58">
        <v>42522</v>
      </c>
      <c r="L204" s="58">
        <v>42825</v>
      </c>
      <c r="M204" s="48" t="s">
        <v>82</v>
      </c>
      <c r="N204" s="49" t="s">
        <v>83</v>
      </c>
      <c r="O204" s="49" t="s">
        <v>58</v>
      </c>
      <c r="P204" s="49" t="s">
        <v>58</v>
      </c>
      <c r="Q204" s="59" t="s">
        <v>84</v>
      </c>
      <c r="R204" s="49" t="s">
        <v>58</v>
      </c>
      <c r="S204" s="50" t="s">
        <v>1138</v>
      </c>
      <c r="T204" s="39">
        <v>3</v>
      </c>
      <c r="U204" s="52">
        <f t="shared" si="24"/>
        <v>1</v>
      </c>
      <c r="V204" s="36"/>
      <c r="W204" s="36"/>
      <c r="X204" s="36"/>
      <c r="Y204" s="36"/>
      <c r="Z204" s="36"/>
      <c r="AA204" s="36"/>
      <c r="AB204" s="54" t="s">
        <v>1128</v>
      </c>
      <c r="AC204" s="60">
        <f>IF(U204=100%,2,0)</f>
        <v>2</v>
      </c>
      <c r="AD204" s="61">
        <f>IF(L204&lt;$AE$8,0,1)</f>
        <v>0</v>
      </c>
      <c r="AE204" s="37" t="str">
        <f t="shared" si="25"/>
        <v>CUMPLIDA</v>
      </c>
      <c r="AF204" s="37" t="str">
        <f t="shared" si="26"/>
        <v>CUMPLIDA</v>
      </c>
      <c r="AG204" s="50" t="s">
        <v>67</v>
      </c>
      <c r="AH204" s="38"/>
      <c r="AI204" s="38"/>
      <c r="AJ204" s="38"/>
      <c r="AK204" s="53" t="s">
        <v>323</v>
      </c>
      <c r="AL204" s="53" t="s">
        <v>653</v>
      </c>
      <c r="AM204" s="53" t="s">
        <v>654</v>
      </c>
      <c r="AN204" s="53" t="s">
        <v>76</v>
      </c>
      <c r="AO204" s="53"/>
      <c r="AP204" s="53"/>
      <c r="AQ204" s="53"/>
      <c r="AR204" s="62"/>
      <c r="AS204" s="40" t="s">
        <v>55</v>
      </c>
    </row>
    <row r="205" spans="1:45" s="63" customFormat="1" ht="205.5" customHeight="1" x14ac:dyDescent="0.25">
      <c r="A205" s="41">
        <v>1033</v>
      </c>
      <c r="B205" s="41">
        <v>102</v>
      </c>
      <c r="C205" s="114" t="s">
        <v>1636</v>
      </c>
      <c r="D205" s="67" t="s">
        <v>1623</v>
      </c>
      <c r="E205" s="114" t="s">
        <v>1637</v>
      </c>
      <c r="F205" s="114" t="s">
        <v>1638</v>
      </c>
      <c r="G205" s="114" t="s">
        <v>1639</v>
      </c>
      <c r="H205" s="67" t="s">
        <v>1640</v>
      </c>
      <c r="I205" s="67" t="s">
        <v>1641</v>
      </c>
      <c r="J205" s="39">
        <v>5</v>
      </c>
      <c r="K205" s="58">
        <v>42522</v>
      </c>
      <c r="L205" s="58">
        <v>42825</v>
      </c>
      <c r="M205" s="48" t="s">
        <v>242</v>
      </c>
      <c r="N205" s="49" t="s">
        <v>243</v>
      </c>
      <c r="O205" s="49" t="s">
        <v>58</v>
      </c>
      <c r="P205" s="49" t="s">
        <v>58</v>
      </c>
      <c r="Q205" s="59" t="s">
        <v>84</v>
      </c>
      <c r="R205" s="49" t="s">
        <v>58</v>
      </c>
      <c r="S205" s="50" t="s">
        <v>1222</v>
      </c>
      <c r="T205" s="39">
        <v>5</v>
      </c>
      <c r="U205" s="52">
        <f t="shared" si="24"/>
        <v>1</v>
      </c>
      <c r="V205" s="36"/>
      <c r="W205" s="36"/>
      <c r="X205" s="36"/>
      <c r="Y205" s="36"/>
      <c r="Z205" s="53" t="s">
        <v>1642</v>
      </c>
      <c r="AA205" s="39" t="s">
        <v>576</v>
      </c>
      <c r="AB205" s="54" t="s">
        <v>1128</v>
      </c>
      <c r="AC205" s="60">
        <f>IF(U205=100%,2,0)</f>
        <v>2</v>
      </c>
      <c r="AD205" s="61">
        <f>IF(L205&lt;$AE$8,0,1)</f>
        <v>0</v>
      </c>
      <c r="AE205" s="37" t="str">
        <f t="shared" si="25"/>
        <v>CUMPLIDA</v>
      </c>
      <c r="AF205" s="37" t="str">
        <f t="shared" si="26"/>
        <v>CUMPLIDA</v>
      </c>
      <c r="AG205" s="50" t="s">
        <v>117</v>
      </c>
      <c r="AH205" s="56" t="s">
        <v>1643</v>
      </c>
      <c r="AI205" s="38" t="s">
        <v>126</v>
      </c>
      <c r="AJ205" s="56" t="s">
        <v>127</v>
      </c>
      <c r="AK205" s="53" t="s">
        <v>323</v>
      </c>
      <c r="AL205" s="53" t="s">
        <v>394</v>
      </c>
      <c r="AM205" s="53" t="s">
        <v>818</v>
      </c>
      <c r="AN205" s="53" t="s">
        <v>63</v>
      </c>
      <c r="AO205" s="53"/>
      <c r="AP205" s="53"/>
      <c r="AQ205" s="53"/>
      <c r="AR205" s="62"/>
      <c r="AS205" s="40" t="s">
        <v>55</v>
      </c>
    </row>
    <row r="206" spans="1:45" s="63" customFormat="1" ht="156.75" customHeight="1" x14ac:dyDescent="0.25">
      <c r="A206" s="41">
        <v>1034</v>
      </c>
      <c r="B206" s="41">
        <v>103</v>
      </c>
      <c r="C206" s="108" t="s">
        <v>1644</v>
      </c>
      <c r="D206" s="67" t="s">
        <v>1645</v>
      </c>
      <c r="E206" s="139" t="s">
        <v>55</v>
      </c>
      <c r="F206" s="67" t="s">
        <v>1646</v>
      </c>
      <c r="G206" s="139"/>
      <c r="H206" s="40" t="s">
        <v>1647</v>
      </c>
      <c r="I206" s="40" t="s">
        <v>1648</v>
      </c>
      <c r="J206" s="53">
        <v>3</v>
      </c>
      <c r="K206" s="47">
        <v>42522</v>
      </c>
      <c r="L206" s="47">
        <v>43100</v>
      </c>
      <c r="M206" s="48" t="s">
        <v>206</v>
      </c>
      <c r="N206" s="48" t="s">
        <v>206</v>
      </c>
      <c r="O206" s="53" t="s">
        <v>91</v>
      </c>
      <c r="P206" s="53" t="s">
        <v>91</v>
      </c>
      <c r="Q206" s="49" t="s">
        <v>207</v>
      </c>
      <c r="R206" s="53" t="s">
        <v>91</v>
      </c>
      <c r="S206" s="50" t="s">
        <v>1138</v>
      </c>
      <c r="T206" s="39">
        <v>3</v>
      </c>
      <c r="U206" s="52">
        <f t="shared" si="24"/>
        <v>1</v>
      </c>
      <c r="V206" s="36"/>
      <c r="W206" s="36"/>
      <c r="X206" s="36"/>
      <c r="Y206" s="36"/>
      <c r="Z206" s="36"/>
      <c r="AA206" s="36"/>
      <c r="AB206" s="54" t="s">
        <v>1128</v>
      </c>
      <c r="AC206" s="60">
        <f>IF(U206=100%,2,0)</f>
        <v>2</v>
      </c>
      <c r="AD206" s="61">
        <f>IF(L206&lt;$AE$8,0,1)</f>
        <v>0</v>
      </c>
      <c r="AE206" s="37" t="str">
        <f t="shared" si="25"/>
        <v>CUMPLIDA</v>
      </c>
      <c r="AF206" s="37" t="str">
        <f t="shared" si="26"/>
        <v>CUMPLIDA</v>
      </c>
      <c r="AG206" s="50" t="s">
        <v>67</v>
      </c>
      <c r="AH206" s="38" t="s">
        <v>86</v>
      </c>
      <c r="AI206" s="38"/>
      <c r="AJ206" s="38"/>
      <c r="AK206" s="53" t="s">
        <v>323</v>
      </c>
      <c r="AL206" s="53" t="s">
        <v>87</v>
      </c>
      <c r="AM206" s="53" t="s">
        <v>1074</v>
      </c>
      <c r="AN206" s="53" t="s">
        <v>206</v>
      </c>
      <c r="AO206" s="53"/>
      <c r="AP206" s="53"/>
      <c r="AQ206" s="53"/>
      <c r="AR206" s="62"/>
      <c r="AS206" s="40" t="s">
        <v>55</v>
      </c>
    </row>
    <row r="207" spans="1:45" s="63" customFormat="1" ht="409.5" customHeight="1" x14ac:dyDescent="0.25">
      <c r="A207" s="41">
        <v>1035</v>
      </c>
      <c r="B207" s="41">
        <v>104</v>
      </c>
      <c r="C207" s="108" t="s">
        <v>1649</v>
      </c>
      <c r="D207" s="67" t="s">
        <v>1650</v>
      </c>
      <c r="E207" s="139" t="s">
        <v>55</v>
      </c>
      <c r="F207" s="44" t="s">
        <v>1420</v>
      </c>
      <c r="G207" s="62" t="s">
        <v>1219</v>
      </c>
      <c r="H207" s="40" t="s">
        <v>1651</v>
      </c>
      <c r="I207" s="40" t="s">
        <v>1652</v>
      </c>
      <c r="J207" s="53">
        <v>7</v>
      </c>
      <c r="K207" s="85">
        <v>42551</v>
      </c>
      <c r="L207" s="85">
        <v>42825</v>
      </c>
      <c r="M207" s="48" t="s">
        <v>161</v>
      </c>
      <c r="N207" s="53" t="s">
        <v>162</v>
      </c>
      <c r="O207" s="53" t="s">
        <v>107</v>
      </c>
      <c r="P207" s="53" t="s">
        <v>107</v>
      </c>
      <c r="Q207" s="53" t="s">
        <v>159</v>
      </c>
      <c r="R207" s="53" t="s">
        <v>107</v>
      </c>
      <c r="S207" s="50" t="s">
        <v>1653</v>
      </c>
      <c r="T207" s="39">
        <v>7</v>
      </c>
      <c r="U207" s="52">
        <f t="shared" ref="U207:U258" si="27">+T207/J207</f>
        <v>1</v>
      </c>
      <c r="V207" s="35" t="s">
        <v>117</v>
      </c>
      <c r="W207" s="35" t="s">
        <v>86</v>
      </c>
      <c r="X207" s="53" t="s">
        <v>606</v>
      </c>
      <c r="Y207" s="35" t="s">
        <v>1423</v>
      </c>
      <c r="Z207" s="53" t="s">
        <v>1424</v>
      </c>
      <c r="AA207" s="35" t="s">
        <v>576</v>
      </c>
      <c r="AB207" s="54" t="s">
        <v>1128</v>
      </c>
      <c r="AC207" s="60">
        <f>IF(U207=100%,2,0)</f>
        <v>2</v>
      </c>
      <c r="AD207" s="61">
        <f>IF(L207&lt;$AE$8,0,1)</f>
        <v>0</v>
      </c>
      <c r="AE207" s="37" t="str">
        <f t="shared" si="25"/>
        <v>CUMPLIDA</v>
      </c>
      <c r="AF207" s="37" t="str">
        <f t="shared" si="26"/>
        <v>CUMPLIDA</v>
      </c>
      <c r="AG207" s="50" t="s">
        <v>94</v>
      </c>
      <c r="AH207" s="56" t="s">
        <v>1654</v>
      </c>
      <c r="AI207" s="38" t="s">
        <v>86</v>
      </c>
      <c r="AJ207" s="56" t="s">
        <v>180</v>
      </c>
      <c r="AK207" s="53" t="s">
        <v>323</v>
      </c>
      <c r="AL207" s="53" t="s">
        <v>611</v>
      </c>
      <c r="AM207" s="53" t="s">
        <v>611</v>
      </c>
      <c r="AN207" s="53" t="s">
        <v>63</v>
      </c>
      <c r="AO207" s="53"/>
      <c r="AP207" s="53"/>
      <c r="AQ207" s="53"/>
      <c r="AR207" s="62"/>
      <c r="AS207" s="40" t="s">
        <v>55</v>
      </c>
    </row>
    <row r="208" spans="1:45" customFormat="1" ht="234.75" customHeight="1" x14ac:dyDescent="0.25">
      <c r="A208" s="41">
        <v>1037</v>
      </c>
      <c r="B208" s="41">
        <v>1</v>
      </c>
      <c r="C208" s="108" t="s">
        <v>1658</v>
      </c>
      <c r="D208" s="67" t="s">
        <v>1659</v>
      </c>
      <c r="E208" s="40" t="s">
        <v>1660</v>
      </c>
      <c r="F208" s="114" t="s">
        <v>1661</v>
      </c>
      <c r="G208" s="139"/>
      <c r="H208" s="62" t="s">
        <v>1662</v>
      </c>
      <c r="I208" s="62" t="s">
        <v>1663</v>
      </c>
      <c r="J208" s="124">
        <v>9</v>
      </c>
      <c r="K208" s="47">
        <v>42644</v>
      </c>
      <c r="L208" s="47">
        <v>43008</v>
      </c>
      <c r="M208" s="48" t="s">
        <v>151</v>
      </c>
      <c r="N208" s="49" t="s">
        <v>151</v>
      </c>
      <c r="O208" s="53" t="s">
        <v>152</v>
      </c>
      <c r="P208" s="53" t="s">
        <v>152</v>
      </c>
      <c r="Q208" s="59" t="s">
        <v>92</v>
      </c>
      <c r="R208" s="53" t="s">
        <v>152</v>
      </c>
      <c r="S208" s="53" t="s">
        <v>59</v>
      </c>
      <c r="T208" s="39">
        <v>9</v>
      </c>
      <c r="U208" s="52">
        <f t="shared" si="27"/>
        <v>1</v>
      </c>
      <c r="V208" s="154"/>
      <c r="W208" s="36"/>
      <c r="X208" s="36"/>
      <c r="Y208" s="36"/>
      <c r="Z208" s="36"/>
      <c r="AA208" s="36"/>
      <c r="AB208" s="54" t="s">
        <v>1664</v>
      </c>
      <c r="AC208" s="60">
        <f>IF(U208=100%,2,0)</f>
        <v>2</v>
      </c>
      <c r="AD208" s="61">
        <f>IF(L208&lt;$AE$8,0,1)</f>
        <v>0</v>
      </c>
      <c r="AE208" s="37" t="str">
        <f t="shared" si="25"/>
        <v>CUMPLIDA</v>
      </c>
      <c r="AF208" s="37" t="str">
        <f t="shared" si="26"/>
        <v>CUMPLIDA</v>
      </c>
      <c r="AG208" s="50" t="s">
        <v>59</v>
      </c>
      <c r="AH208" s="38"/>
      <c r="AI208" s="38"/>
      <c r="AJ208" s="38"/>
      <c r="AK208" s="53" t="s">
        <v>323</v>
      </c>
      <c r="AL208" s="53" t="s">
        <v>653</v>
      </c>
      <c r="AM208" s="53" t="s">
        <v>681</v>
      </c>
      <c r="AN208" s="53" t="s">
        <v>151</v>
      </c>
      <c r="AO208" s="53"/>
      <c r="AP208" s="53"/>
      <c r="AQ208" s="53"/>
      <c r="AR208" s="62"/>
      <c r="AS208" s="40" t="s">
        <v>55</v>
      </c>
    </row>
    <row r="209" spans="1:45" customFormat="1" ht="201.75" customHeight="1" x14ac:dyDescent="0.25">
      <c r="A209" s="41">
        <v>1038</v>
      </c>
      <c r="B209" s="41">
        <v>2</v>
      </c>
      <c r="C209" s="108" t="s">
        <v>1665</v>
      </c>
      <c r="D209" s="67" t="s">
        <v>1666</v>
      </c>
      <c r="E209" s="40" t="s">
        <v>1667</v>
      </c>
      <c r="F209" s="155" t="s">
        <v>1668</v>
      </c>
      <c r="G209" s="139"/>
      <c r="H209" s="44" t="s">
        <v>1669</v>
      </c>
      <c r="I209" s="44" t="s">
        <v>1670</v>
      </c>
      <c r="J209" s="124">
        <v>2</v>
      </c>
      <c r="K209" s="47">
        <v>42644</v>
      </c>
      <c r="L209" s="47">
        <v>42825</v>
      </c>
      <c r="M209" s="69" t="s">
        <v>1120</v>
      </c>
      <c r="N209" s="69" t="s">
        <v>1120</v>
      </c>
      <c r="O209" s="50" t="s">
        <v>276</v>
      </c>
      <c r="P209" s="50" t="s">
        <v>276</v>
      </c>
      <c r="Q209" s="53" t="s">
        <v>277</v>
      </c>
      <c r="R209" s="50" t="s">
        <v>276</v>
      </c>
      <c r="S209" s="50" t="s">
        <v>1138</v>
      </c>
      <c r="T209" s="39">
        <v>2</v>
      </c>
      <c r="U209" s="52">
        <f t="shared" si="27"/>
        <v>1</v>
      </c>
      <c r="V209" s="53" t="s">
        <v>244</v>
      </c>
      <c r="W209" s="39" t="s">
        <v>71</v>
      </c>
      <c r="X209" s="53" t="s">
        <v>1671</v>
      </c>
      <c r="Y209" s="36"/>
      <c r="Z209" s="36"/>
      <c r="AA209" s="36"/>
      <c r="AB209" s="54" t="s">
        <v>1664</v>
      </c>
      <c r="AC209" s="60">
        <f>IF(U209=100%,2,0)</f>
        <v>2</v>
      </c>
      <c r="AD209" s="61">
        <f>IF(L209&lt;$AE$8,0,1)</f>
        <v>0</v>
      </c>
      <c r="AE209" s="37" t="str">
        <f t="shared" si="25"/>
        <v>CUMPLIDA</v>
      </c>
      <c r="AF209" s="37" t="str">
        <f t="shared" si="26"/>
        <v>CUMPLIDA</v>
      </c>
      <c r="AG209" s="50" t="s">
        <v>67</v>
      </c>
      <c r="AH209" s="38"/>
      <c r="AI209" s="38"/>
      <c r="AJ209" s="38"/>
      <c r="AK209" s="53" t="s">
        <v>323</v>
      </c>
      <c r="AL209" s="53" t="s">
        <v>680</v>
      </c>
      <c r="AM209" s="53" t="s">
        <v>1672</v>
      </c>
      <c r="AN209" s="53" t="s">
        <v>1120</v>
      </c>
      <c r="AO209" s="53"/>
      <c r="AP209" s="53"/>
      <c r="AQ209" s="53"/>
      <c r="AR209" s="62"/>
      <c r="AS209" s="40" t="s">
        <v>55</v>
      </c>
    </row>
    <row r="210" spans="1:45" customFormat="1" ht="161.25" customHeight="1" x14ac:dyDescent="0.25">
      <c r="A210" s="41">
        <v>1039</v>
      </c>
      <c r="B210" s="41">
        <v>3</v>
      </c>
      <c r="C210" s="108" t="s">
        <v>1673</v>
      </c>
      <c r="D210" s="67" t="s">
        <v>1674</v>
      </c>
      <c r="E210" s="40" t="s">
        <v>1675</v>
      </c>
      <c r="F210" s="44" t="s">
        <v>1676</v>
      </c>
      <c r="G210" s="139"/>
      <c r="H210" s="44" t="s">
        <v>1676</v>
      </c>
      <c r="I210" s="44" t="s">
        <v>1677</v>
      </c>
      <c r="J210" s="124">
        <v>7</v>
      </c>
      <c r="K210" s="47">
        <v>42644</v>
      </c>
      <c r="L210" s="47">
        <v>43008</v>
      </c>
      <c r="M210" s="48" t="s">
        <v>151</v>
      </c>
      <c r="N210" s="49" t="s">
        <v>151</v>
      </c>
      <c r="O210" s="53" t="s">
        <v>152</v>
      </c>
      <c r="P210" s="53" t="s">
        <v>152</v>
      </c>
      <c r="Q210" s="59" t="s">
        <v>92</v>
      </c>
      <c r="R210" s="53" t="s">
        <v>152</v>
      </c>
      <c r="S210" s="53" t="s">
        <v>59</v>
      </c>
      <c r="T210" s="39">
        <v>7</v>
      </c>
      <c r="U210" s="52">
        <f t="shared" si="27"/>
        <v>1</v>
      </c>
      <c r="V210" s="53" t="s">
        <v>767</v>
      </c>
      <c r="W210" s="53" t="s">
        <v>71</v>
      </c>
      <c r="X210" s="53" t="s">
        <v>1678</v>
      </c>
      <c r="Y210" s="36"/>
      <c r="Z210" s="36"/>
      <c r="AA210" s="36"/>
      <c r="AB210" s="54" t="s">
        <v>1664</v>
      </c>
      <c r="AC210" s="60">
        <f>IF(U210=100%,2,0)</f>
        <v>2</v>
      </c>
      <c r="AD210" s="61">
        <f>IF(L210&lt;$AE$8,0,1)</f>
        <v>0</v>
      </c>
      <c r="AE210" s="37" t="str">
        <f t="shared" si="25"/>
        <v>CUMPLIDA</v>
      </c>
      <c r="AF210" s="37" t="str">
        <f t="shared" si="26"/>
        <v>CUMPLIDA</v>
      </c>
      <c r="AG210" s="50" t="s">
        <v>59</v>
      </c>
      <c r="AH210" s="38"/>
      <c r="AI210" s="38"/>
      <c r="AJ210" s="38"/>
      <c r="AK210" s="53" t="s">
        <v>323</v>
      </c>
      <c r="AL210" s="53" t="s">
        <v>680</v>
      </c>
      <c r="AM210" s="53" t="s">
        <v>1679</v>
      </c>
      <c r="AN210" s="53" t="s">
        <v>151</v>
      </c>
      <c r="AO210" s="53"/>
      <c r="AP210" s="53"/>
      <c r="AQ210" s="53"/>
      <c r="AR210" s="62"/>
      <c r="AS210" s="40" t="s">
        <v>55</v>
      </c>
    </row>
    <row r="211" spans="1:45" ht="181.5" customHeight="1" x14ac:dyDescent="0.25">
      <c r="A211" s="41">
        <v>1040</v>
      </c>
      <c r="B211" s="41">
        <v>4</v>
      </c>
      <c r="C211" s="108" t="s">
        <v>1680</v>
      </c>
      <c r="D211" s="67" t="s">
        <v>1681</v>
      </c>
      <c r="E211" s="40" t="s">
        <v>1682</v>
      </c>
      <c r="F211" s="155" t="s">
        <v>1683</v>
      </c>
      <c r="G211" s="155"/>
      <c r="H211" s="155" t="s">
        <v>1684</v>
      </c>
      <c r="I211" s="155" t="s">
        <v>1685</v>
      </c>
      <c r="J211" s="124">
        <v>3</v>
      </c>
      <c r="K211" s="47">
        <v>42644</v>
      </c>
      <c r="L211" s="47">
        <v>43190</v>
      </c>
      <c r="M211" s="53" t="s">
        <v>206</v>
      </c>
      <c r="N211" s="53" t="s">
        <v>206</v>
      </c>
      <c r="O211" s="50" t="s">
        <v>91</v>
      </c>
      <c r="P211" s="50" t="s">
        <v>91</v>
      </c>
      <c r="Q211" s="49" t="s">
        <v>207</v>
      </c>
      <c r="R211" s="50" t="s">
        <v>91</v>
      </c>
      <c r="S211" s="53" t="s">
        <v>59</v>
      </c>
      <c r="T211" s="39">
        <v>1</v>
      </c>
      <c r="U211" s="52">
        <f t="shared" si="27"/>
        <v>0.33333333333333331</v>
      </c>
      <c r="V211" s="36"/>
      <c r="W211" s="36"/>
      <c r="X211" s="39"/>
      <c r="Y211" s="36"/>
      <c r="Z211" s="39"/>
      <c r="AA211" s="36"/>
      <c r="AB211" s="54" t="s">
        <v>1664</v>
      </c>
      <c r="AC211" s="60">
        <f>IF(U211=100%,2,0)</f>
        <v>0</v>
      </c>
      <c r="AD211" s="61">
        <f>IF(L211&lt;$AE$8,0,1)</f>
        <v>1</v>
      </c>
      <c r="AE211" s="37" t="str">
        <f t="shared" si="25"/>
        <v>EN TERMINO</v>
      </c>
      <c r="AF211" s="37" t="str">
        <f t="shared" si="26"/>
        <v>EN TERMINO</v>
      </c>
      <c r="AG211" s="50" t="s">
        <v>59</v>
      </c>
      <c r="AH211" s="38"/>
      <c r="AI211" s="38"/>
      <c r="AJ211" s="38"/>
      <c r="AK211" s="53" t="s">
        <v>323</v>
      </c>
      <c r="AL211" s="53" t="s">
        <v>680</v>
      </c>
      <c r="AM211" s="53" t="s">
        <v>1122</v>
      </c>
      <c r="AN211" s="53" t="s">
        <v>206</v>
      </c>
      <c r="AO211" s="53"/>
      <c r="AP211" s="53"/>
      <c r="AQ211" s="53"/>
      <c r="AR211" s="62"/>
      <c r="AS211" s="40" t="s">
        <v>55</v>
      </c>
    </row>
    <row r="212" spans="1:45" ht="172.9" customHeight="1" x14ac:dyDescent="0.25">
      <c r="A212" s="41">
        <v>1042</v>
      </c>
      <c r="B212" s="41">
        <v>6</v>
      </c>
      <c r="C212" s="108" t="s">
        <v>1686</v>
      </c>
      <c r="D212" s="67" t="s">
        <v>1687</v>
      </c>
      <c r="E212" s="40" t="s">
        <v>1688</v>
      </c>
      <c r="F212" s="156" t="s">
        <v>1689</v>
      </c>
      <c r="G212" s="139"/>
      <c r="H212" s="45" t="s">
        <v>1690</v>
      </c>
      <c r="I212" s="45" t="s">
        <v>1691</v>
      </c>
      <c r="J212" s="124">
        <v>5</v>
      </c>
      <c r="K212" s="47">
        <v>42644</v>
      </c>
      <c r="L212" s="47">
        <v>42916</v>
      </c>
      <c r="M212" s="69" t="s">
        <v>151</v>
      </c>
      <c r="N212" s="69" t="s">
        <v>151</v>
      </c>
      <c r="O212" s="50" t="s">
        <v>152</v>
      </c>
      <c r="P212" s="50" t="s">
        <v>1692</v>
      </c>
      <c r="Q212" s="59" t="s">
        <v>92</v>
      </c>
      <c r="R212" s="50" t="s">
        <v>152</v>
      </c>
      <c r="S212" s="53" t="s">
        <v>59</v>
      </c>
      <c r="T212" s="39">
        <v>5</v>
      </c>
      <c r="U212" s="52">
        <f t="shared" si="27"/>
        <v>1</v>
      </c>
      <c r="V212" s="36"/>
      <c r="W212" s="36"/>
      <c r="X212" s="36"/>
      <c r="Y212" s="36"/>
      <c r="Z212" s="36"/>
      <c r="AA212" s="36"/>
      <c r="AB212" s="54" t="s">
        <v>1664</v>
      </c>
      <c r="AC212" s="60">
        <f>IF(U212=100%,2,0)</f>
        <v>2</v>
      </c>
      <c r="AD212" s="61">
        <f>IF(L212&lt;$AE$8,0,1)</f>
        <v>0</v>
      </c>
      <c r="AE212" s="37" t="str">
        <f t="shared" si="25"/>
        <v>CUMPLIDA</v>
      </c>
      <c r="AF212" s="37" t="str">
        <f t="shared" si="26"/>
        <v>CUMPLIDA</v>
      </c>
      <c r="AG212" s="50" t="s">
        <v>59</v>
      </c>
      <c r="AH212" s="38"/>
      <c r="AI212" s="38"/>
      <c r="AJ212" s="38"/>
      <c r="AK212" s="53" t="s">
        <v>323</v>
      </c>
      <c r="AL212" s="53" t="s">
        <v>680</v>
      </c>
      <c r="AM212" s="53" t="s">
        <v>1122</v>
      </c>
      <c r="AN212" s="53" t="s">
        <v>1120</v>
      </c>
      <c r="AO212" s="53"/>
      <c r="AP212" s="53"/>
      <c r="AQ212" s="53"/>
      <c r="AR212" s="62"/>
      <c r="AS212" s="40" t="s">
        <v>55</v>
      </c>
    </row>
    <row r="213" spans="1:45" ht="181.5" customHeight="1" x14ac:dyDescent="0.25">
      <c r="A213" s="41">
        <v>1043</v>
      </c>
      <c r="B213" s="41">
        <v>7</v>
      </c>
      <c r="C213" s="108" t="s">
        <v>1693</v>
      </c>
      <c r="D213" s="67" t="s">
        <v>1694</v>
      </c>
      <c r="E213" s="40" t="s">
        <v>1695</v>
      </c>
      <c r="F213" s="44" t="s">
        <v>1696</v>
      </c>
      <c r="G213" s="139"/>
      <c r="H213" s="44" t="s">
        <v>1696</v>
      </c>
      <c r="I213" s="44" t="s">
        <v>1697</v>
      </c>
      <c r="J213" s="124">
        <v>4</v>
      </c>
      <c r="K213" s="47">
        <v>42644</v>
      </c>
      <c r="L213" s="47">
        <v>43008</v>
      </c>
      <c r="M213" s="69" t="s">
        <v>151</v>
      </c>
      <c r="N213" s="69" t="s">
        <v>151</v>
      </c>
      <c r="O213" s="53" t="s">
        <v>152</v>
      </c>
      <c r="P213" s="50" t="s">
        <v>1692</v>
      </c>
      <c r="Q213" s="59" t="s">
        <v>92</v>
      </c>
      <c r="R213" s="53" t="s">
        <v>152</v>
      </c>
      <c r="S213" s="53" t="s">
        <v>59</v>
      </c>
      <c r="T213" s="39">
        <v>4</v>
      </c>
      <c r="U213" s="52">
        <f t="shared" si="27"/>
        <v>1</v>
      </c>
      <c r="V213" s="36"/>
      <c r="W213" s="36"/>
      <c r="X213" s="36"/>
      <c r="Y213" s="36"/>
      <c r="Z213" s="36"/>
      <c r="AA213" s="36"/>
      <c r="AB213" s="54" t="s">
        <v>1664</v>
      </c>
      <c r="AC213" s="60">
        <f>IF(U213=100%,2,0)</f>
        <v>2</v>
      </c>
      <c r="AD213" s="61">
        <f>IF(L213&lt;$AE$8,0,1)</f>
        <v>0</v>
      </c>
      <c r="AE213" s="37" t="str">
        <f t="shared" si="25"/>
        <v>CUMPLIDA</v>
      </c>
      <c r="AF213" s="37" t="str">
        <f t="shared" si="26"/>
        <v>CUMPLIDA</v>
      </c>
      <c r="AG213" s="50" t="s">
        <v>59</v>
      </c>
      <c r="AH213" s="38"/>
      <c r="AI213" s="38"/>
      <c r="AJ213" s="38"/>
      <c r="AK213" s="53" t="s">
        <v>323</v>
      </c>
      <c r="AL213" s="53" t="s">
        <v>680</v>
      </c>
      <c r="AM213" s="53" t="s">
        <v>1672</v>
      </c>
      <c r="AN213" s="53" t="s">
        <v>151</v>
      </c>
      <c r="AO213" s="53"/>
      <c r="AP213" s="53"/>
      <c r="AQ213" s="53"/>
      <c r="AR213" s="62"/>
      <c r="AS213" s="40" t="s">
        <v>55</v>
      </c>
    </row>
    <row r="214" spans="1:45" ht="253.5" customHeight="1" x14ac:dyDescent="0.25">
      <c r="A214" s="41">
        <v>1044</v>
      </c>
      <c r="B214" s="41">
        <v>8</v>
      </c>
      <c r="C214" s="67" t="s">
        <v>1698</v>
      </c>
      <c r="D214" s="67" t="s">
        <v>1699</v>
      </c>
      <c r="E214" s="40" t="s">
        <v>1700</v>
      </c>
      <c r="F214" s="155" t="s">
        <v>1701</v>
      </c>
      <c r="G214" s="69" t="s">
        <v>1702</v>
      </c>
      <c r="H214" s="44" t="s">
        <v>1703</v>
      </c>
      <c r="I214" s="44" t="s">
        <v>1704</v>
      </c>
      <c r="J214" s="124">
        <v>3</v>
      </c>
      <c r="K214" s="47">
        <v>42644</v>
      </c>
      <c r="L214" s="47">
        <v>43281</v>
      </c>
      <c r="M214" s="53" t="s">
        <v>136</v>
      </c>
      <c r="N214" s="53" t="s">
        <v>136</v>
      </c>
      <c r="O214" s="49" t="s">
        <v>604</v>
      </c>
      <c r="P214" s="53" t="s">
        <v>604</v>
      </c>
      <c r="Q214" s="59" t="s">
        <v>84</v>
      </c>
      <c r="R214" s="53" t="s">
        <v>90</v>
      </c>
      <c r="S214" s="53" t="s">
        <v>1138</v>
      </c>
      <c r="T214" s="39">
        <v>0</v>
      </c>
      <c r="U214" s="52">
        <f t="shared" si="27"/>
        <v>0</v>
      </c>
      <c r="V214" s="36"/>
      <c r="W214" s="36"/>
      <c r="X214" s="36"/>
      <c r="Y214" s="36"/>
      <c r="Z214" s="36"/>
      <c r="AA214" s="36"/>
      <c r="AB214" s="54" t="s">
        <v>1664</v>
      </c>
      <c r="AC214" s="60">
        <f>IF(U214=100%,2,0)</f>
        <v>0</v>
      </c>
      <c r="AD214" s="61">
        <f>IF(L214&lt;$AE$8,0,1)</f>
        <v>1</v>
      </c>
      <c r="AE214" s="37" t="str">
        <f t="shared" si="25"/>
        <v>EN TERMINO</v>
      </c>
      <c r="AF214" s="37" t="str">
        <f t="shared" si="26"/>
        <v>EN TERMINO</v>
      </c>
      <c r="AG214" s="50" t="s">
        <v>67</v>
      </c>
      <c r="AH214" s="38"/>
      <c r="AI214" s="38"/>
      <c r="AJ214" s="38"/>
      <c r="AK214" s="53" t="s">
        <v>323</v>
      </c>
      <c r="AL214" s="53" t="s">
        <v>680</v>
      </c>
      <c r="AM214" s="53" t="s">
        <v>1672</v>
      </c>
      <c r="AN214" s="53" t="s">
        <v>63</v>
      </c>
      <c r="AO214" s="53"/>
      <c r="AP214" s="53"/>
      <c r="AQ214" s="53"/>
      <c r="AR214" s="62"/>
      <c r="AS214" s="40" t="s">
        <v>55</v>
      </c>
    </row>
    <row r="215" spans="1:45" ht="318" customHeight="1" x14ac:dyDescent="0.25">
      <c r="A215" s="41">
        <v>1045</v>
      </c>
      <c r="B215" s="41">
        <v>9</v>
      </c>
      <c r="C215" s="67" t="s">
        <v>1705</v>
      </c>
      <c r="D215" s="67" t="s">
        <v>1706</v>
      </c>
      <c r="E215" s="40" t="s">
        <v>1707</v>
      </c>
      <c r="F215" s="112" t="s">
        <v>601</v>
      </c>
      <c r="G215" s="64" t="s">
        <v>1708</v>
      </c>
      <c r="H215" s="113" t="s">
        <v>1709</v>
      </c>
      <c r="I215" s="113" t="s">
        <v>1709</v>
      </c>
      <c r="J215" s="124">
        <v>6</v>
      </c>
      <c r="K215" s="47">
        <v>42644</v>
      </c>
      <c r="L215" s="47">
        <v>42978</v>
      </c>
      <c r="M215" s="53" t="s">
        <v>136</v>
      </c>
      <c r="N215" s="53" t="s">
        <v>136</v>
      </c>
      <c r="O215" s="49" t="s">
        <v>604</v>
      </c>
      <c r="P215" s="53" t="s">
        <v>604</v>
      </c>
      <c r="Q215" s="53" t="s">
        <v>605</v>
      </c>
      <c r="R215" s="53" t="s">
        <v>90</v>
      </c>
      <c r="S215" s="53" t="s">
        <v>1138</v>
      </c>
      <c r="T215" s="39">
        <v>6</v>
      </c>
      <c r="U215" s="52">
        <f t="shared" si="27"/>
        <v>1</v>
      </c>
      <c r="V215" s="35" t="s">
        <v>117</v>
      </c>
      <c r="W215" s="35" t="s">
        <v>86</v>
      </c>
      <c r="X215" s="53" t="s">
        <v>606</v>
      </c>
      <c r="Y215" s="35" t="s">
        <v>1423</v>
      </c>
      <c r="Z215" s="53" t="s">
        <v>1424</v>
      </c>
      <c r="AA215" s="35" t="s">
        <v>576</v>
      </c>
      <c r="AB215" s="54" t="s">
        <v>1664</v>
      </c>
      <c r="AC215" s="60">
        <f>IF(U215=100%,2,0)</f>
        <v>2</v>
      </c>
      <c r="AD215" s="61">
        <f>IF(L215&lt;$AE$8,0,1)</f>
        <v>0</v>
      </c>
      <c r="AE215" s="37" t="str">
        <f t="shared" si="25"/>
        <v>CUMPLIDA</v>
      </c>
      <c r="AF215" s="37" t="str">
        <f t="shared" si="26"/>
        <v>CUMPLIDA</v>
      </c>
      <c r="AG215" s="50" t="s">
        <v>67</v>
      </c>
      <c r="AH215" s="56" t="s">
        <v>1710</v>
      </c>
      <c r="AI215" s="38"/>
      <c r="AJ215" s="56" t="s">
        <v>180</v>
      </c>
      <c r="AK215" s="53" t="s">
        <v>323</v>
      </c>
      <c r="AL215" s="53" t="s">
        <v>611</v>
      </c>
      <c r="AM215" s="53" t="s">
        <v>611</v>
      </c>
      <c r="AN215" s="53" t="s">
        <v>63</v>
      </c>
      <c r="AO215" s="53"/>
      <c r="AP215" s="53"/>
      <c r="AQ215" s="53"/>
      <c r="AR215" s="62"/>
      <c r="AS215" s="40" t="s">
        <v>55</v>
      </c>
    </row>
    <row r="216" spans="1:45" ht="223.5" customHeight="1" x14ac:dyDescent="0.25">
      <c r="A216" s="41">
        <v>1046</v>
      </c>
      <c r="B216" s="41">
        <v>10</v>
      </c>
      <c r="C216" s="108" t="s">
        <v>1711</v>
      </c>
      <c r="D216" s="67" t="s">
        <v>1712</v>
      </c>
      <c r="E216" s="40" t="s">
        <v>1713</v>
      </c>
      <c r="F216" s="156" t="s">
        <v>1714</v>
      </c>
      <c r="G216" s="156" t="s">
        <v>1715</v>
      </c>
      <c r="H216" s="44" t="s">
        <v>1716</v>
      </c>
      <c r="I216" s="157" t="s">
        <v>1717</v>
      </c>
      <c r="J216" s="124">
        <v>5</v>
      </c>
      <c r="K216" s="47">
        <v>42644</v>
      </c>
      <c r="L216" s="47">
        <v>42916</v>
      </c>
      <c r="M216" s="48" t="s">
        <v>406</v>
      </c>
      <c r="N216" s="69" t="s">
        <v>407</v>
      </c>
      <c r="O216" s="49" t="s">
        <v>604</v>
      </c>
      <c r="P216" s="49" t="s">
        <v>604</v>
      </c>
      <c r="Q216" s="49" t="s">
        <v>605</v>
      </c>
      <c r="R216" s="53" t="s">
        <v>90</v>
      </c>
      <c r="S216" s="53" t="s">
        <v>59</v>
      </c>
      <c r="T216" s="39">
        <v>5</v>
      </c>
      <c r="U216" s="52">
        <f t="shared" si="27"/>
        <v>1</v>
      </c>
      <c r="V216" s="36"/>
      <c r="W216" s="36"/>
      <c r="X216" s="36"/>
      <c r="Y216" s="36"/>
      <c r="Z216" s="36"/>
      <c r="AA216" s="36"/>
      <c r="AB216" s="54" t="s">
        <v>1664</v>
      </c>
      <c r="AC216" s="60">
        <f>IF(U216=100%,2,0)</f>
        <v>2</v>
      </c>
      <c r="AD216" s="61">
        <f>IF(L216&lt;$AE$8,0,1)</f>
        <v>0</v>
      </c>
      <c r="AE216" s="37" t="str">
        <f t="shared" si="25"/>
        <v>CUMPLIDA</v>
      </c>
      <c r="AF216" s="37" t="str">
        <f t="shared" si="26"/>
        <v>CUMPLIDA</v>
      </c>
      <c r="AG216" s="50" t="s">
        <v>59</v>
      </c>
      <c r="AH216" s="38"/>
      <c r="AI216" s="38"/>
      <c r="AJ216" s="38"/>
      <c r="AK216" s="53" t="s">
        <v>323</v>
      </c>
      <c r="AL216" s="53" t="s">
        <v>61</v>
      </c>
      <c r="AM216" s="53" t="s">
        <v>62</v>
      </c>
      <c r="AN216" s="53" t="s">
        <v>63</v>
      </c>
      <c r="AO216" s="53"/>
      <c r="AP216" s="53"/>
      <c r="AQ216" s="53"/>
      <c r="AR216" s="62"/>
      <c r="AS216" s="40" t="s">
        <v>55</v>
      </c>
    </row>
    <row r="217" spans="1:45" ht="240" customHeight="1" x14ac:dyDescent="0.25">
      <c r="A217" s="41">
        <v>1047</v>
      </c>
      <c r="B217" s="41">
        <v>11</v>
      </c>
      <c r="C217" s="108" t="s">
        <v>1718</v>
      </c>
      <c r="D217" s="67" t="s">
        <v>1719</v>
      </c>
      <c r="E217" s="40" t="s">
        <v>1720</v>
      </c>
      <c r="F217" s="156" t="s">
        <v>1721</v>
      </c>
      <c r="G217" s="156" t="s">
        <v>1722</v>
      </c>
      <c r="H217" s="44" t="s">
        <v>1723</v>
      </c>
      <c r="I217" s="158" t="s">
        <v>1724</v>
      </c>
      <c r="J217" s="124">
        <v>5</v>
      </c>
      <c r="K217" s="47">
        <v>42644</v>
      </c>
      <c r="L217" s="47">
        <v>42916</v>
      </c>
      <c r="M217" s="48" t="s">
        <v>406</v>
      </c>
      <c r="N217" s="69" t="s">
        <v>407</v>
      </c>
      <c r="O217" s="150" t="s">
        <v>107</v>
      </c>
      <c r="P217" s="150" t="s">
        <v>107</v>
      </c>
      <c r="Q217" s="53" t="s">
        <v>159</v>
      </c>
      <c r="R217" s="53" t="s">
        <v>107</v>
      </c>
      <c r="S217" s="53" t="s">
        <v>59</v>
      </c>
      <c r="T217" s="39">
        <v>5</v>
      </c>
      <c r="U217" s="52">
        <f t="shared" si="27"/>
        <v>1</v>
      </c>
      <c r="V217" s="36"/>
      <c r="W217" s="36"/>
      <c r="X217" s="36"/>
      <c r="Y217" s="36"/>
      <c r="Z217" s="36"/>
      <c r="AA217" s="36"/>
      <c r="AB217" s="54" t="s">
        <v>1664</v>
      </c>
      <c r="AC217" s="60">
        <f>IF(U217=100%,2,0)</f>
        <v>2</v>
      </c>
      <c r="AD217" s="61">
        <f>IF(L217&lt;$AE$8,0,1)</f>
        <v>0</v>
      </c>
      <c r="AE217" s="37" t="str">
        <f t="shared" si="25"/>
        <v>CUMPLIDA</v>
      </c>
      <c r="AF217" s="37" t="str">
        <f t="shared" si="26"/>
        <v>CUMPLIDA</v>
      </c>
      <c r="AG217" s="50" t="s">
        <v>59</v>
      </c>
      <c r="AH217" s="38"/>
      <c r="AI217" s="38"/>
      <c r="AJ217" s="38"/>
      <c r="AK217" s="53" t="s">
        <v>323</v>
      </c>
      <c r="AL217" s="53" t="s">
        <v>61</v>
      </c>
      <c r="AM217" s="53" t="s">
        <v>62</v>
      </c>
      <c r="AN217" s="53" t="s">
        <v>63</v>
      </c>
      <c r="AO217" s="53"/>
      <c r="AP217" s="53"/>
      <c r="AQ217" s="53"/>
      <c r="AR217" s="62"/>
      <c r="AS217" s="40" t="s">
        <v>55</v>
      </c>
    </row>
    <row r="218" spans="1:45" ht="213.75" customHeight="1" x14ac:dyDescent="0.25">
      <c r="A218" s="41">
        <v>1048</v>
      </c>
      <c r="B218" s="41">
        <v>12</v>
      </c>
      <c r="C218" s="108" t="s">
        <v>1725</v>
      </c>
      <c r="D218" s="67" t="s">
        <v>1726</v>
      </c>
      <c r="E218" s="40" t="s">
        <v>1727</v>
      </c>
      <c r="F218" s="156" t="s">
        <v>1728</v>
      </c>
      <c r="G218" s="156" t="s">
        <v>1729</v>
      </c>
      <c r="H218" s="44" t="s">
        <v>1730</v>
      </c>
      <c r="I218" s="44" t="s">
        <v>1731</v>
      </c>
      <c r="J218" s="124">
        <v>5</v>
      </c>
      <c r="K218" s="47">
        <v>42644</v>
      </c>
      <c r="L218" s="47">
        <v>43069</v>
      </c>
      <c r="M218" s="48" t="s">
        <v>406</v>
      </c>
      <c r="N218" s="69" t="s">
        <v>407</v>
      </c>
      <c r="O218" s="150" t="s">
        <v>107</v>
      </c>
      <c r="P218" s="150" t="s">
        <v>107</v>
      </c>
      <c r="Q218" s="53" t="s">
        <v>159</v>
      </c>
      <c r="R218" s="53" t="s">
        <v>107</v>
      </c>
      <c r="S218" s="53" t="s">
        <v>59</v>
      </c>
      <c r="T218" s="39">
        <v>5</v>
      </c>
      <c r="U218" s="52">
        <f t="shared" si="27"/>
        <v>1</v>
      </c>
      <c r="V218" s="36"/>
      <c r="W218" s="36"/>
      <c r="X218" s="36"/>
      <c r="Y218" s="36"/>
      <c r="Z218" s="36"/>
      <c r="AA218" s="36"/>
      <c r="AB218" s="54" t="s">
        <v>1664</v>
      </c>
      <c r="AC218" s="60">
        <f>IF(U218=100%,2,0)</f>
        <v>2</v>
      </c>
      <c r="AD218" s="61">
        <f>IF(L218&lt;$AE$8,0,1)</f>
        <v>0</v>
      </c>
      <c r="AE218" s="37" t="str">
        <f t="shared" si="25"/>
        <v>CUMPLIDA</v>
      </c>
      <c r="AF218" s="37" t="str">
        <f t="shared" si="26"/>
        <v>CUMPLIDA</v>
      </c>
      <c r="AG218" s="50" t="s">
        <v>59</v>
      </c>
      <c r="AH218" s="38"/>
      <c r="AI218" s="38"/>
      <c r="AJ218" s="38"/>
      <c r="AK218" s="53" t="s">
        <v>323</v>
      </c>
      <c r="AL218" s="53" t="s">
        <v>439</v>
      </c>
      <c r="AM218" s="53" t="s">
        <v>439</v>
      </c>
      <c r="AN218" s="53" t="s">
        <v>63</v>
      </c>
      <c r="AO218" s="53"/>
      <c r="AP218" s="53"/>
      <c r="AQ218" s="53"/>
      <c r="AR218" s="62"/>
      <c r="AS218" s="40" t="s">
        <v>55</v>
      </c>
    </row>
    <row r="219" spans="1:45" ht="162.75" customHeight="1" x14ac:dyDescent="0.25">
      <c r="A219" s="41">
        <v>1049</v>
      </c>
      <c r="B219" s="41">
        <v>13</v>
      </c>
      <c r="C219" s="108" t="s">
        <v>1732</v>
      </c>
      <c r="D219" s="67" t="s">
        <v>1733</v>
      </c>
      <c r="E219" s="40" t="s">
        <v>1734</v>
      </c>
      <c r="F219" s="156" t="s">
        <v>1735</v>
      </c>
      <c r="G219" s="156" t="s">
        <v>1736</v>
      </c>
      <c r="H219" s="44" t="s">
        <v>1737</v>
      </c>
      <c r="I219" s="44" t="s">
        <v>1737</v>
      </c>
      <c r="J219" s="124">
        <v>6</v>
      </c>
      <c r="K219" s="47">
        <v>42644</v>
      </c>
      <c r="L219" s="47">
        <v>42916</v>
      </c>
      <c r="M219" s="48" t="s">
        <v>406</v>
      </c>
      <c r="N219" s="69" t="s">
        <v>407</v>
      </c>
      <c r="O219" s="150" t="s">
        <v>107</v>
      </c>
      <c r="P219" s="150" t="s">
        <v>107</v>
      </c>
      <c r="Q219" s="53" t="s">
        <v>159</v>
      </c>
      <c r="R219" s="53" t="s">
        <v>107</v>
      </c>
      <c r="S219" s="53" t="s">
        <v>59</v>
      </c>
      <c r="T219" s="39">
        <v>6</v>
      </c>
      <c r="U219" s="52">
        <f t="shared" si="27"/>
        <v>1</v>
      </c>
      <c r="V219" s="36"/>
      <c r="W219" s="36"/>
      <c r="X219" s="36"/>
      <c r="Y219" s="36"/>
      <c r="Z219" s="36"/>
      <c r="AA219" s="36"/>
      <c r="AB219" s="54" t="s">
        <v>1664</v>
      </c>
      <c r="AC219" s="60">
        <f>IF(U219=100%,2,0)</f>
        <v>2</v>
      </c>
      <c r="AD219" s="61">
        <f>IF(L219&lt;$AE$8,0,1)</f>
        <v>0</v>
      </c>
      <c r="AE219" s="37" t="str">
        <f t="shared" si="25"/>
        <v>CUMPLIDA</v>
      </c>
      <c r="AF219" s="37" t="str">
        <f t="shared" si="26"/>
        <v>CUMPLIDA</v>
      </c>
      <c r="AG219" s="50" t="s">
        <v>59</v>
      </c>
      <c r="AH219" s="38"/>
      <c r="AI219" s="38"/>
      <c r="AJ219" s="38"/>
      <c r="AK219" s="53" t="s">
        <v>323</v>
      </c>
      <c r="AL219" s="53" t="s">
        <v>87</v>
      </c>
      <c r="AM219" s="53" t="s">
        <v>256</v>
      </c>
      <c r="AN219" s="53" t="s">
        <v>63</v>
      </c>
      <c r="AO219" s="53"/>
      <c r="AP219" s="53"/>
      <c r="AQ219" s="53"/>
      <c r="AR219" s="62"/>
      <c r="AS219" s="40" t="s">
        <v>55</v>
      </c>
    </row>
    <row r="220" spans="1:45" ht="129.75" customHeight="1" x14ac:dyDescent="0.25">
      <c r="A220" s="41">
        <v>1050</v>
      </c>
      <c r="B220" s="41">
        <v>14</v>
      </c>
      <c r="C220" s="108" t="s">
        <v>1738</v>
      </c>
      <c r="D220" s="67" t="s">
        <v>1739</v>
      </c>
      <c r="E220" s="40" t="s">
        <v>1740</v>
      </c>
      <c r="F220" s="156" t="s">
        <v>1741</v>
      </c>
      <c r="G220" s="156" t="s">
        <v>1742</v>
      </c>
      <c r="H220" s="44" t="s">
        <v>1743</v>
      </c>
      <c r="I220" s="44" t="s">
        <v>1744</v>
      </c>
      <c r="J220" s="124">
        <v>4</v>
      </c>
      <c r="K220" s="47">
        <v>42644</v>
      </c>
      <c r="L220" s="47">
        <v>43008</v>
      </c>
      <c r="M220" s="48" t="s">
        <v>406</v>
      </c>
      <c r="N220" s="69" t="s">
        <v>407</v>
      </c>
      <c r="O220" s="150" t="s">
        <v>107</v>
      </c>
      <c r="P220" s="59" t="s">
        <v>612</v>
      </c>
      <c r="Q220" s="59" t="s">
        <v>159</v>
      </c>
      <c r="R220" s="150" t="s">
        <v>107</v>
      </c>
      <c r="S220" s="53" t="s">
        <v>59</v>
      </c>
      <c r="T220" s="39">
        <v>4</v>
      </c>
      <c r="U220" s="52">
        <f t="shared" si="27"/>
        <v>1</v>
      </c>
      <c r="V220" s="36"/>
      <c r="W220" s="36"/>
      <c r="X220" s="36"/>
      <c r="Y220" s="36"/>
      <c r="Z220" s="36"/>
      <c r="AA220" s="36"/>
      <c r="AB220" s="54" t="s">
        <v>1664</v>
      </c>
      <c r="AC220" s="60">
        <f>IF(U220=100%,2,0)</f>
        <v>2</v>
      </c>
      <c r="AD220" s="61">
        <f>IF(L220&lt;$AE$8,0,1)</f>
        <v>0</v>
      </c>
      <c r="AE220" s="37" t="str">
        <f t="shared" si="25"/>
        <v>CUMPLIDA</v>
      </c>
      <c r="AF220" s="37" t="str">
        <f t="shared" si="26"/>
        <v>CUMPLIDA</v>
      </c>
      <c r="AG220" s="50" t="s">
        <v>59</v>
      </c>
      <c r="AH220" s="38"/>
      <c r="AI220" s="38"/>
      <c r="AJ220" s="38"/>
      <c r="AK220" s="53" t="s">
        <v>323</v>
      </c>
      <c r="AL220" s="53" t="s">
        <v>119</v>
      </c>
      <c r="AM220" s="53" t="s">
        <v>166</v>
      </c>
      <c r="AN220" s="53" t="s">
        <v>63</v>
      </c>
      <c r="AO220" s="53"/>
      <c r="AP220" s="53"/>
      <c r="AQ220" s="53"/>
      <c r="AR220" s="62"/>
      <c r="AS220" s="40" t="s">
        <v>55</v>
      </c>
    </row>
    <row r="221" spans="1:45" ht="222" customHeight="1" x14ac:dyDescent="0.25">
      <c r="A221" s="41">
        <v>1051</v>
      </c>
      <c r="B221" s="41">
        <v>15</v>
      </c>
      <c r="C221" s="108" t="s">
        <v>1745</v>
      </c>
      <c r="D221" s="67" t="s">
        <v>1746</v>
      </c>
      <c r="E221" s="40" t="s">
        <v>1747</v>
      </c>
      <c r="F221" s="156" t="s">
        <v>1748</v>
      </c>
      <c r="G221" s="156" t="s">
        <v>1749</v>
      </c>
      <c r="H221" s="44" t="s">
        <v>1750</v>
      </c>
      <c r="I221" s="44" t="s">
        <v>1751</v>
      </c>
      <c r="J221" s="124">
        <v>4</v>
      </c>
      <c r="K221" s="47">
        <v>42644</v>
      </c>
      <c r="L221" s="47">
        <v>42916</v>
      </c>
      <c r="M221" s="48" t="s">
        <v>406</v>
      </c>
      <c r="N221" s="69" t="s">
        <v>407</v>
      </c>
      <c r="O221" s="150" t="s">
        <v>107</v>
      </c>
      <c r="P221" s="150" t="s">
        <v>107</v>
      </c>
      <c r="Q221" s="53" t="s">
        <v>159</v>
      </c>
      <c r="R221" s="53" t="s">
        <v>107</v>
      </c>
      <c r="S221" s="53" t="s">
        <v>59</v>
      </c>
      <c r="T221" s="39">
        <v>4</v>
      </c>
      <c r="U221" s="52">
        <f t="shared" si="27"/>
        <v>1</v>
      </c>
      <c r="V221" s="36"/>
      <c r="W221" s="36"/>
      <c r="X221" s="36"/>
      <c r="Y221" s="36"/>
      <c r="Z221" s="36"/>
      <c r="AA221" s="36"/>
      <c r="AB221" s="54" t="s">
        <v>1664</v>
      </c>
      <c r="AC221" s="60">
        <f>IF(U221=100%,2,0)</f>
        <v>2</v>
      </c>
      <c r="AD221" s="61">
        <f>IF(L221&lt;$AE$8,0,1)</f>
        <v>0</v>
      </c>
      <c r="AE221" s="37" t="str">
        <f t="shared" si="25"/>
        <v>CUMPLIDA</v>
      </c>
      <c r="AF221" s="37" t="str">
        <f t="shared" si="26"/>
        <v>CUMPLIDA</v>
      </c>
      <c r="AG221" s="50" t="s">
        <v>59</v>
      </c>
      <c r="AH221" s="38"/>
      <c r="AI221" s="38"/>
      <c r="AJ221" s="38"/>
      <c r="AK221" s="53" t="s">
        <v>323</v>
      </c>
      <c r="AL221" s="53" t="s">
        <v>61</v>
      </c>
      <c r="AM221" s="53" t="s">
        <v>1752</v>
      </c>
      <c r="AN221" s="53" t="s">
        <v>63</v>
      </c>
      <c r="AO221" s="53"/>
      <c r="AP221" s="53"/>
      <c r="AQ221" s="53"/>
      <c r="AR221" s="62"/>
      <c r="AS221" s="40" t="s">
        <v>55</v>
      </c>
    </row>
    <row r="222" spans="1:45" ht="284.25" customHeight="1" x14ac:dyDescent="0.25">
      <c r="A222" s="41">
        <v>1052</v>
      </c>
      <c r="B222" s="41">
        <v>16</v>
      </c>
      <c r="C222" s="108" t="s">
        <v>1753</v>
      </c>
      <c r="D222" s="67" t="s">
        <v>1754</v>
      </c>
      <c r="E222" s="40" t="s">
        <v>1755</v>
      </c>
      <c r="F222" s="45" t="s">
        <v>1756</v>
      </c>
      <c r="G222" s="40"/>
      <c r="H222" s="62" t="s">
        <v>1757</v>
      </c>
      <c r="I222" s="62" t="s">
        <v>1758</v>
      </c>
      <c r="J222" s="53">
        <v>8</v>
      </c>
      <c r="K222" s="58">
        <v>42644</v>
      </c>
      <c r="L222" s="85">
        <v>43100</v>
      </c>
      <c r="M222" s="48" t="s">
        <v>342</v>
      </c>
      <c r="N222" s="69" t="s">
        <v>343</v>
      </c>
      <c r="O222" s="59" t="s">
        <v>58</v>
      </c>
      <c r="P222" s="59" t="s">
        <v>58</v>
      </c>
      <c r="Q222" s="59" t="s">
        <v>84</v>
      </c>
      <c r="R222" s="59" t="s">
        <v>58</v>
      </c>
      <c r="S222" s="53" t="s">
        <v>1138</v>
      </c>
      <c r="T222" s="39">
        <v>8</v>
      </c>
      <c r="U222" s="52">
        <f t="shared" si="27"/>
        <v>1</v>
      </c>
      <c r="V222" s="36"/>
      <c r="W222" s="36"/>
      <c r="X222" s="36"/>
      <c r="Y222" s="36"/>
      <c r="Z222" s="36"/>
      <c r="AA222" s="36"/>
      <c r="AB222" s="54" t="s">
        <v>1664</v>
      </c>
      <c r="AC222" s="60">
        <f>IF(U222=100%,2,0)</f>
        <v>2</v>
      </c>
      <c r="AD222" s="61">
        <f>IF(L222&lt;$AE$8,0,1)</f>
        <v>0</v>
      </c>
      <c r="AE222" s="37" t="str">
        <f t="shared" si="25"/>
        <v>CUMPLIDA</v>
      </c>
      <c r="AF222" s="37" t="str">
        <f t="shared" si="26"/>
        <v>CUMPLIDA</v>
      </c>
      <c r="AG222" s="69" t="s">
        <v>67</v>
      </c>
      <c r="AH222" s="38"/>
      <c r="AI222" s="38"/>
      <c r="AJ222" s="38"/>
      <c r="AK222" s="39" t="s">
        <v>73</v>
      </c>
      <c r="AL222" s="53" t="s">
        <v>439</v>
      </c>
      <c r="AM222" s="53" t="s">
        <v>439</v>
      </c>
      <c r="AN222" s="53" t="s">
        <v>63</v>
      </c>
      <c r="AO222" s="53"/>
      <c r="AP222" s="53"/>
      <c r="AQ222" s="53"/>
      <c r="AR222" s="62"/>
      <c r="AS222" s="40" t="s">
        <v>1759</v>
      </c>
    </row>
    <row r="223" spans="1:45" ht="129.6" customHeight="1" x14ac:dyDescent="0.25">
      <c r="A223" s="41">
        <v>1054</v>
      </c>
      <c r="B223" s="41">
        <v>18</v>
      </c>
      <c r="C223" s="155" t="s">
        <v>1760</v>
      </c>
      <c r="D223" s="67" t="s">
        <v>1761</v>
      </c>
      <c r="E223" s="40" t="s">
        <v>1762</v>
      </c>
      <c r="F223" s="40" t="s">
        <v>1763</v>
      </c>
      <c r="G223" s="62" t="s">
        <v>1764</v>
      </c>
      <c r="H223" s="40" t="s">
        <v>1765</v>
      </c>
      <c r="I223" s="40" t="s">
        <v>1766</v>
      </c>
      <c r="J223" s="53">
        <v>4</v>
      </c>
      <c r="K223" s="47">
        <v>42644</v>
      </c>
      <c r="L223" s="47">
        <v>42825</v>
      </c>
      <c r="M223" s="48" t="s">
        <v>141</v>
      </c>
      <c r="N223" s="69" t="s">
        <v>142</v>
      </c>
      <c r="O223" s="53" t="s">
        <v>58</v>
      </c>
      <c r="P223" s="53" t="s">
        <v>58</v>
      </c>
      <c r="Q223" s="59" t="s">
        <v>84</v>
      </c>
      <c r="R223" s="53" t="s">
        <v>58</v>
      </c>
      <c r="S223" s="53" t="s">
        <v>1222</v>
      </c>
      <c r="T223" s="39">
        <v>4</v>
      </c>
      <c r="U223" s="52">
        <f t="shared" si="27"/>
        <v>1</v>
      </c>
      <c r="V223" s="36"/>
      <c r="W223" s="36"/>
      <c r="X223" s="36"/>
      <c r="Y223" s="36"/>
      <c r="Z223" s="36"/>
      <c r="AA223" s="36"/>
      <c r="AB223" s="54" t="s">
        <v>1664</v>
      </c>
      <c r="AC223" s="60">
        <f>IF(U223=100%,2,0)</f>
        <v>2</v>
      </c>
      <c r="AD223" s="61">
        <f>IF(L223&lt;$AE$8,0,1)</f>
        <v>0</v>
      </c>
      <c r="AE223" s="37" t="str">
        <f t="shared" si="25"/>
        <v>CUMPLIDA</v>
      </c>
      <c r="AF223" s="37" t="str">
        <f t="shared" si="26"/>
        <v>CUMPLIDA</v>
      </c>
      <c r="AG223" s="50" t="s">
        <v>117</v>
      </c>
      <c r="AH223" s="38"/>
      <c r="AI223" s="38"/>
      <c r="AJ223" s="38"/>
      <c r="AK223" s="53" t="s">
        <v>323</v>
      </c>
      <c r="AL223" s="53" t="s">
        <v>87</v>
      </c>
      <c r="AM223" s="53" t="s">
        <v>1767</v>
      </c>
      <c r="AN223" s="53" t="s">
        <v>63</v>
      </c>
      <c r="AO223" s="53"/>
      <c r="AP223" s="53"/>
      <c r="AQ223" s="53"/>
      <c r="AR223" s="62"/>
      <c r="AS223" s="40" t="s">
        <v>55</v>
      </c>
    </row>
    <row r="224" spans="1:45" ht="308.25" customHeight="1" x14ac:dyDescent="0.25">
      <c r="A224" s="41">
        <v>1055</v>
      </c>
      <c r="B224" s="41">
        <v>19</v>
      </c>
      <c r="C224" s="108" t="s">
        <v>1768</v>
      </c>
      <c r="D224" s="67" t="s">
        <v>1769</v>
      </c>
      <c r="E224" s="40" t="s">
        <v>1770</v>
      </c>
      <c r="F224" s="40" t="s">
        <v>1771</v>
      </c>
      <c r="G224" s="40" t="s">
        <v>1772</v>
      </c>
      <c r="H224" s="40" t="s">
        <v>1773</v>
      </c>
      <c r="I224" s="40" t="s">
        <v>1774</v>
      </c>
      <c r="J224" s="39">
        <v>9</v>
      </c>
      <c r="K224" s="58">
        <v>42644</v>
      </c>
      <c r="L224" s="58">
        <v>43281</v>
      </c>
      <c r="M224" s="48" t="s">
        <v>141</v>
      </c>
      <c r="N224" s="69" t="s">
        <v>142</v>
      </c>
      <c r="O224" s="53" t="s">
        <v>58</v>
      </c>
      <c r="P224" s="53" t="s">
        <v>58</v>
      </c>
      <c r="Q224" s="59" t="s">
        <v>84</v>
      </c>
      <c r="R224" s="53" t="s">
        <v>58</v>
      </c>
      <c r="S224" s="53" t="s">
        <v>59</v>
      </c>
      <c r="T224" s="39">
        <v>3</v>
      </c>
      <c r="U224" s="52">
        <f t="shared" si="27"/>
        <v>0.33333333333333331</v>
      </c>
      <c r="V224" s="36"/>
      <c r="W224" s="36"/>
      <c r="X224" s="36"/>
      <c r="Y224" s="36"/>
      <c r="Z224" s="36"/>
      <c r="AA224" s="36"/>
      <c r="AB224" s="54" t="s">
        <v>1664</v>
      </c>
      <c r="AC224" s="60">
        <f>IF(U224=100%,2,0)</f>
        <v>0</v>
      </c>
      <c r="AD224" s="61">
        <f>IF(L224&lt;$AE$8,0,1)</f>
        <v>1</v>
      </c>
      <c r="AE224" s="37" t="str">
        <f t="shared" si="25"/>
        <v>EN TERMINO</v>
      </c>
      <c r="AF224" s="37" t="str">
        <f t="shared" si="26"/>
        <v>EN TERMINO</v>
      </c>
      <c r="AG224" s="50" t="s">
        <v>59</v>
      </c>
      <c r="AH224" s="38"/>
      <c r="AI224" s="38"/>
      <c r="AJ224" s="38"/>
      <c r="AK224" s="39" t="s">
        <v>73</v>
      </c>
      <c r="AL224" s="53" t="s">
        <v>87</v>
      </c>
      <c r="AM224" s="53" t="s">
        <v>155</v>
      </c>
      <c r="AN224" s="53" t="s">
        <v>63</v>
      </c>
      <c r="AO224" s="53"/>
      <c r="AP224" s="53"/>
      <c r="AQ224" s="53"/>
      <c r="AR224" s="62"/>
      <c r="AS224" s="40" t="s">
        <v>1775</v>
      </c>
    </row>
    <row r="225" spans="1:45" ht="186.75" customHeight="1" x14ac:dyDescent="0.25">
      <c r="A225" s="41">
        <v>1056</v>
      </c>
      <c r="B225" s="41">
        <v>20</v>
      </c>
      <c r="C225" s="108" t="s">
        <v>1776</v>
      </c>
      <c r="D225" s="67" t="s">
        <v>1777</v>
      </c>
      <c r="E225" s="40" t="s">
        <v>1778</v>
      </c>
      <c r="F225" s="40" t="s">
        <v>1779</v>
      </c>
      <c r="G225" s="40" t="s">
        <v>1780</v>
      </c>
      <c r="H225" s="62" t="s">
        <v>1781</v>
      </c>
      <c r="I225" s="62" t="s">
        <v>1782</v>
      </c>
      <c r="J225" s="39">
        <v>6</v>
      </c>
      <c r="K225" s="58">
        <v>42644</v>
      </c>
      <c r="L225" s="58">
        <v>43281</v>
      </c>
      <c r="M225" s="48" t="s">
        <v>141</v>
      </c>
      <c r="N225" s="69" t="s">
        <v>142</v>
      </c>
      <c r="O225" s="53" t="s">
        <v>58</v>
      </c>
      <c r="P225" s="53" t="s">
        <v>58</v>
      </c>
      <c r="Q225" s="59" t="s">
        <v>84</v>
      </c>
      <c r="R225" s="53" t="s">
        <v>58</v>
      </c>
      <c r="S225" s="53" t="s">
        <v>59</v>
      </c>
      <c r="T225" s="39">
        <v>2</v>
      </c>
      <c r="U225" s="52">
        <f t="shared" si="27"/>
        <v>0.33333333333333331</v>
      </c>
      <c r="V225" s="39" t="s">
        <v>117</v>
      </c>
      <c r="W225" s="39" t="s">
        <v>71</v>
      </c>
      <c r="X225" s="53" t="s">
        <v>1783</v>
      </c>
      <c r="Y225" s="36"/>
      <c r="Z225" s="36"/>
      <c r="AA225" s="36"/>
      <c r="AB225" s="54" t="s">
        <v>1664</v>
      </c>
      <c r="AC225" s="60">
        <f>IF(U225=100%,2,0)</f>
        <v>0</v>
      </c>
      <c r="AD225" s="61">
        <f>IF(L225&lt;$AE$8,0,1)</f>
        <v>1</v>
      </c>
      <c r="AE225" s="37" t="str">
        <f t="shared" si="25"/>
        <v>EN TERMINO</v>
      </c>
      <c r="AF225" s="37" t="str">
        <f t="shared" si="26"/>
        <v>EN TERMINO</v>
      </c>
      <c r="AG225" s="50" t="s">
        <v>59</v>
      </c>
      <c r="AH225" s="38"/>
      <c r="AI225" s="38"/>
      <c r="AJ225" s="38"/>
      <c r="AK225" s="39" t="s">
        <v>73</v>
      </c>
      <c r="AL225" s="53" t="s">
        <v>61</v>
      </c>
      <c r="AM225" s="53" t="s">
        <v>1752</v>
      </c>
      <c r="AN225" s="53" t="s">
        <v>63</v>
      </c>
      <c r="AO225" s="53"/>
      <c r="AP225" s="53"/>
      <c r="AQ225" s="53"/>
      <c r="AR225" s="62"/>
      <c r="AS225" s="40" t="s">
        <v>1784</v>
      </c>
    </row>
    <row r="226" spans="1:45" ht="231" customHeight="1" x14ac:dyDescent="0.25">
      <c r="A226" s="41">
        <v>1057</v>
      </c>
      <c r="B226" s="41">
        <v>21</v>
      </c>
      <c r="C226" s="108" t="s">
        <v>1785</v>
      </c>
      <c r="D226" s="67" t="s">
        <v>1786</v>
      </c>
      <c r="E226" s="40" t="s">
        <v>1787</v>
      </c>
      <c r="F226" s="40" t="s">
        <v>1788</v>
      </c>
      <c r="G226" s="40" t="s">
        <v>1789</v>
      </c>
      <c r="H226" s="40" t="s">
        <v>1790</v>
      </c>
      <c r="I226" s="40" t="s">
        <v>1791</v>
      </c>
      <c r="J226" s="39">
        <v>8</v>
      </c>
      <c r="K226" s="58">
        <v>42644</v>
      </c>
      <c r="L226" s="58">
        <v>43281</v>
      </c>
      <c r="M226" s="48" t="s">
        <v>141</v>
      </c>
      <c r="N226" s="69" t="s">
        <v>142</v>
      </c>
      <c r="O226" s="53" t="s">
        <v>58</v>
      </c>
      <c r="P226" s="53" t="s">
        <v>58</v>
      </c>
      <c r="Q226" s="59" t="s">
        <v>84</v>
      </c>
      <c r="R226" s="53" t="s">
        <v>58</v>
      </c>
      <c r="S226" s="53" t="s">
        <v>59</v>
      </c>
      <c r="T226" s="39">
        <v>5</v>
      </c>
      <c r="U226" s="52">
        <f t="shared" si="27"/>
        <v>0.625</v>
      </c>
      <c r="V226" s="36"/>
      <c r="W226" s="36"/>
      <c r="X226" s="36"/>
      <c r="Y226" s="36"/>
      <c r="Z226" s="36"/>
      <c r="AA226" s="36"/>
      <c r="AB226" s="54" t="s">
        <v>1664</v>
      </c>
      <c r="AC226" s="60">
        <f>IF(U226=100%,2,0)</f>
        <v>0</v>
      </c>
      <c r="AD226" s="61">
        <f>IF(L226&lt;$AE$8,0,1)</f>
        <v>1</v>
      </c>
      <c r="AE226" s="37" t="str">
        <f t="shared" si="25"/>
        <v>EN TERMINO</v>
      </c>
      <c r="AF226" s="37" t="str">
        <f t="shared" si="26"/>
        <v>EN TERMINO</v>
      </c>
      <c r="AG226" s="50" t="s">
        <v>59</v>
      </c>
      <c r="AH226" s="38"/>
      <c r="AI226" s="38"/>
      <c r="AJ226" s="38"/>
      <c r="AK226" s="39" t="s">
        <v>73</v>
      </c>
      <c r="AL226" s="53" t="s">
        <v>439</v>
      </c>
      <c r="AM226" s="53" t="s">
        <v>439</v>
      </c>
      <c r="AN226" s="53" t="s">
        <v>63</v>
      </c>
      <c r="AO226" s="53"/>
      <c r="AP226" s="53"/>
      <c r="AQ226" s="53"/>
      <c r="AR226" s="62"/>
      <c r="AS226" s="40" t="s">
        <v>1792</v>
      </c>
    </row>
    <row r="227" spans="1:45" ht="222" customHeight="1" x14ac:dyDescent="0.25">
      <c r="A227" s="41">
        <v>1058</v>
      </c>
      <c r="B227" s="41">
        <v>22</v>
      </c>
      <c r="C227" s="108" t="s">
        <v>1793</v>
      </c>
      <c r="D227" s="67" t="s">
        <v>1794</v>
      </c>
      <c r="E227" s="40" t="s">
        <v>1795</v>
      </c>
      <c r="F227" s="69" t="s">
        <v>1796</v>
      </c>
      <c r="G227" s="69" t="s">
        <v>1797</v>
      </c>
      <c r="H227" s="45" t="s">
        <v>1798</v>
      </c>
      <c r="I227" s="45" t="s">
        <v>1798</v>
      </c>
      <c r="J227" s="124">
        <v>10</v>
      </c>
      <c r="K227" s="47">
        <v>42644</v>
      </c>
      <c r="L227" s="47">
        <v>43190</v>
      </c>
      <c r="M227" s="39" t="s">
        <v>1799</v>
      </c>
      <c r="N227" s="69" t="s">
        <v>1800</v>
      </c>
      <c r="O227" s="150" t="s">
        <v>107</v>
      </c>
      <c r="P227" s="150" t="s">
        <v>107</v>
      </c>
      <c r="Q227" s="150" t="s">
        <v>159</v>
      </c>
      <c r="R227" s="150" t="s">
        <v>107</v>
      </c>
      <c r="S227" s="53" t="s">
        <v>59</v>
      </c>
      <c r="T227" s="39">
        <v>6</v>
      </c>
      <c r="U227" s="52">
        <f t="shared" si="27"/>
        <v>0.6</v>
      </c>
      <c r="V227" s="36"/>
      <c r="W227" s="36"/>
      <c r="X227" s="36"/>
      <c r="Y227" s="36"/>
      <c r="Z227" s="36"/>
      <c r="AA227" s="36"/>
      <c r="AB227" s="54" t="s">
        <v>1664</v>
      </c>
      <c r="AC227" s="60">
        <f>IF(U227=100%,2,0)</f>
        <v>0</v>
      </c>
      <c r="AD227" s="61">
        <f>IF(L227&lt;$AE$8,0,1)</f>
        <v>1</v>
      </c>
      <c r="AE227" s="37" t="str">
        <f t="shared" si="25"/>
        <v>EN TERMINO</v>
      </c>
      <c r="AF227" s="37" t="str">
        <f t="shared" si="26"/>
        <v>EN TERMINO</v>
      </c>
      <c r="AG227" s="50" t="s">
        <v>59</v>
      </c>
      <c r="AH227" s="38"/>
      <c r="AI227" s="38"/>
      <c r="AJ227" s="38"/>
      <c r="AK227" s="53" t="s">
        <v>323</v>
      </c>
      <c r="AL227" s="53" t="s">
        <v>61</v>
      </c>
      <c r="AM227" s="53" t="s">
        <v>62</v>
      </c>
      <c r="AN227" s="53" t="s">
        <v>63</v>
      </c>
      <c r="AO227" s="53"/>
      <c r="AP227" s="53"/>
      <c r="AQ227" s="53"/>
      <c r="AR227" s="62"/>
      <c r="AS227" s="40" t="s">
        <v>55</v>
      </c>
    </row>
    <row r="228" spans="1:45" ht="213.75" customHeight="1" x14ac:dyDescent="0.25">
      <c r="A228" s="41">
        <v>1059</v>
      </c>
      <c r="B228" s="41">
        <v>23</v>
      </c>
      <c r="C228" s="108" t="s">
        <v>1801</v>
      </c>
      <c r="D228" s="67" t="s">
        <v>1802</v>
      </c>
      <c r="E228" s="88" t="s">
        <v>1803</v>
      </c>
      <c r="F228" s="69" t="s">
        <v>1804</v>
      </c>
      <c r="G228" s="69" t="s">
        <v>815</v>
      </c>
      <c r="H228" s="45" t="s">
        <v>1805</v>
      </c>
      <c r="I228" s="45" t="s">
        <v>1805</v>
      </c>
      <c r="J228" s="124">
        <v>8</v>
      </c>
      <c r="K228" s="47">
        <v>42644</v>
      </c>
      <c r="L228" s="85">
        <v>43281</v>
      </c>
      <c r="M228" s="53" t="s">
        <v>1806</v>
      </c>
      <c r="N228" s="69" t="s">
        <v>1807</v>
      </c>
      <c r="O228" s="150" t="s">
        <v>107</v>
      </c>
      <c r="P228" s="150" t="s">
        <v>107</v>
      </c>
      <c r="Q228" s="150" t="s">
        <v>159</v>
      </c>
      <c r="R228" s="150" t="s">
        <v>107</v>
      </c>
      <c r="S228" s="53" t="s">
        <v>1138</v>
      </c>
      <c r="T228" s="39">
        <v>1</v>
      </c>
      <c r="U228" s="52">
        <f t="shared" si="27"/>
        <v>0.125</v>
      </c>
      <c r="V228" s="36"/>
      <c r="W228" s="36"/>
      <c r="X228" s="36"/>
      <c r="Y228" s="36"/>
      <c r="Z228" s="36"/>
      <c r="AA228" s="36"/>
      <c r="AB228" s="54" t="s">
        <v>1664</v>
      </c>
      <c r="AC228" s="60">
        <f>IF(U228=100%,2,0)</f>
        <v>0</v>
      </c>
      <c r="AD228" s="61">
        <f>IF(L228&lt;$AE$8,0,1)</f>
        <v>1</v>
      </c>
      <c r="AE228" s="37" t="str">
        <f t="shared" si="25"/>
        <v>EN TERMINO</v>
      </c>
      <c r="AF228" s="37" t="str">
        <f t="shared" si="26"/>
        <v>EN TERMINO</v>
      </c>
      <c r="AG228" s="69" t="s">
        <v>67</v>
      </c>
      <c r="AH228" s="38"/>
      <c r="AI228" s="38"/>
      <c r="AJ228" s="38"/>
      <c r="AK228" s="53" t="s">
        <v>323</v>
      </c>
      <c r="AL228" s="53" t="s">
        <v>61</v>
      </c>
      <c r="AM228" s="53" t="s">
        <v>816</v>
      </c>
      <c r="AN228" s="53" t="s">
        <v>63</v>
      </c>
      <c r="AO228" s="53"/>
      <c r="AP228" s="53"/>
      <c r="AQ228" s="53"/>
      <c r="AR228" s="62"/>
      <c r="AS228" s="40" t="s">
        <v>55</v>
      </c>
    </row>
    <row r="229" spans="1:45" ht="372.75" customHeight="1" x14ac:dyDescent="0.25">
      <c r="A229" s="41">
        <v>1061</v>
      </c>
      <c r="B229" s="41">
        <v>25</v>
      </c>
      <c r="C229" s="108" t="s">
        <v>1808</v>
      </c>
      <c r="D229" s="67" t="s">
        <v>1809</v>
      </c>
      <c r="E229" s="40" t="s">
        <v>1810</v>
      </c>
      <c r="F229" s="156" t="s">
        <v>1811</v>
      </c>
      <c r="G229" s="69" t="s">
        <v>1812</v>
      </c>
      <c r="H229" s="45" t="s">
        <v>1813</v>
      </c>
      <c r="I229" s="44" t="s">
        <v>1814</v>
      </c>
      <c r="J229" s="124">
        <v>4</v>
      </c>
      <c r="K229" s="47">
        <v>42644</v>
      </c>
      <c r="L229" s="47">
        <v>42916</v>
      </c>
      <c r="M229" s="53" t="s">
        <v>1815</v>
      </c>
      <c r="N229" s="69" t="s">
        <v>1816</v>
      </c>
      <c r="O229" s="150" t="s">
        <v>107</v>
      </c>
      <c r="P229" s="53" t="s">
        <v>1817</v>
      </c>
      <c r="Q229" s="53" t="s">
        <v>159</v>
      </c>
      <c r="R229" s="150" t="s">
        <v>107</v>
      </c>
      <c r="S229" s="53" t="s">
        <v>59</v>
      </c>
      <c r="T229" s="39">
        <v>4</v>
      </c>
      <c r="U229" s="52">
        <f t="shared" si="27"/>
        <v>1</v>
      </c>
      <c r="V229" s="36"/>
      <c r="W229" s="36"/>
      <c r="X229" s="36"/>
      <c r="Y229" s="36"/>
      <c r="Z229" s="36"/>
      <c r="AA229" s="36"/>
      <c r="AB229" s="54" t="s">
        <v>1664</v>
      </c>
      <c r="AC229" s="60">
        <f>IF(U229=100%,2,0)</f>
        <v>2</v>
      </c>
      <c r="AD229" s="61">
        <f>IF(L229&lt;$AE$8,0,1)</f>
        <v>0</v>
      </c>
      <c r="AE229" s="37" t="str">
        <f t="shared" si="25"/>
        <v>CUMPLIDA</v>
      </c>
      <c r="AF229" s="37" t="str">
        <f t="shared" si="26"/>
        <v>CUMPLIDA</v>
      </c>
      <c r="AG229" s="50" t="s">
        <v>59</v>
      </c>
      <c r="AH229" s="38"/>
      <c r="AI229" s="38"/>
      <c r="AJ229" s="38"/>
      <c r="AK229" s="53" t="s">
        <v>323</v>
      </c>
      <c r="AL229" s="53" t="s">
        <v>653</v>
      </c>
      <c r="AM229" s="53" t="s">
        <v>1818</v>
      </c>
      <c r="AN229" s="53" t="s">
        <v>63</v>
      </c>
      <c r="AO229" s="53"/>
      <c r="AP229" s="53"/>
      <c r="AQ229" s="53"/>
      <c r="AR229" s="62"/>
      <c r="AS229" s="40" t="s">
        <v>55</v>
      </c>
    </row>
    <row r="230" spans="1:45" ht="203.25" customHeight="1" x14ac:dyDescent="0.25">
      <c r="A230" s="41">
        <v>1063</v>
      </c>
      <c r="B230" s="41">
        <v>27</v>
      </c>
      <c r="C230" s="108" t="s">
        <v>1821</v>
      </c>
      <c r="D230" s="67" t="s">
        <v>1822</v>
      </c>
      <c r="E230" s="40" t="s">
        <v>1823</v>
      </c>
      <c r="F230" s="40" t="s">
        <v>1824</v>
      </c>
      <c r="G230" s="40" t="s">
        <v>1825</v>
      </c>
      <c r="H230" s="40" t="s">
        <v>1826</v>
      </c>
      <c r="I230" s="40" t="s">
        <v>1827</v>
      </c>
      <c r="J230" s="39">
        <v>7</v>
      </c>
      <c r="K230" s="58">
        <v>42644</v>
      </c>
      <c r="L230" s="58">
        <v>43100</v>
      </c>
      <c r="M230" s="39" t="s">
        <v>1819</v>
      </c>
      <c r="N230" s="69" t="s">
        <v>1820</v>
      </c>
      <c r="O230" s="53" t="s">
        <v>58</v>
      </c>
      <c r="P230" s="53" t="s">
        <v>58</v>
      </c>
      <c r="Q230" s="59" t="s">
        <v>84</v>
      </c>
      <c r="R230" s="53" t="s">
        <v>58</v>
      </c>
      <c r="S230" s="53" t="s">
        <v>59</v>
      </c>
      <c r="T230" s="39">
        <v>7</v>
      </c>
      <c r="U230" s="52">
        <f t="shared" si="27"/>
        <v>1</v>
      </c>
      <c r="V230" s="36"/>
      <c r="W230" s="36"/>
      <c r="X230" s="36"/>
      <c r="Y230" s="36"/>
      <c r="Z230" s="36"/>
      <c r="AA230" s="36"/>
      <c r="AB230" s="54" t="s">
        <v>1664</v>
      </c>
      <c r="AC230" s="60">
        <f>IF(U230=100%,2,0)</f>
        <v>2</v>
      </c>
      <c r="AD230" s="61">
        <f>IF(L230&lt;$AE$8,0,1)</f>
        <v>0</v>
      </c>
      <c r="AE230" s="37" t="str">
        <f t="shared" si="25"/>
        <v>CUMPLIDA</v>
      </c>
      <c r="AF230" s="37" t="str">
        <f t="shared" si="26"/>
        <v>CUMPLIDA</v>
      </c>
      <c r="AG230" s="50" t="s">
        <v>59</v>
      </c>
      <c r="AH230" s="38"/>
      <c r="AI230" s="38"/>
      <c r="AJ230" s="38"/>
      <c r="AK230" s="39" t="s">
        <v>73</v>
      </c>
      <c r="AL230" s="53" t="s">
        <v>87</v>
      </c>
      <c r="AM230" s="53" t="s">
        <v>217</v>
      </c>
      <c r="AN230" s="53" t="s">
        <v>63</v>
      </c>
      <c r="AO230" s="53"/>
      <c r="AP230" s="53"/>
      <c r="AQ230" s="53"/>
      <c r="AR230" s="62"/>
      <c r="AS230" s="40" t="s">
        <v>1828</v>
      </c>
    </row>
    <row r="231" spans="1:45" ht="288" customHeight="1" x14ac:dyDescent="0.25">
      <c r="A231" s="41">
        <v>1066</v>
      </c>
      <c r="B231" s="41">
        <v>30</v>
      </c>
      <c r="C231" s="108" t="s">
        <v>1829</v>
      </c>
      <c r="D231" s="67" t="s">
        <v>1830</v>
      </c>
      <c r="E231" s="40" t="s">
        <v>1831</v>
      </c>
      <c r="F231" s="40" t="s">
        <v>1832</v>
      </c>
      <c r="G231" s="40" t="s">
        <v>1833</v>
      </c>
      <c r="H231" s="40" t="s">
        <v>1834</v>
      </c>
      <c r="I231" s="62" t="s">
        <v>1834</v>
      </c>
      <c r="J231" s="39">
        <v>8</v>
      </c>
      <c r="K231" s="58">
        <v>42644</v>
      </c>
      <c r="L231" s="58">
        <v>43100</v>
      </c>
      <c r="M231" s="39" t="s">
        <v>1819</v>
      </c>
      <c r="N231" s="69" t="s">
        <v>1820</v>
      </c>
      <c r="O231" s="53" t="s">
        <v>58</v>
      </c>
      <c r="P231" s="53" t="s">
        <v>58</v>
      </c>
      <c r="Q231" s="59" t="s">
        <v>84</v>
      </c>
      <c r="R231" s="53" t="s">
        <v>58</v>
      </c>
      <c r="S231" s="53" t="s">
        <v>59</v>
      </c>
      <c r="T231" s="39">
        <v>8</v>
      </c>
      <c r="U231" s="52">
        <f t="shared" si="27"/>
        <v>1</v>
      </c>
      <c r="V231" s="36"/>
      <c r="W231" s="36"/>
      <c r="X231" s="36"/>
      <c r="Y231" s="36"/>
      <c r="Z231" s="36"/>
      <c r="AA231" s="36"/>
      <c r="AB231" s="54" t="s">
        <v>1664</v>
      </c>
      <c r="AC231" s="60">
        <f>IF(U231=100%,2,0)</f>
        <v>2</v>
      </c>
      <c r="AD231" s="61">
        <f>IF(L231&lt;$AE$8,0,1)</f>
        <v>0</v>
      </c>
      <c r="AE231" s="37" t="str">
        <f t="shared" ref="AE231:AE289" si="28">IF(AC231+AD231&gt;1,"CUMPLIDA",IF(AD231=1,"EN TERMINO","VENCIDA"))</f>
        <v>CUMPLIDA</v>
      </c>
      <c r="AF231" s="37" t="str">
        <f t="shared" ref="AF231:AF289" si="29">IF(AE231="CUMPLIDA","CUMPLIDA",IF(AE231="EN TERMINO","EN TERMINO","VENCIDA"))</f>
        <v>CUMPLIDA</v>
      </c>
      <c r="AG231" s="50" t="s">
        <v>59</v>
      </c>
      <c r="AH231" s="38"/>
      <c r="AI231" s="38"/>
      <c r="AJ231" s="38"/>
      <c r="AK231" s="39" t="s">
        <v>73</v>
      </c>
      <c r="AL231" s="53" t="s">
        <v>87</v>
      </c>
      <c r="AM231" s="53" t="s">
        <v>1417</v>
      </c>
      <c r="AN231" s="53" t="s">
        <v>63</v>
      </c>
      <c r="AO231" s="53"/>
      <c r="AP231" s="53"/>
      <c r="AQ231" s="53"/>
      <c r="AR231" s="62"/>
      <c r="AS231" s="40" t="s">
        <v>1835</v>
      </c>
    </row>
    <row r="232" spans="1:45" ht="247.5" customHeight="1" x14ac:dyDescent="0.25">
      <c r="A232" s="41">
        <v>1067</v>
      </c>
      <c r="B232" s="41">
        <v>31</v>
      </c>
      <c r="C232" s="108" t="s">
        <v>1836</v>
      </c>
      <c r="D232" s="67" t="s">
        <v>1837</v>
      </c>
      <c r="E232" s="159" t="s">
        <v>1838</v>
      </c>
      <c r="F232" s="69" t="s">
        <v>1839</v>
      </c>
      <c r="G232" s="69" t="s">
        <v>927</v>
      </c>
      <c r="H232" s="45" t="s">
        <v>1840</v>
      </c>
      <c r="I232" s="44" t="s">
        <v>1841</v>
      </c>
      <c r="J232" s="124">
        <v>4</v>
      </c>
      <c r="K232" s="47">
        <v>42644</v>
      </c>
      <c r="L232" s="58">
        <v>42766</v>
      </c>
      <c r="M232" s="39" t="s">
        <v>1819</v>
      </c>
      <c r="N232" s="69" t="s">
        <v>1820</v>
      </c>
      <c r="O232" s="53" t="s">
        <v>58</v>
      </c>
      <c r="P232" s="53" t="s">
        <v>58</v>
      </c>
      <c r="Q232" s="59" t="s">
        <v>84</v>
      </c>
      <c r="R232" s="53" t="s">
        <v>58</v>
      </c>
      <c r="S232" s="53" t="s">
        <v>59</v>
      </c>
      <c r="T232" s="39">
        <v>4</v>
      </c>
      <c r="U232" s="52">
        <f t="shared" si="27"/>
        <v>1</v>
      </c>
      <c r="V232" s="36"/>
      <c r="W232" s="36"/>
      <c r="X232" s="36"/>
      <c r="Y232" s="36"/>
      <c r="Z232" s="36"/>
      <c r="AA232" s="36"/>
      <c r="AB232" s="54" t="s">
        <v>1664</v>
      </c>
      <c r="AC232" s="60">
        <f>IF(U232=100%,2,0)</f>
        <v>2</v>
      </c>
      <c r="AD232" s="61">
        <f>IF(L232&lt;$AE$8,0,1)</f>
        <v>0</v>
      </c>
      <c r="AE232" s="37" t="str">
        <f t="shared" si="28"/>
        <v>CUMPLIDA</v>
      </c>
      <c r="AF232" s="37" t="str">
        <f t="shared" si="29"/>
        <v>CUMPLIDA</v>
      </c>
      <c r="AG232" s="50" t="s">
        <v>59</v>
      </c>
      <c r="AH232" s="38"/>
      <c r="AI232" s="38"/>
      <c r="AJ232" s="38"/>
      <c r="AK232" s="53" t="s">
        <v>323</v>
      </c>
      <c r="AL232" s="53" t="s">
        <v>87</v>
      </c>
      <c r="AM232" s="53" t="s">
        <v>217</v>
      </c>
      <c r="AN232" s="53" t="s">
        <v>63</v>
      </c>
      <c r="AO232" s="53"/>
      <c r="AP232" s="53"/>
      <c r="AQ232" s="53"/>
      <c r="AR232" s="62"/>
      <c r="AS232" s="40" t="s">
        <v>55</v>
      </c>
    </row>
    <row r="233" spans="1:45" ht="187.15" customHeight="1" x14ac:dyDescent="0.25">
      <c r="A233" s="41">
        <v>1069</v>
      </c>
      <c r="B233" s="41">
        <v>33</v>
      </c>
      <c r="C233" s="108" t="s">
        <v>1843</v>
      </c>
      <c r="D233" s="67" t="s">
        <v>1844</v>
      </c>
      <c r="E233" s="40" t="s">
        <v>1845</v>
      </c>
      <c r="F233" s="155" t="s">
        <v>1846</v>
      </c>
      <c r="G233" s="155"/>
      <c r="H233" s="155" t="s">
        <v>1847</v>
      </c>
      <c r="I233" s="155" t="s">
        <v>1848</v>
      </c>
      <c r="J233" s="124">
        <v>5</v>
      </c>
      <c r="K233" s="47">
        <v>42644</v>
      </c>
      <c r="L233" s="47">
        <v>43039</v>
      </c>
      <c r="M233" s="69" t="s">
        <v>206</v>
      </c>
      <c r="N233" s="50" t="s">
        <v>206</v>
      </c>
      <c r="O233" s="50" t="s">
        <v>91</v>
      </c>
      <c r="P233" s="35" t="s">
        <v>1121</v>
      </c>
      <c r="Q233" s="49" t="s">
        <v>207</v>
      </c>
      <c r="R233" s="50" t="s">
        <v>91</v>
      </c>
      <c r="S233" s="53" t="s">
        <v>59</v>
      </c>
      <c r="T233" s="39">
        <v>5</v>
      </c>
      <c r="U233" s="52">
        <f t="shared" si="27"/>
        <v>1</v>
      </c>
      <c r="V233" s="36"/>
      <c r="W233" s="36"/>
      <c r="X233" s="36"/>
      <c r="Y233" s="36"/>
      <c r="Z233" s="36"/>
      <c r="AA233" s="36"/>
      <c r="AB233" s="54" t="s">
        <v>1664</v>
      </c>
      <c r="AC233" s="60">
        <f>IF(U233=100%,2,0)</f>
        <v>2</v>
      </c>
      <c r="AD233" s="61">
        <f>IF(L233&lt;$AE$8,0,1)</f>
        <v>0</v>
      </c>
      <c r="AE233" s="37" t="str">
        <f t="shared" si="28"/>
        <v>CUMPLIDA</v>
      </c>
      <c r="AF233" s="37" t="str">
        <f t="shared" si="29"/>
        <v>CUMPLIDA</v>
      </c>
      <c r="AG233" s="50" t="s">
        <v>59</v>
      </c>
      <c r="AH233" s="38"/>
      <c r="AI233" s="38"/>
      <c r="AJ233" s="38"/>
      <c r="AK233" s="53" t="s">
        <v>323</v>
      </c>
      <c r="AL233" s="53" t="s">
        <v>87</v>
      </c>
      <c r="AM233" s="53" t="s">
        <v>630</v>
      </c>
      <c r="AN233" s="53" t="s">
        <v>206</v>
      </c>
      <c r="AO233" s="53"/>
      <c r="AP233" s="53"/>
      <c r="AQ233" s="53"/>
      <c r="AR233" s="62"/>
      <c r="AS233" s="40" t="s">
        <v>55</v>
      </c>
    </row>
    <row r="234" spans="1:45" ht="172.5" customHeight="1" x14ac:dyDescent="0.25">
      <c r="A234" s="41">
        <v>1070</v>
      </c>
      <c r="B234" s="41">
        <v>34</v>
      </c>
      <c r="C234" s="108" t="s">
        <v>1849</v>
      </c>
      <c r="D234" s="67" t="s">
        <v>1850</v>
      </c>
      <c r="E234" s="40" t="s">
        <v>1851</v>
      </c>
      <c r="F234" s="155" t="s">
        <v>1852</v>
      </c>
      <c r="G234" s="155"/>
      <c r="H234" s="158" t="s">
        <v>1853</v>
      </c>
      <c r="I234" s="44" t="s">
        <v>1854</v>
      </c>
      <c r="J234" s="124">
        <v>4</v>
      </c>
      <c r="K234" s="47">
        <v>42644</v>
      </c>
      <c r="L234" s="47">
        <v>43008</v>
      </c>
      <c r="M234" s="69" t="s">
        <v>1120</v>
      </c>
      <c r="N234" s="50" t="s">
        <v>1120</v>
      </c>
      <c r="O234" s="50" t="s">
        <v>91</v>
      </c>
      <c r="P234" s="35" t="s">
        <v>1121</v>
      </c>
      <c r="Q234" s="49" t="s">
        <v>207</v>
      </c>
      <c r="R234" s="50" t="s">
        <v>91</v>
      </c>
      <c r="S234" s="53" t="s">
        <v>1138</v>
      </c>
      <c r="T234" s="39">
        <v>4</v>
      </c>
      <c r="U234" s="52">
        <f t="shared" si="27"/>
        <v>1</v>
      </c>
      <c r="V234" s="36"/>
      <c r="W234" s="36"/>
      <c r="X234" s="36"/>
      <c r="Y234" s="36"/>
      <c r="Z234" s="36"/>
      <c r="AA234" s="36"/>
      <c r="AB234" s="54" t="s">
        <v>1664</v>
      </c>
      <c r="AC234" s="60">
        <f>IF(U234=100%,2,0)</f>
        <v>2</v>
      </c>
      <c r="AD234" s="61">
        <f>IF(L234&lt;$AE$8,0,1)</f>
        <v>0</v>
      </c>
      <c r="AE234" s="37" t="str">
        <f t="shared" si="28"/>
        <v>CUMPLIDA</v>
      </c>
      <c r="AF234" s="37" t="str">
        <f t="shared" si="29"/>
        <v>CUMPLIDA</v>
      </c>
      <c r="AG234" s="50" t="s">
        <v>67</v>
      </c>
      <c r="AH234" s="38"/>
      <c r="AI234" s="38"/>
      <c r="AJ234" s="38"/>
      <c r="AK234" s="53" t="s">
        <v>323</v>
      </c>
      <c r="AL234" s="53" t="s">
        <v>87</v>
      </c>
      <c r="AM234" s="53" t="s">
        <v>209</v>
      </c>
      <c r="AN234" s="53" t="s">
        <v>1120</v>
      </c>
      <c r="AO234" s="53"/>
      <c r="AP234" s="53"/>
      <c r="AQ234" s="53"/>
      <c r="AR234" s="62"/>
      <c r="AS234" s="40" t="s">
        <v>55</v>
      </c>
    </row>
    <row r="235" spans="1:45" ht="154.5" customHeight="1" x14ac:dyDescent="0.25">
      <c r="A235" s="41">
        <v>1071</v>
      </c>
      <c r="B235" s="41">
        <v>35</v>
      </c>
      <c r="C235" s="108" t="s">
        <v>1855</v>
      </c>
      <c r="D235" s="67" t="s">
        <v>1856</v>
      </c>
      <c r="E235" s="40" t="s">
        <v>1857</v>
      </c>
      <c r="F235" s="69" t="s">
        <v>1858</v>
      </c>
      <c r="G235" s="69"/>
      <c r="H235" s="44" t="s">
        <v>1859</v>
      </c>
      <c r="I235" s="44" t="s">
        <v>1860</v>
      </c>
      <c r="J235" s="124">
        <v>4</v>
      </c>
      <c r="K235" s="47">
        <v>42644</v>
      </c>
      <c r="L235" s="47">
        <v>43100</v>
      </c>
      <c r="M235" s="69" t="s">
        <v>206</v>
      </c>
      <c r="N235" s="50" t="s">
        <v>206</v>
      </c>
      <c r="O235" s="50" t="s">
        <v>91</v>
      </c>
      <c r="P235" s="50" t="s">
        <v>1861</v>
      </c>
      <c r="Q235" s="49" t="s">
        <v>207</v>
      </c>
      <c r="R235" s="50" t="s">
        <v>91</v>
      </c>
      <c r="S235" s="53" t="s">
        <v>1138</v>
      </c>
      <c r="T235" s="39">
        <v>4</v>
      </c>
      <c r="U235" s="52">
        <f t="shared" si="27"/>
        <v>1</v>
      </c>
      <c r="V235" s="36"/>
      <c r="W235" s="36"/>
      <c r="X235" s="36"/>
      <c r="Y235" s="36"/>
      <c r="Z235" s="36"/>
      <c r="AA235" s="36"/>
      <c r="AB235" s="54" t="s">
        <v>1664</v>
      </c>
      <c r="AC235" s="60">
        <f>IF(U235=100%,2,0)</f>
        <v>2</v>
      </c>
      <c r="AD235" s="61">
        <f>IF(L235&lt;$AE$8,0,1)</f>
        <v>0</v>
      </c>
      <c r="AE235" s="37" t="str">
        <f t="shared" si="28"/>
        <v>CUMPLIDA</v>
      </c>
      <c r="AF235" s="37" t="str">
        <f t="shared" si="29"/>
        <v>CUMPLIDA</v>
      </c>
      <c r="AG235" s="50" t="s">
        <v>67</v>
      </c>
      <c r="AH235" s="38"/>
      <c r="AI235" s="38"/>
      <c r="AJ235" s="38"/>
      <c r="AK235" s="53" t="s">
        <v>323</v>
      </c>
      <c r="AL235" s="53" t="s">
        <v>61</v>
      </c>
      <c r="AM235" s="53" t="s">
        <v>946</v>
      </c>
      <c r="AN235" s="53" t="s">
        <v>206</v>
      </c>
      <c r="AO235" s="53"/>
      <c r="AP235" s="53"/>
      <c r="AQ235" s="53"/>
      <c r="AR235" s="62"/>
      <c r="AS235" s="40" t="s">
        <v>55</v>
      </c>
    </row>
    <row r="236" spans="1:45" ht="297" customHeight="1" x14ac:dyDescent="0.25">
      <c r="A236" s="41">
        <v>1072</v>
      </c>
      <c r="B236" s="41">
        <v>36</v>
      </c>
      <c r="C236" s="155" t="s">
        <v>1862</v>
      </c>
      <c r="D236" s="67" t="s">
        <v>1863</v>
      </c>
      <c r="E236" s="159" t="s">
        <v>1864</v>
      </c>
      <c r="F236" s="155" t="s">
        <v>1865</v>
      </c>
      <c r="G236" s="155"/>
      <c r="H236" s="155" t="s">
        <v>1866</v>
      </c>
      <c r="I236" s="155" t="s">
        <v>1867</v>
      </c>
      <c r="J236" s="69">
        <v>3</v>
      </c>
      <c r="K236" s="47">
        <v>42644</v>
      </c>
      <c r="L236" s="47">
        <v>43159</v>
      </c>
      <c r="M236" s="53" t="s">
        <v>206</v>
      </c>
      <c r="N236" s="53" t="s">
        <v>206</v>
      </c>
      <c r="O236" s="50" t="s">
        <v>91</v>
      </c>
      <c r="P236" s="50" t="s">
        <v>91</v>
      </c>
      <c r="Q236" s="49" t="s">
        <v>207</v>
      </c>
      <c r="R236" s="53" t="s">
        <v>91</v>
      </c>
      <c r="S236" s="53" t="s">
        <v>1138</v>
      </c>
      <c r="T236" s="39">
        <v>3</v>
      </c>
      <c r="U236" s="52">
        <f t="shared" si="27"/>
        <v>1</v>
      </c>
      <c r="V236" s="36"/>
      <c r="W236" s="36"/>
      <c r="X236" s="36"/>
      <c r="Y236" s="36"/>
      <c r="Z236" s="36"/>
      <c r="AA236" s="36"/>
      <c r="AB236" s="54" t="s">
        <v>1664</v>
      </c>
      <c r="AC236" s="60">
        <f>IF(U236=100%,2,0)</f>
        <v>2</v>
      </c>
      <c r="AD236" s="61">
        <f>IF(L236&lt;$AE$8,0,1)</f>
        <v>1</v>
      </c>
      <c r="AE236" s="37" t="str">
        <f t="shared" si="28"/>
        <v>CUMPLIDA</v>
      </c>
      <c r="AF236" s="37" t="str">
        <f t="shared" si="29"/>
        <v>CUMPLIDA</v>
      </c>
      <c r="AG236" s="50" t="s">
        <v>67</v>
      </c>
      <c r="AH236" s="38"/>
      <c r="AI236" s="38"/>
      <c r="AJ236" s="38"/>
      <c r="AK236" s="53" t="s">
        <v>323</v>
      </c>
      <c r="AL236" s="53" t="s">
        <v>87</v>
      </c>
      <c r="AM236" s="53" t="s">
        <v>1074</v>
      </c>
      <c r="AN236" s="53" t="s">
        <v>206</v>
      </c>
      <c r="AO236" s="53"/>
      <c r="AP236" s="53"/>
      <c r="AQ236" s="53"/>
      <c r="AR236" s="62"/>
      <c r="AS236" s="40" t="s">
        <v>55</v>
      </c>
    </row>
    <row r="237" spans="1:45" ht="158.44999999999999" customHeight="1" x14ac:dyDescent="0.25">
      <c r="A237" s="41">
        <v>1073</v>
      </c>
      <c r="B237" s="41">
        <v>37</v>
      </c>
      <c r="C237" s="108" t="s">
        <v>1868</v>
      </c>
      <c r="D237" s="67" t="s">
        <v>1869</v>
      </c>
      <c r="E237" s="40" t="s">
        <v>1870</v>
      </c>
      <c r="F237" s="155" t="s">
        <v>1871</v>
      </c>
      <c r="G237" s="155"/>
      <c r="H237" s="155" t="s">
        <v>1872</v>
      </c>
      <c r="I237" s="155" t="s">
        <v>1873</v>
      </c>
      <c r="J237" s="69">
        <v>4</v>
      </c>
      <c r="K237" s="47">
        <v>42644</v>
      </c>
      <c r="L237" s="47">
        <v>43008</v>
      </c>
      <c r="M237" s="53" t="s">
        <v>206</v>
      </c>
      <c r="N237" s="53" t="s">
        <v>206</v>
      </c>
      <c r="O237" s="50" t="s">
        <v>91</v>
      </c>
      <c r="P237" s="50" t="s">
        <v>91</v>
      </c>
      <c r="Q237" s="49" t="s">
        <v>207</v>
      </c>
      <c r="R237" s="53" t="s">
        <v>91</v>
      </c>
      <c r="S237" s="53" t="s">
        <v>59</v>
      </c>
      <c r="T237" s="39">
        <v>4</v>
      </c>
      <c r="U237" s="52">
        <f t="shared" si="27"/>
        <v>1</v>
      </c>
      <c r="V237" s="36"/>
      <c r="W237" s="36"/>
      <c r="X237" s="36"/>
      <c r="Y237" s="36"/>
      <c r="Z237" s="36"/>
      <c r="AA237" s="36"/>
      <c r="AB237" s="54" t="s">
        <v>1664</v>
      </c>
      <c r="AC237" s="60">
        <f>IF(U237=100%,2,0)</f>
        <v>2</v>
      </c>
      <c r="AD237" s="61">
        <f>IF(L237&lt;$AE$8,0,1)</f>
        <v>0</v>
      </c>
      <c r="AE237" s="37" t="str">
        <f t="shared" si="28"/>
        <v>CUMPLIDA</v>
      </c>
      <c r="AF237" s="37" t="str">
        <f t="shared" si="29"/>
        <v>CUMPLIDA</v>
      </c>
      <c r="AG237" s="50" t="s">
        <v>59</v>
      </c>
      <c r="AH237" s="38"/>
      <c r="AI237" s="38"/>
      <c r="AJ237" s="38"/>
      <c r="AK237" s="53" t="s">
        <v>323</v>
      </c>
      <c r="AL237" s="53" t="s">
        <v>87</v>
      </c>
      <c r="AM237" s="53" t="s">
        <v>1074</v>
      </c>
      <c r="AN237" s="53" t="s">
        <v>206</v>
      </c>
      <c r="AO237" s="53"/>
      <c r="AP237" s="53"/>
      <c r="AQ237" s="53"/>
      <c r="AR237" s="62"/>
      <c r="AS237" s="40" t="s">
        <v>55</v>
      </c>
    </row>
    <row r="238" spans="1:45" ht="158.25" customHeight="1" x14ac:dyDescent="0.25">
      <c r="A238" s="41">
        <v>1074</v>
      </c>
      <c r="B238" s="41">
        <v>38</v>
      </c>
      <c r="C238" s="155" t="s">
        <v>1874</v>
      </c>
      <c r="D238" s="67" t="s">
        <v>1875</v>
      </c>
      <c r="E238" s="40" t="s">
        <v>1876</v>
      </c>
      <c r="F238" s="155" t="s">
        <v>1877</v>
      </c>
      <c r="G238" s="155"/>
      <c r="H238" s="155" t="s">
        <v>1878</v>
      </c>
      <c r="I238" s="155" t="s">
        <v>1879</v>
      </c>
      <c r="J238" s="69">
        <v>6</v>
      </c>
      <c r="K238" s="47">
        <v>42644</v>
      </c>
      <c r="L238" s="47">
        <v>43190</v>
      </c>
      <c r="M238" s="53" t="s">
        <v>206</v>
      </c>
      <c r="N238" s="53" t="s">
        <v>206</v>
      </c>
      <c r="O238" s="50" t="s">
        <v>91</v>
      </c>
      <c r="P238" s="50" t="s">
        <v>91</v>
      </c>
      <c r="Q238" s="49" t="s">
        <v>207</v>
      </c>
      <c r="R238" s="53" t="s">
        <v>91</v>
      </c>
      <c r="S238" s="53" t="s">
        <v>59</v>
      </c>
      <c r="T238" s="39">
        <v>3</v>
      </c>
      <c r="U238" s="52">
        <f t="shared" si="27"/>
        <v>0.5</v>
      </c>
      <c r="V238" s="36"/>
      <c r="W238" s="36"/>
      <c r="X238" s="36"/>
      <c r="Y238" s="36"/>
      <c r="Z238" s="36"/>
      <c r="AA238" s="36"/>
      <c r="AB238" s="54" t="s">
        <v>1664</v>
      </c>
      <c r="AC238" s="60">
        <f>IF(U238=100%,2,0)</f>
        <v>0</v>
      </c>
      <c r="AD238" s="61">
        <f>IF(L238&lt;$AE$8,0,1)</f>
        <v>1</v>
      </c>
      <c r="AE238" s="37" t="str">
        <f t="shared" si="28"/>
        <v>EN TERMINO</v>
      </c>
      <c r="AF238" s="37" t="str">
        <f t="shared" si="29"/>
        <v>EN TERMINO</v>
      </c>
      <c r="AG238" s="50" t="s">
        <v>59</v>
      </c>
      <c r="AH238" s="38"/>
      <c r="AI238" s="38"/>
      <c r="AJ238" s="38"/>
      <c r="AK238" s="53" t="s">
        <v>323</v>
      </c>
      <c r="AL238" s="53" t="s">
        <v>87</v>
      </c>
      <c r="AM238" s="53" t="s">
        <v>1074</v>
      </c>
      <c r="AN238" s="53" t="s">
        <v>206</v>
      </c>
      <c r="AO238" s="53"/>
      <c r="AP238" s="53"/>
      <c r="AQ238" s="53"/>
      <c r="AR238" s="62"/>
      <c r="AS238" s="40" t="s">
        <v>55</v>
      </c>
    </row>
    <row r="239" spans="1:45" ht="187.5" customHeight="1" x14ac:dyDescent="0.25">
      <c r="A239" s="41">
        <v>1075</v>
      </c>
      <c r="B239" s="41">
        <v>39</v>
      </c>
      <c r="C239" s="155" t="s">
        <v>1880</v>
      </c>
      <c r="D239" s="67" t="s">
        <v>1881</v>
      </c>
      <c r="E239" s="40" t="s">
        <v>1882</v>
      </c>
      <c r="F239" s="155" t="s">
        <v>1883</v>
      </c>
      <c r="G239" s="155"/>
      <c r="H239" s="155" t="s">
        <v>1884</v>
      </c>
      <c r="I239" s="155" t="s">
        <v>1885</v>
      </c>
      <c r="J239" s="69">
        <v>4</v>
      </c>
      <c r="K239" s="47">
        <v>42644</v>
      </c>
      <c r="L239" s="47">
        <v>43008</v>
      </c>
      <c r="M239" s="53" t="s">
        <v>206</v>
      </c>
      <c r="N239" s="53" t="s">
        <v>206</v>
      </c>
      <c r="O239" s="50" t="s">
        <v>91</v>
      </c>
      <c r="P239" s="50" t="s">
        <v>91</v>
      </c>
      <c r="Q239" s="49" t="s">
        <v>207</v>
      </c>
      <c r="R239" s="53" t="s">
        <v>91</v>
      </c>
      <c r="S239" s="53" t="s">
        <v>59</v>
      </c>
      <c r="T239" s="39">
        <v>4</v>
      </c>
      <c r="U239" s="52">
        <f t="shared" si="27"/>
        <v>1</v>
      </c>
      <c r="V239" s="36"/>
      <c r="W239" s="36"/>
      <c r="X239" s="36"/>
      <c r="Y239" s="36"/>
      <c r="Z239" s="36"/>
      <c r="AA239" s="36"/>
      <c r="AB239" s="54" t="s">
        <v>1664</v>
      </c>
      <c r="AC239" s="60">
        <f>IF(U239=100%,2,0)</f>
        <v>2</v>
      </c>
      <c r="AD239" s="61">
        <f>IF(L239&lt;$AE$8,0,1)</f>
        <v>0</v>
      </c>
      <c r="AE239" s="37" t="str">
        <f t="shared" si="28"/>
        <v>CUMPLIDA</v>
      </c>
      <c r="AF239" s="37" t="str">
        <f t="shared" si="29"/>
        <v>CUMPLIDA</v>
      </c>
      <c r="AG239" s="50" t="s">
        <v>59</v>
      </c>
      <c r="AH239" s="38"/>
      <c r="AI239" s="38"/>
      <c r="AJ239" s="38"/>
      <c r="AK239" s="53" t="s">
        <v>323</v>
      </c>
      <c r="AL239" s="53" t="s">
        <v>87</v>
      </c>
      <c r="AM239" s="53" t="s">
        <v>1074</v>
      </c>
      <c r="AN239" s="53" t="s">
        <v>206</v>
      </c>
      <c r="AO239" s="53"/>
      <c r="AP239" s="53"/>
      <c r="AQ239" s="53"/>
      <c r="AR239" s="62"/>
      <c r="AS239" s="40" t="s">
        <v>55</v>
      </c>
    </row>
    <row r="240" spans="1:45" ht="236.25" customHeight="1" x14ac:dyDescent="0.25">
      <c r="A240" s="41">
        <v>1076</v>
      </c>
      <c r="B240" s="41">
        <v>40</v>
      </c>
      <c r="C240" s="155" t="s">
        <v>1886</v>
      </c>
      <c r="D240" s="67" t="s">
        <v>1887</v>
      </c>
      <c r="E240" s="40" t="s">
        <v>1888</v>
      </c>
      <c r="F240" s="69" t="s">
        <v>1889</v>
      </c>
      <c r="G240" s="69" t="s">
        <v>1890</v>
      </c>
      <c r="H240" s="45" t="s">
        <v>1891</v>
      </c>
      <c r="I240" s="45" t="s">
        <v>1891</v>
      </c>
      <c r="J240" s="124">
        <v>4</v>
      </c>
      <c r="K240" s="47">
        <v>42644</v>
      </c>
      <c r="L240" s="47">
        <v>43281</v>
      </c>
      <c r="M240" s="48" t="s">
        <v>649</v>
      </c>
      <c r="N240" s="110" t="s">
        <v>650</v>
      </c>
      <c r="O240" s="53" t="s">
        <v>58</v>
      </c>
      <c r="P240" s="53" t="s">
        <v>58</v>
      </c>
      <c r="Q240" s="59" t="s">
        <v>84</v>
      </c>
      <c r="R240" s="53" t="s">
        <v>58</v>
      </c>
      <c r="S240" s="53" t="s">
        <v>1222</v>
      </c>
      <c r="T240" s="39">
        <v>1</v>
      </c>
      <c r="U240" s="52">
        <f t="shared" si="27"/>
        <v>0.25</v>
      </c>
      <c r="V240" s="53" t="s">
        <v>1892</v>
      </c>
      <c r="W240" s="39" t="s">
        <v>71</v>
      </c>
      <c r="X240" s="53" t="s">
        <v>1893</v>
      </c>
      <c r="Y240" s="36"/>
      <c r="Z240" s="36"/>
      <c r="AA240" s="36"/>
      <c r="AB240" s="54" t="s">
        <v>1664</v>
      </c>
      <c r="AC240" s="60">
        <f>IF(U240=100%,2,0)</f>
        <v>0</v>
      </c>
      <c r="AD240" s="61">
        <f>IF(L240&lt;$AE$8,0,1)</f>
        <v>1</v>
      </c>
      <c r="AE240" s="37" t="str">
        <f t="shared" si="28"/>
        <v>EN TERMINO</v>
      </c>
      <c r="AF240" s="37" t="str">
        <f t="shared" si="29"/>
        <v>EN TERMINO</v>
      </c>
      <c r="AG240" s="50" t="s">
        <v>117</v>
      </c>
      <c r="AH240" s="38"/>
      <c r="AI240" s="38"/>
      <c r="AJ240" s="38"/>
      <c r="AK240" s="53" t="s">
        <v>323</v>
      </c>
      <c r="AL240" s="53" t="s">
        <v>61</v>
      </c>
      <c r="AM240" s="53" t="s">
        <v>187</v>
      </c>
      <c r="AN240" s="53" t="s">
        <v>63</v>
      </c>
      <c r="AO240" s="53"/>
      <c r="AP240" s="53"/>
      <c r="AQ240" s="53"/>
      <c r="AR240" s="62"/>
      <c r="AS240" s="40" t="s">
        <v>55</v>
      </c>
    </row>
    <row r="241" spans="1:45" ht="409.5" customHeight="1" x14ac:dyDescent="0.25">
      <c r="A241" s="41">
        <v>1077</v>
      </c>
      <c r="B241" s="41">
        <v>41</v>
      </c>
      <c r="C241" s="155" t="s">
        <v>1894</v>
      </c>
      <c r="D241" s="67" t="s">
        <v>1895</v>
      </c>
      <c r="E241" s="40" t="s">
        <v>1896</v>
      </c>
      <c r="F241" s="69" t="s">
        <v>1897</v>
      </c>
      <c r="G241" s="69" t="s">
        <v>668</v>
      </c>
      <c r="H241" s="45" t="s">
        <v>1898</v>
      </c>
      <c r="I241" s="44" t="s">
        <v>1899</v>
      </c>
      <c r="J241" s="124">
        <v>12</v>
      </c>
      <c r="K241" s="47">
        <v>42644</v>
      </c>
      <c r="L241" s="47">
        <v>43039</v>
      </c>
      <c r="M241" s="48" t="s">
        <v>649</v>
      </c>
      <c r="N241" s="110" t="s">
        <v>650</v>
      </c>
      <c r="O241" s="53" t="s">
        <v>58</v>
      </c>
      <c r="P241" s="53" t="s">
        <v>58</v>
      </c>
      <c r="Q241" s="59" t="s">
        <v>84</v>
      </c>
      <c r="R241" s="53" t="s">
        <v>58</v>
      </c>
      <c r="S241" s="53" t="s">
        <v>1900</v>
      </c>
      <c r="T241" s="39">
        <v>12</v>
      </c>
      <c r="U241" s="52">
        <f t="shared" si="27"/>
        <v>1</v>
      </c>
      <c r="V241" s="39" t="s">
        <v>244</v>
      </c>
      <c r="W241" s="53" t="s">
        <v>71</v>
      </c>
      <c r="X241" s="53" t="s">
        <v>1901</v>
      </c>
      <c r="Y241" s="36"/>
      <c r="Z241" s="36"/>
      <c r="AA241" s="36"/>
      <c r="AB241" s="54" t="s">
        <v>1664</v>
      </c>
      <c r="AC241" s="60">
        <f>IF(U241=100%,2,0)</f>
        <v>2</v>
      </c>
      <c r="AD241" s="61">
        <f>IF(L241&lt;$AE$8,0,1)</f>
        <v>0</v>
      </c>
      <c r="AE241" s="37" t="str">
        <f t="shared" si="28"/>
        <v>CUMPLIDA</v>
      </c>
      <c r="AF241" s="37" t="str">
        <f t="shared" si="29"/>
        <v>CUMPLIDA</v>
      </c>
      <c r="AG241" s="50" t="s">
        <v>94</v>
      </c>
      <c r="AH241" s="38"/>
      <c r="AI241" s="38"/>
      <c r="AJ241" s="38"/>
      <c r="AK241" s="53" t="s">
        <v>323</v>
      </c>
      <c r="AL241" s="53" t="s">
        <v>61</v>
      </c>
      <c r="AM241" s="53" t="s">
        <v>1902</v>
      </c>
      <c r="AN241" s="53" t="s">
        <v>63</v>
      </c>
      <c r="AO241" s="53"/>
      <c r="AP241" s="53"/>
      <c r="AQ241" s="53"/>
      <c r="AR241" s="62"/>
      <c r="AS241" s="40" t="s">
        <v>55</v>
      </c>
    </row>
    <row r="242" spans="1:45" ht="286.5" customHeight="1" x14ac:dyDescent="0.25">
      <c r="A242" s="41">
        <v>1079</v>
      </c>
      <c r="B242" s="41">
        <v>43</v>
      </c>
      <c r="C242" s="155" t="s">
        <v>1903</v>
      </c>
      <c r="D242" s="67" t="s">
        <v>1904</v>
      </c>
      <c r="E242" s="40" t="s">
        <v>1905</v>
      </c>
      <c r="F242" s="155" t="s">
        <v>1906</v>
      </c>
      <c r="G242" s="44"/>
      <c r="H242" s="44" t="s">
        <v>1907</v>
      </c>
      <c r="I242" s="44" t="s">
        <v>1908</v>
      </c>
      <c r="J242" s="124">
        <v>3</v>
      </c>
      <c r="K242" s="47">
        <v>42644</v>
      </c>
      <c r="L242" s="47">
        <v>42916</v>
      </c>
      <c r="M242" s="69" t="s">
        <v>1909</v>
      </c>
      <c r="N242" s="69" t="s">
        <v>1909</v>
      </c>
      <c r="O242" s="50" t="s">
        <v>276</v>
      </c>
      <c r="P242" s="50" t="s">
        <v>276</v>
      </c>
      <c r="Q242" s="53" t="s">
        <v>277</v>
      </c>
      <c r="R242" s="53" t="s">
        <v>276</v>
      </c>
      <c r="S242" s="53" t="s">
        <v>1138</v>
      </c>
      <c r="T242" s="39">
        <v>3</v>
      </c>
      <c r="U242" s="52">
        <f t="shared" si="27"/>
        <v>1</v>
      </c>
      <c r="V242" s="36"/>
      <c r="W242" s="36"/>
      <c r="X242" s="36"/>
      <c r="Y242" s="36"/>
      <c r="Z242" s="36"/>
      <c r="AA242" s="36"/>
      <c r="AB242" s="54" t="s">
        <v>1664</v>
      </c>
      <c r="AC242" s="60">
        <f>IF(U242=100%,2,0)</f>
        <v>2</v>
      </c>
      <c r="AD242" s="61">
        <f>IF(L242&lt;$AE$8,0,1)</f>
        <v>0</v>
      </c>
      <c r="AE242" s="37" t="str">
        <f t="shared" si="28"/>
        <v>CUMPLIDA</v>
      </c>
      <c r="AF242" s="37" t="str">
        <f t="shared" si="29"/>
        <v>CUMPLIDA</v>
      </c>
      <c r="AG242" s="50" t="s">
        <v>67</v>
      </c>
      <c r="AH242" s="38"/>
      <c r="AI242" s="38"/>
      <c r="AJ242" s="38"/>
      <c r="AK242" s="53" t="s">
        <v>323</v>
      </c>
      <c r="AL242" s="53" t="s">
        <v>87</v>
      </c>
      <c r="AM242" s="53" t="s">
        <v>209</v>
      </c>
      <c r="AN242" s="53" t="s">
        <v>1909</v>
      </c>
      <c r="AO242" s="53"/>
      <c r="AP242" s="53"/>
      <c r="AQ242" s="53"/>
      <c r="AR242" s="62"/>
      <c r="AS242" s="40" t="s">
        <v>55</v>
      </c>
    </row>
    <row r="243" spans="1:45" ht="408.75" customHeight="1" x14ac:dyDescent="0.25">
      <c r="A243" s="41">
        <v>1083</v>
      </c>
      <c r="B243" s="41">
        <v>47</v>
      </c>
      <c r="C243" s="108" t="s">
        <v>1910</v>
      </c>
      <c r="D243" s="67" t="s">
        <v>1911</v>
      </c>
      <c r="E243" s="62" t="s">
        <v>1912</v>
      </c>
      <c r="F243" s="40" t="s">
        <v>1913</v>
      </c>
      <c r="G243" s="40" t="s">
        <v>1914</v>
      </c>
      <c r="H243" s="40" t="s">
        <v>1655</v>
      </c>
      <c r="I243" s="40" t="s">
        <v>1915</v>
      </c>
      <c r="J243" s="39">
        <v>12</v>
      </c>
      <c r="K243" s="47">
        <v>42644</v>
      </c>
      <c r="L243" s="47">
        <v>43100</v>
      </c>
      <c r="M243" s="48" t="s">
        <v>1656</v>
      </c>
      <c r="N243" s="48" t="s">
        <v>1656</v>
      </c>
      <c r="O243" s="50" t="s">
        <v>1916</v>
      </c>
      <c r="P243" s="50" t="s">
        <v>1917</v>
      </c>
      <c r="Q243" s="53" t="s">
        <v>1918</v>
      </c>
      <c r="R243" s="53" t="s">
        <v>1137</v>
      </c>
      <c r="S243" s="53" t="s">
        <v>59</v>
      </c>
      <c r="T243" s="39">
        <v>12</v>
      </c>
      <c r="U243" s="52">
        <f t="shared" si="27"/>
        <v>1</v>
      </c>
      <c r="V243" s="36"/>
      <c r="W243" s="36"/>
      <c r="X243" s="36"/>
      <c r="Y243" s="36"/>
      <c r="Z243" s="36"/>
      <c r="AA243" s="36"/>
      <c r="AB243" s="54" t="s">
        <v>1664</v>
      </c>
      <c r="AC243" s="60">
        <f>IF(U243=100%,2,0)</f>
        <v>2</v>
      </c>
      <c r="AD243" s="61">
        <f>IF(L243&lt;$AE$8,0,1)</f>
        <v>0</v>
      </c>
      <c r="AE243" s="37" t="str">
        <f t="shared" si="28"/>
        <v>CUMPLIDA</v>
      </c>
      <c r="AF243" s="37" t="str">
        <f t="shared" si="29"/>
        <v>CUMPLIDA</v>
      </c>
      <c r="AG243" s="50" t="s">
        <v>59</v>
      </c>
      <c r="AH243" s="38"/>
      <c r="AI243" s="38"/>
      <c r="AJ243" s="38"/>
      <c r="AK243" s="53" t="s">
        <v>323</v>
      </c>
      <c r="AL243" s="53" t="s">
        <v>87</v>
      </c>
      <c r="AM243" s="53" t="s">
        <v>1657</v>
      </c>
      <c r="AN243" s="53" t="s">
        <v>1656</v>
      </c>
      <c r="AO243" s="53" t="s">
        <v>251</v>
      </c>
      <c r="AP243" s="53"/>
      <c r="AQ243" s="53" t="s">
        <v>1919</v>
      </c>
      <c r="AR243" s="62" t="s">
        <v>1920</v>
      </c>
      <c r="AS243" s="40" t="s">
        <v>55</v>
      </c>
    </row>
    <row r="244" spans="1:45" ht="208.5" customHeight="1" x14ac:dyDescent="0.25">
      <c r="A244" s="41">
        <v>1084</v>
      </c>
      <c r="B244" s="41">
        <v>1</v>
      </c>
      <c r="C244" s="108" t="s">
        <v>1921</v>
      </c>
      <c r="D244" s="67" t="s">
        <v>1922</v>
      </c>
      <c r="E244" s="114" t="s">
        <v>1923</v>
      </c>
      <c r="F244" s="40" t="s">
        <v>1924</v>
      </c>
      <c r="G244" s="40" t="s">
        <v>1925</v>
      </c>
      <c r="H244" s="44" t="s">
        <v>1926</v>
      </c>
      <c r="I244" s="44" t="s">
        <v>1927</v>
      </c>
      <c r="J244" s="124">
        <v>7</v>
      </c>
      <c r="K244" s="47">
        <v>42734</v>
      </c>
      <c r="L244" s="47">
        <v>43312</v>
      </c>
      <c r="M244" s="69" t="s">
        <v>402</v>
      </c>
      <c r="N244" s="50" t="s">
        <v>403</v>
      </c>
      <c r="O244" s="53" t="s">
        <v>58</v>
      </c>
      <c r="P244" s="53" t="s">
        <v>58</v>
      </c>
      <c r="Q244" s="59" t="s">
        <v>84</v>
      </c>
      <c r="R244" s="53" t="s">
        <v>58</v>
      </c>
      <c r="S244" s="53" t="s">
        <v>1222</v>
      </c>
      <c r="T244" s="39">
        <v>4</v>
      </c>
      <c r="U244" s="52">
        <f t="shared" si="27"/>
        <v>0.5714285714285714</v>
      </c>
      <c r="V244" s="36"/>
      <c r="W244" s="36"/>
      <c r="X244" s="53" t="s">
        <v>68</v>
      </c>
      <c r="Y244" s="35"/>
      <c r="Z244" s="36"/>
      <c r="AA244" s="35" t="s">
        <v>69</v>
      </c>
      <c r="AB244" s="54" t="s">
        <v>1928</v>
      </c>
      <c r="AC244" s="60">
        <f>IF(U244=100%,2,0)</f>
        <v>0</v>
      </c>
      <c r="AD244" s="61">
        <f>IF(L244&lt;$AE$8,0,1)</f>
        <v>1</v>
      </c>
      <c r="AE244" s="37" t="str">
        <f t="shared" si="28"/>
        <v>EN TERMINO</v>
      </c>
      <c r="AF244" s="37" t="str">
        <f t="shared" si="29"/>
        <v>EN TERMINO</v>
      </c>
      <c r="AG244" s="69" t="s">
        <v>117</v>
      </c>
      <c r="AH244" s="38"/>
      <c r="AI244" s="38"/>
      <c r="AJ244" s="38"/>
      <c r="AK244" s="53" t="s">
        <v>323</v>
      </c>
      <c r="AL244" s="53" t="s">
        <v>74</v>
      </c>
      <c r="AM244" s="53" t="s">
        <v>408</v>
      </c>
      <c r="AN244" s="53" t="s">
        <v>63</v>
      </c>
      <c r="AO244" s="53"/>
      <c r="AP244" s="53"/>
      <c r="AQ244" s="53"/>
      <c r="AR244" s="62"/>
      <c r="AS244" s="40" t="s">
        <v>55</v>
      </c>
    </row>
    <row r="245" spans="1:45" ht="279.75" customHeight="1" x14ac:dyDescent="0.25">
      <c r="A245" s="41">
        <v>1085</v>
      </c>
      <c r="B245" s="41">
        <v>2</v>
      </c>
      <c r="C245" s="108" t="s">
        <v>1929</v>
      </c>
      <c r="D245" s="67" t="s">
        <v>1930</v>
      </c>
      <c r="E245" s="67" t="s">
        <v>1931</v>
      </c>
      <c r="F245" s="40" t="s">
        <v>1932</v>
      </c>
      <c r="G245" s="40" t="s">
        <v>1933</v>
      </c>
      <c r="H245" s="44" t="s">
        <v>1934</v>
      </c>
      <c r="I245" s="44" t="s">
        <v>1935</v>
      </c>
      <c r="J245" s="124">
        <v>8</v>
      </c>
      <c r="K245" s="47">
        <v>42734</v>
      </c>
      <c r="L245" s="47">
        <v>43100</v>
      </c>
      <c r="M245" s="69" t="s">
        <v>402</v>
      </c>
      <c r="N245" s="50" t="s">
        <v>403</v>
      </c>
      <c r="O245" s="53" t="s">
        <v>58</v>
      </c>
      <c r="P245" s="53" t="s">
        <v>58</v>
      </c>
      <c r="Q245" s="59" t="s">
        <v>84</v>
      </c>
      <c r="R245" s="53" t="s">
        <v>58</v>
      </c>
      <c r="S245" s="53" t="s">
        <v>1138</v>
      </c>
      <c r="T245" s="39">
        <v>8</v>
      </c>
      <c r="U245" s="52">
        <f t="shared" si="27"/>
        <v>1</v>
      </c>
      <c r="V245" s="36"/>
      <c r="W245" s="36"/>
      <c r="X245" s="36"/>
      <c r="Y245" s="36"/>
      <c r="Z245" s="36"/>
      <c r="AA245" s="36"/>
      <c r="AB245" s="54" t="s">
        <v>1928</v>
      </c>
      <c r="AC245" s="60">
        <f>IF(U245=100%,2,0)</f>
        <v>2</v>
      </c>
      <c r="AD245" s="61">
        <f>IF(L245&lt;$AE$8,0,1)</f>
        <v>0</v>
      </c>
      <c r="AE245" s="37" t="str">
        <f t="shared" si="28"/>
        <v>CUMPLIDA</v>
      </c>
      <c r="AF245" s="37" t="str">
        <f t="shared" si="29"/>
        <v>CUMPLIDA</v>
      </c>
      <c r="AG245" s="69" t="s">
        <v>67</v>
      </c>
      <c r="AH245" s="38"/>
      <c r="AI245" s="38"/>
      <c r="AJ245" s="38"/>
      <c r="AK245" s="53" t="s">
        <v>323</v>
      </c>
      <c r="AL245" s="53" t="s">
        <v>61</v>
      </c>
      <c r="AM245" s="53" t="s">
        <v>391</v>
      </c>
      <c r="AN245" s="53" t="s">
        <v>63</v>
      </c>
      <c r="AO245" s="53"/>
      <c r="AP245" s="53"/>
      <c r="AQ245" s="53"/>
      <c r="AR245" s="62"/>
      <c r="AS245" s="40" t="s">
        <v>55</v>
      </c>
    </row>
    <row r="246" spans="1:45" ht="187.5" customHeight="1" x14ac:dyDescent="0.25">
      <c r="A246" s="41">
        <v>1086</v>
      </c>
      <c r="B246" s="41">
        <v>3</v>
      </c>
      <c r="C246" s="108" t="s">
        <v>1936</v>
      </c>
      <c r="D246" s="67" t="s">
        <v>1937</v>
      </c>
      <c r="E246" s="67" t="s">
        <v>1938</v>
      </c>
      <c r="F246" s="40" t="s">
        <v>1939</v>
      </c>
      <c r="G246" s="40" t="s">
        <v>1933</v>
      </c>
      <c r="H246" s="44" t="s">
        <v>1940</v>
      </c>
      <c r="I246" s="44" t="s">
        <v>1941</v>
      </c>
      <c r="J246" s="124">
        <v>5</v>
      </c>
      <c r="K246" s="47">
        <v>42734</v>
      </c>
      <c r="L246" s="47">
        <v>43100</v>
      </c>
      <c r="M246" s="69" t="s">
        <v>402</v>
      </c>
      <c r="N246" s="50" t="s">
        <v>403</v>
      </c>
      <c r="O246" s="53" t="s">
        <v>58</v>
      </c>
      <c r="P246" s="53" t="s">
        <v>58</v>
      </c>
      <c r="Q246" s="59" t="s">
        <v>84</v>
      </c>
      <c r="R246" s="53" t="s">
        <v>58</v>
      </c>
      <c r="S246" s="53" t="s">
        <v>1138</v>
      </c>
      <c r="T246" s="39">
        <v>5</v>
      </c>
      <c r="U246" s="52">
        <f t="shared" si="27"/>
        <v>1</v>
      </c>
      <c r="V246" s="36"/>
      <c r="W246" s="36"/>
      <c r="X246" s="36"/>
      <c r="Y246" s="36"/>
      <c r="Z246" s="36"/>
      <c r="AA246" s="36"/>
      <c r="AB246" s="54" t="s">
        <v>1928</v>
      </c>
      <c r="AC246" s="60">
        <f>IF(U246=100%,2,0)</f>
        <v>2</v>
      </c>
      <c r="AD246" s="61">
        <f>IF(L246&lt;$AE$8,0,1)</f>
        <v>0</v>
      </c>
      <c r="AE246" s="37" t="str">
        <f t="shared" si="28"/>
        <v>CUMPLIDA</v>
      </c>
      <c r="AF246" s="37" t="str">
        <f t="shared" si="29"/>
        <v>CUMPLIDA</v>
      </c>
      <c r="AG246" s="69" t="s">
        <v>67</v>
      </c>
      <c r="AH246" s="38"/>
      <c r="AI246" s="38"/>
      <c r="AJ246" s="38"/>
      <c r="AK246" s="53" t="s">
        <v>323</v>
      </c>
      <c r="AL246" s="53" t="s">
        <v>61</v>
      </c>
      <c r="AM246" s="53" t="s">
        <v>62</v>
      </c>
      <c r="AN246" s="53" t="s">
        <v>63</v>
      </c>
      <c r="AO246" s="53"/>
      <c r="AP246" s="53"/>
      <c r="AQ246" s="53"/>
      <c r="AR246" s="62"/>
      <c r="AS246" s="40" t="s">
        <v>55</v>
      </c>
    </row>
    <row r="247" spans="1:45" ht="207" customHeight="1" x14ac:dyDescent="0.25">
      <c r="A247" s="41">
        <v>1087</v>
      </c>
      <c r="B247" s="41">
        <v>4</v>
      </c>
      <c r="C247" s="108" t="s">
        <v>1942</v>
      </c>
      <c r="D247" s="67" t="s">
        <v>1943</v>
      </c>
      <c r="E247" s="67" t="s">
        <v>1944</v>
      </c>
      <c r="F247" s="40" t="s">
        <v>1945</v>
      </c>
      <c r="G247" s="40" t="s">
        <v>1946</v>
      </c>
      <c r="H247" s="44" t="s">
        <v>1947</v>
      </c>
      <c r="I247" s="44" t="s">
        <v>1948</v>
      </c>
      <c r="J247" s="124">
        <v>5</v>
      </c>
      <c r="K247" s="47">
        <v>42734</v>
      </c>
      <c r="L247" s="47">
        <v>43100</v>
      </c>
      <c r="M247" s="69" t="s">
        <v>402</v>
      </c>
      <c r="N247" s="50" t="s">
        <v>403</v>
      </c>
      <c r="O247" s="53" t="s">
        <v>58</v>
      </c>
      <c r="P247" s="53" t="s">
        <v>58</v>
      </c>
      <c r="Q247" s="59" t="s">
        <v>84</v>
      </c>
      <c r="R247" s="53" t="s">
        <v>58</v>
      </c>
      <c r="S247" s="53" t="s">
        <v>1138</v>
      </c>
      <c r="T247" s="39">
        <v>5</v>
      </c>
      <c r="U247" s="52">
        <f t="shared" si="27"/>
        <v>1</v>
      </c>
      <c r="V247" s="36"/>
      <c r="W247" s="36"/>
      <c r="X247" s="36"/>
      <c r="Y247" s="36"/>
      <c r="Z247" s="36"/>
      <c r="AA247" s="36"/>
      <c r="AB247" s="54" t="s">
        <v>1928</v>
      </c>
      <c r="AC247" s="60">
        <f>IF(U247=100%,2,0)</f>
        <v>2</v>
      </c>
      <c r="AD247" s="61">
        <f>IF(L247&lt;$AE$8,0,1)</f>
        <v>0</v>
      </c>
      <c r="AE247" s="37" t="str">
        <f t="shared" si="28"/>
        <v>CUMPLIDA</v>
      </c>
      <c r="AF247" s="37" t="str">
        <f t="shared" si="29"/>
        <v>CUMPLIDA</v>
      </c>
      <c r="AG247" s="69" t="s">
        <v>67</v>
      </c>
      <c r="AH247" s="38"/>
      <c r="AI247" s="38"/>
      <c r="AJ247" s="38"/>
      <c r="AK247" s="53" t="s">
        <v>323</v>
      </c>
      <c r="AL247" s="53" t="s">
        <v>374</v>
      </c>
      <c r="AM247" s="53" t="s">
        <v>375</v>
      </c>
      <c r="AN247" s="53" t="s">
        <v>63</v>
      </c>
      <c r="AO247" s="53"/>
      <c r="AP247" s="53"/>
      <c r="AQ247" s="53"/>
      <c r="AR247" s="62"/>
      <c r="AS247" s="40" t="s">
        <v>55</v>
      </c>
    </row>
    <row r="248" spans="1:45" ht="210" x14ac:dyDescent="0.25">
      <c r="A248" s="41">
        <v>1088</v>
      </c>
      <c r="B248" s="41">
        <v>5</v>
      </c>
      <c r="C248" s="108" t="s">
        <v>1949</v>
      </c>
      <c r="D248" s="67" t="s">
        <v>1950</v>
      </c>
      <c r="E248" s="67" t="s">
        <v>1951</v>
      </c>
      <c r="F248" s="40" t="s">
        <v>1952</v>
      </c>
      <c r="G248" s="40" t="s">
        <v>1953</v>
      </c>
      <c r="H248" s="44" t="s">
        <v>1954</v>
      </c>
      <c r="I248" s="44" t="s">
        <v>1955</v>
      </c>
      <c r="J248" s="124">
        <v>6</v>
      </c>
      <c r="K248" s="47">
        <v>42734</v>
      </c>
      <c r="L248" s="47">
        <v>43100</v>
      </c>
      <c r="M248" s="69" t="s">
        <v>402</v>
      </c>
      <c r="N248" s="50" t="s">
        <v>403</v>
      </c>
      <c r="O248" s="53" t="s">
        <v>58</v>
      </c>
      <c r="P248" s="53" t="s">
        <v>58</v>
      </c>
      <c r="Q248" s="59" t="s">
        <v>84</v>
      </c>
      <c r="R248" s="53" t="s">
        <v>58</v>
      </c>
      <c r="S248" s="53" t="s">
        <v>1138</v>
      </c>
      <c r="T248" s="39">
        <v>6</v>
      </c>
      <c r="U248" s="52">
        <f t="shared" si="27"/>
        <v>1</v>
      </c>
      <c r="V248" s="36"/>
      <c r="W248" s="36"/>
      <c r="X248" s="36"/>
      <c r="Y248" s="36"/>
      <c r="Z248" s="36"/>
      <c r="AA248" s="36"/>
      <c r="AB248" s="54" t="s">
        <v>1928</v>
      </c>
      <c r="AC248" s="60">
        <f>IF(U248=100%,2,0)</f>
        <v>2</v>
      </c>
      <c r="AD248" s="61">
        <f>IF(L248&lt;$AE$8,0,1)</f>
        <v>0</v>
      </c>
      <c r="AE248" s="37" t="str">
        <f t="shared" si="28"/>
        <v>CUMPLIDA</v>
      </c>
      <c r="AF248" s="37" t="str">
        <f t="shared" si="29"/>
        <v>CUMPLIDA</v>
      </c>
      <c r="AG248" s="69" t="s">
        <v>67</v>
      </c>
      <c r="AH248" s="38"/>
      <c r="AI248" s="38"/>
      <c r="AJ248" s="38"/>
      <c r="AK248" s="53" t="s">
        <v>323</v>
      </c>
      <c r="AL248" s="53" t="s">
        <v>61</v>
      </c>
      <c r="AM248" s="53" t="s">
        <v>391</v>
      </c>
      <c r="AN248" s="53" t="s">
        <v>63</v>
      </c>
      <c r="AO248" s="53"/>
      <c r="AP248" s="53"/>
      <c r="AQ248" s="53"/>
      <c r="AR248" s="62"/>
      <c r="AS248" s="40" t="s">
        <v>55</v>
      </c>
    </row>
    <row r="249" spans="1:45" ht="176.25" customHeight="1" x14ac:dyDescent="0.25">
      <c r="A249" s="41">
        <v>1089</v>
      </c>
      <c r="B249" s="41">
        <v>6</v>
      </c>
      <c r="C249" s="108" t="s">
        <v>1956</v>
      </c>
      <c r="D249" s="67" t="s">
        <v>1957</v>
      </c>
      <c r="E249" s="67" t="s">
        <v>1958</v>
      </c>
      <c r="F249" s="40" t="s">
        <v>1959</v>
      </c>
      <c r="G249" s="40" t="s">
        <v>1960</v>
      </c>
      <c r="H249" s="44" t="s">
        <v>1961</v>
      </c>
      <c r="I249" s="44" t="s">
        <v>1962</v>
      </c>
      <c r="J249" s="124">
        <v>5</v>
      </c>
      <c r="K249" s="47">
        <v>42734</v>
      </c>
      <c r="L249" s="47">
        <v>43100</v>
      </c>
      <c r="M249" s="69" t="s">
        <v>402</v>
      </c>
      <c r="N249" s="50" t="s">
        <v>403</v>
      </c>
      <c r="O249" s="53" t="s">
        <v>58</v>
      </c>
      <c r="P249" s="53" t="s">
        <v>826</v>
      </c>
      <c r="Q249" s="59" t="s">
        <v>84</v>
      </c>
      <c r="R249" s="53" t="s">
        <v>58</v>
      </c>
      <c r="S249" s="53" t="s">
        <v>1138</v>
      </c>
      <c r="T249" s="39">
        <v>5</v>
      </c>
      <c r="U249" s="52">
        <f t="shared" si="27"/>
        <v>1</v>
      </c>
      <c r="V249" s="36"/>
      <c r="W249" s="36"/>
      <c r="X249" s="36"/>
      <c r="Y249" s="36"/>
      <c r="Z249" s="36"/>
      <c r="AA249" s="36"/>
      <c r="AB249" s="54" t="s">
        <v>1928</v>
      </c>
      <c r="AC249" s="60">
        <f>IF(U249=100%,2,0)</f>
        <v>2</v>
      </c>
      <c r="AD249" s="61">
        <f>IF(L249&lt;$AE$8,0,1)</f>
        <v>0</v>
      </c>
      <c r="AE249" s="37" t="str">
        <f t="shared" si="28"/>
        <v>CUMPLIDA</v>
      </c>
      <c r="AF249" s="37" t="str">
        <f t="shared" si="29"/>
        <v>CUMPLIDA</v>
      </c>
      <c r="AG249" s="69" t="s">
        <v>67</v>
      </c>
      <c r="AH249" s="38"/>
      <c r="AI249" s="38"/>
      <c r="AJ249" s="38"/>
      <c r="AK249" s="53" t="s">
        <v>323</v>
      </c>
      <c r="AL249" s="53" t="s">
        <v>87</v>
      </c>
      <c r="AM249" s="53" t="s">
        <v>240</v>
      </c>
      <c r="AN249" s="53" t="s">
        <v>63</v>
      </c>
      <c r="AO249" s="53"/>
      <c r="AP249" s="53"/>
      <c r="AQ249" s="53"/>
      <c r="AR249" s="62"/>
      <c r="AS249" s="40" t="s">
        <v>55</v>
      </c>
    </row>
    <row r="250" spans="1:45" ht="259.5" customHeight="1" x14ac:dyDescent="0.25">
      <c r="A250" s="41">
        <v>1090</v>
      </c>
      <c r="B250" s="41">
        <v>7</v>
      </c>
      <c r="C250" s="108" t="s">
        <v>1963</v>
      </c>
      <c r="D250" s="67" t="s">
        <v>1964</v>
      </c>
      <c r="E250" s="67" t="s">
        <v>1965</v>
      </c>
      <c r="F250" s="40" t="s">
        <v>1966</v>
      </c>
      <c r="G250" s="40" t="s">
        <v>1967</v>
      </c>
      <c r="H250" s="44" t="s">
        <v>1968</v>
      </c>
      <c r="I250" s="44" t="s">
        <v>1969</v>
      </c>
      <c r="J250" s="124">
        <v>8</v>
      </c>
      <c r="K250" s="47">
        <v>42734</v>
      </c>
      <c r="L250" s="47">
        <v>43100</v>
      </c>
      <c r="M250" s="69" t="s">
        <v>402</v>
      </c>
      <c r="N250" s="50" t="s">
        <v>403</v>
      </c>
      <c r="O250" s="53" t="s">
        <v>58</v>
      </c>
      <c r="P250" s="53" t="s">
        <v>58</v>
      </c>
      <c r="Q250" s="59" t="s">
        <v>84</v>
      </c>
      <c r="R250" s="53" t="s">
        <v>58</v>
      </c>
      <c r="S250" s="53" t="s">
        <v>1222</v>
      </c>
      <c r="T250" s="39">
        <v>8</v>
      </c>
      <c r="U250" s="52">
        <f t="shared" si="27"/>
        <v>1</v>
      </c>
      <c r="V250" s="36"/>
      <c r="W250" s="36"/>
      <c r="X250" s="36"/>
      <c r="Y250" s="36"/>
      <c r="Z250" s="36"/>
      <c r="AA250" s="36"/>
      <c r="AB250" s="54" t="s">
        <v>1928</v>
      </c>
      <c r="AC250" s="60">
        <f>IF(U250=100%,2,0)</f>
        <v>2</v>
      </c>
      <c r="AD250" s="61">
        <f>IF(L250&lt;$AE$8,0,1)</f>
        <v>0</v>
      </c>
      <c r="AE250" s="37" t="str">
        <f t="shared" si="28"/>
        <v>CUMPLIDA</v>
      </c>
      <c r="AF250" s="37" t="str">
        <f t="shared" si="29"/>
        <v>CUMPLIDA</v>
      </c>
      <c r="AG250" s="69" t="s">
        <v>117</v>
      </c>
      <c r="AH250" s="38"/>
      <c r="AI250" s="38"/>
      <c r="AJ250" s="38"/>
      <c r="AK250" s="53" t="s">
        <v>323</v>
      </c>
      <c r="AL250" s="53" t="s">
        <v>61</v>
      </c>
      <c r="AM250" s="53" t="s">
        <v>391</v>
      </c>
      <c r="AN250" s="53" t="s">
        <v>63</v>
      </c>
      <c r="AO250" s="53"/>
      <c r="AP250" s="53"/>
      <c r="AQ250" s="53"/>
      <c r="AR250" s="62"/>
      <c r="AS250" s="40" t="s">
        <v>55</v>
      </c>
    </row>
    <row r="251" spans="1:45" ht="195" customHeight="1" x14ac:dyDescent="0.25">
      <c r="A251" s="41">
        <v>1091</v>
      </c>
      <c r="B251" s="41">
        <v>8</v>
      </c>
      <c r="C251" s="108" t="s">
        <v>1970</v>
      </c>
      <c r="D251" s="67" t="s">
        <v>1971</v>
      </c>
      <c r="E251" s="67" t="s">
        <v>1972</v>
      </c>
      <c r="F251" s="40" t="s">
        <v>1973</v>
      </c>
      <c r="G251" s="40" t="s">
        <v>1974</v>
      </c>
      <c r="H251" s="44" t="s">
        <v>1975</v>
      </c>
      <c r="I251" s="44" t="s">
        <v>1976</v>
      </c>
      <c r="J251" s="124">
        <v>6</v>
      </c>
      <c r="K251" s="47">
        <v>42734</v>
      </c>
      <c r="L251" s="47">
        <v>43190</v>
      </c>
      <c r="M251" s="69" t="s">
        <v>402</v>
      </c>
      <c r="N251" s="50" t="s">
        <v>403</v>
      </c>
      <c r="O251" s="53" t="s">
        <v>58</v>
      </c>
      <c r="P251" s="53" t="s">
        <v>58</v>
      </c>
      <c r="Q251" s="59" t="s">
        <v>84</v>
      </c>
      <c r="R251" s="53" t="s">
        <v>58</v>
      </c>
      <c r="S251" s="53" t="s">
        <v>59</v>
      </c>
      <c r="T251" s="39">
        <v>5</v>
      </c>
      <c r="U251" s="52">
        <f t="shared" si="27"/>
        <v>0.83333333333333337</v>
      </c>
      <c r="V251" s="36"/>
      <c r="W251" s="36"/>
      <c r="X251" s="36"/>
      <c r="Y251" s="36"/>
      <c r="Z251" s="36"/>
      <c r="AA251" s="36"/>
      <c r="AB251" s="54" t="s">
        <v>1928</v>
      </c>
      <c r="AC251" s="60">
        <f>IF(U251=100%,2,0)</f>
        <v>0</v>
      </c>
      <c r="AD251" s="61">
        <f>IF(L251&lt;$AE$8,0,1)</f>
        <v>1</v>
      </c>
      <c r="AE251" s="37" t="str">
        <f t="shared" si="28"/>
        <v>EN TERMINO</v>
      </c>
      <c r="AF251" s="37" t="str">
        <f t="shared" si="29"/>
        <v>EN TERMINO</v>
      </c>
      <c r="AG251" s="69" t="s">
        <v>59</v>
      </c>
      <c r="AH251" s="38"/>
      <c r="AI251" s="38"/>
      <c r="AJ251" s="38"/>
      <c r="AK251" s="53" t="s">
        <v>323</v>
      </c>
      <c r="AL251" s="53" t="s">
        <v>87</v>
      </c>
      <c r="AM251" s="53" t="s">
        <v>498</v>
      </c>
      <c r="AN251" s="53" t="s">
        <v>63</v>
      </c>
      <c r="AO251" s="53"/>
      <c r="AP251" s="53"/>
      <c r="AQ251" s="53"/>
      <c r="AR251" s="62"/>
      <c r="AS251" s="40" t="s">
        <v>55</v>
      </c>
    </row>
    <row r="252" spans="1:45" ht="188.25" customHeight="1" x14ac:dyDescent="0.25">
      <c r="A252" s="41">
        <v>1092</v>
      </c>
      <c r="B252" s="41">
        <v>9</v>
      </c>
      <c r="C252" s="108" t="s">
        <v>1977</v>
      </c>
      <c r="D252" s="67" t="s">
        <v>1978</v>
      </c>
      <c r="E252" s="67" t="s">
        <v>1979</v>
      </c>
      <c r="F252" s="40" t="s">
        <v>1980</v>
      </c>
      <c r="G252" s="40" t="s">
        <v>1981</v>
      </c>
      <c r="H252" s="44" t="s">
        <v>1982</v>
      </c>
      <c r="I252" s="44" t="s">
        <v>1983</v>
      </c>
      <c r="J252" s="124">
        <v>5</v>
      </c>
      <c r="K252" s="47">
        <v>42734</v>
      </c>
      <c r="L252" s="47">
        <v>43100</v>
      </c>
      <c r="M252" s="69" t="s">
        <v>402</v>
      </c>
      <c r="N252" s="50" t="s">
        <v>403</v>
      </c>
      <c r="O252" s="53" t="s">
        <v>58</v>
      </c>
      <c r="P252" s="53" t="s">
        <v>826</v>
      </c>
      <c r="Q252" s="59" t="s">
        <v>84</v>
      </c>
      <c r="R252" s="53" t="s">
        <v>58</v>
      </c>
      <c r="S252" s="53" t="s">
        <v>1138</v>
      </c>
      <c r="T252" s="39">
        <v>5</v>
      </c>
      <c r="U252" s="52">
        <f t="shared" si="27"/>
        <v>1</v>
      </c>
      <c r="V252" s="36"/>
      <c r="W252" s="36"/>
      <c r="X252" s="36"/>
      <c r="Y252" s="36"/>
      <c r="Z252" s="36"/>
      <c r="AA252" s="36"/>
      <c r="AB252" s="54" t="s">
        <v>1928</v>
      </c>
      <c r="AC252" s="60">
        <f>IF(U252=100%,2,0)</f>
        <v>2</v>
      </c>
      <c r="AD252" s="61">
        <f>IF(L252&lt;$AE$8,0,1)</f>
        <v>0</v>
      </c>
      <c r="AE252" s="37" t="str">
        <f t="shared" si="28"/>
        <v>CUMPLIDA</v>
      </c>
      <c r="AF252" s="37" t="str">
        <f t="shared" si="29"/>
        <v>CUMPLIDA</v>
      </c>
      <c r="AG252" s="69" t="s">
        <v>67</v>
      </c>
      <c r="AH252" s="38"/>
      <c r="AI252" s="38"/>
      <c r="AJ252" s="38"/>
      <c r="AK252" s="53" t="s">
        <v>323</v>
      </c>
      <c r="AL252" s="53" t="s">
        <v>87</v>
      </c>
      <c r="AM252" s="53" t="s">
        <v>240</v>
      </c>
      <c r="AN252" s="53" t="s">
        <v>63</v>
      </c>
      <c r="AO252" s="53"/>
      <c r="AP252" s="53"/>
      <c r="AQ252" s="53"/>
      <c r="AR252" s="62"/>
      <c r="AS252" s="40" t="s">
        <v>55</v>
      </c>
    </row>
    <row r="253" spans="1:45" ht="211.5" customHeight="1" x14ac:dyDescent="0.25">
      <c r="A253" s="41">
        <v>1093</v>
      </c>
      <c r="B253" s="41">
        <v>1</v>
      </c>
      <c r="C253" s="67" t="s">
        <v>1984</v>
      </c>
      <c r="D253" s="67" t="s">
        <v>1985</v>
      </c>
      <c r="E253" s="67" t="s">
        <v>1986</v>
      </c>
      <c r="F253" s="40" t="s">
        <v>1987</v>
      </c>
      <c r="G253" s="40" t="s">
        <v>1988</v>
      </c>
      <c r="H253" s="44" t="s">
        <v>1989</v>
      </c>
      <c r="I253" s="44" t="s">
        <v>1990</v>
      </c>
      <c r="J253" s="124">
        <v>5</v>
      </c>
      <c r="K253" s="47">
        <v>42736</v>
      </c>
      <c r="L253" s="47">
        <v>42916</v>
      </c>
      <c r="M253" s="69" t="s">
        <v>136</v>
      </c>
      <c r="N253" s="50" t="s">
        <v>136</v>
      </c>
      <c r="O253" s="53" t="s">
        <v>58</v>
      </c>
      <c r="P253" s="53" t="s">
        <v>58</v>
      </c>
      <c r="Q253" s="59" t="s">
        <v>84</v>
      </c>
      <c r="R253" s="53" t="s">
        <v>58</v>
      </c>
      <c r="S253" s="53" t="s">
        <v>59</v>
      </c>
      <c r="T253" s="39">
        <v>5</v>
      </c>
      <c r="U253" s="52">
        <f t="shared" si="27"/>
        <v>1</v>
      </c>
      <c r="V253" s="36"/>
      <c r="W253" s="36"/>
      <c r="X253" s="36"/>
      <c r="Y253" s="36"/>
      <c r="Z253" s="36"/>
      <c r="AA253" s="36"/>
      <c r="AB253" s="54" t="s">
        <v>1928</v>
      </c>
      <c r="AC253" s="60">
        <f>IF(U253=100%,2,0)</f>
        <v>2</v>
      </c>
      <c r="AD253" s="61">
        <f>IF(L253&lt;$AE$8,0,1)</f>
        <v>0</v>
      </c>
      <c r="AE253" s="37" t="str">
        <f t="shared" si="28"/>
        <v>CUMPLIDA</v>
      </c>
      <c r="AF253" s="37" t="str">
        <f t="shared" si="29"/>
        <v>CUMPLIDA</v>
      </c>
      <c r="AG253" s="69" t="s">
        <v>59</v>
      </c>
      <c r="AH253" s="38"/>
      <c r="AI253" s="38"/>
      <c r="AJ253" s="38"/>
      <c r="AK253" s="53" t="s">
        <v>323</v>
      </c>
      <c r="AL253" s="53" t="s">
        <v>99</v>
      </c>
      <c r="AM253" s="53" t="s">
        <v>867</v>
      </c>
      <c r="AN253" s="53" t="s">
        <v>139</v>
      </c>
      <c r="AO253" s="53"/>
      <c r="AP253" s="53"/>
      <c r="AQ253" s="53"/>
      <c r="AR253" s="62"/>
      <c r="AS253" s="40" t="s">
        <v>55</v>
      </c>
    </row>
    <row r="254" spans="1:45" ht="146.25" customHeight="1" x14ac:dyDescent="0.25">
      <c r="A254" s="41">
        <v>1094</v>
      </c>
      <c r="B254" s="41">
        <v>2</v>
      </c>
      <c r="C254" s="67" t="s">
        <v>1991</v>
      </c>
      <c r="D254" s="40" t="s">
        <v>1992</v>
      </c>
      <c r="E254" s="62" t="s">
        <v>1993</v>
      </c>
      <c r="F254" s="40" t="s">
        <v>1994</v>
      </c>
      <c r="G254" s="40" t="s">
        <v>1995</v>
      </c>
      <c r="H254" s="44" t="s">
        <v>1996</v>
      </c>
      <c r="I254" s="44" t="s">
        <v>1997</v>
      </c>
      <c r="J254" s="124">
        <v>5</v>
      </c>
      <c r="K254" s="47">
        <v>42736</v>
      </c>
      <c r="L254" s="47">
        <v>43281</v>
      </c>
      <c r="M254" s="53" t="s">
        <v>1998</v>
      </c>
      <c r="N254" s="50" t="s">
        <v>1999</v>
      </c>
      <c r="O254" s="53" t="s">
        <v>58</v>
      </c>
      <c r="P254" s="53" t="s">
        <v>58</v>
      </c>
      <c r="Q254" s="59" t="s">
        <v>84</v>
      </c>
      <c r="R254" s="53" t="s">
        <v>58</v>
      </c>
      <c r="S254" s="53" t="s">
        <v>1222</v>
      </c>
      <c r="T254" s="39">
        <v>1</v>
      </c>
      <c r="U254" s="52">
        <f t="shared" si="27"/>
        <v>0.2</v>
      </c>
      <c r="V254" s="36"/>
      <c r="W254" s="36"/>
      <c r="X254" s="36"/>
      <c r="Y254" s="36"/>
      <c r="Z254" s="36"/>
      <c r="AA254" s="36"/>
      <c r="AB254" s="54" t="s">
        <v>1928</v>
      </c>
      <c r="AC254" s="60">
        <f>IF(U254=100%,2,0)</f>
        <v>0</v>
      </c>
      <c r="AD254" s="61">
        <f>IF(L254&lt;$AE$8,0,1)</f>
        <v>1</v>
      </c>
      <c r="AE254" s="37" t="str">
        <f t="shared" si="28"/>
        <v>EN TERMINO</v>
      </c>
      <c r="AF254" s="37" t="str">
        <f t="shared" si="29"/>
        <v>EN TERMINO</v>
      </c>
      <c r="AG254" s="69" t="s">
        <v>117</v>
      </c>
      <c r="AH254" s="38"/>
      <c r="AI254" s="38"/>
      <c r="AJ254" s="38"/>
      <c r="AK254" s="53" t="s">
        <v>323</v>
      </c>
      <c r="AL254" s="53" t="s">
        <v>87</v>
      </c>
      <c r="AM254" s="53" t="s">
        <v>2000</v>
      </c>
      <c r="AN254" s="53" t="s">
        <v>139</v>
      </c>
      <c r="AO254" s="53"/>
      <c r="AP254" s="53"/>
      <c r="AQ254" s="53"/>
      <c r="AR254" s="62"/>
      <c r="AS254" s="40" t="s">
        <v>55</v>
      </c>
    </row>
    <row r="255" spans="1:45" ht="127.5" customHeight="1" x14ac:dyDescent="0.25">
      <c r="A255" s="41">
        <v>1095</v>
      </c>
      <c r="B255" s="41">
        <v>3</v>
      </c>
      <c r="C255" s="67" t="s">
        <v>2001</v>
      </c>
      <c r="D255" s="67" t="s">
        <v>2002</v>
      </c>
      <c r="E255" s="67" t="s">
        <v>2003</v>
      </c>
      <c r="F255" s="40" t="s">
        <v>2004</v>
      </c>
      <c r="G255" s="40" t="s">
        <v>2005</v>
      </c>
      <c r="H255" s="44" t="s">
        <v>2006</v>
      </c>
      <c r="I255" s="44" t="s">
        <v>2007</v>
      </c>
      <c r="J255" s="124">
        <v>4</v>
      </c>
      <c r="K255" s="47">
        <v>42736</v>
      </c>
      <c r="L255" s="47">
        <v>43281</v>
      </c>
      <c r="M255" s="53" t="s">
        <v>1998</v>
      </c>
      <c r="N255" s="50" t="s">
        <v>1999</v>
      </c>
      <c r="O255" s="53" t="s">
        <v>58</v>
      </c>
      <c r="P255" s="53" t="s">
        <v>58</v>
      </c>
      <c r="Q255" s="59" t="s">
        <v>84</v>
      </c>
      <c r="R255" s="53" t="s">
        <v>58</v>
      </c>
      <c r="S255" s="53" t="s">
        <v>1138</v>
      </c>
      <c r="T255" s="39">
        <v>1</v>
      </c>
      <c r="U255" s="52">
        <f t="shared" si="27"/>
        <v>0.25</v>
      </c>
      <c r="V255" s="36"/>
      <c r="W255" s="36"/>
      <c r="X255" s="36"/>
      <c r="Y255" s="36"/>
      <c r="Z255" s="36"/>
      <c r="AA255" s="36"/>
      <c r="AB255" s="54" t="s">
        <v>1928</v>
      </c>
      <c r="AC255" s="60">
        <f>IF(U255=100%,2,0)</f>
        <v>0</v>
      </c>
      <c r="AD255" s="61">
        <f>IF(L255&lt;$AE$8,0,1)</f>
        <v>1</v>
      </c>
      <c r="AE255" s="37" t="str">
        <f t="shared" si="28"/>
        <v>EN TERMINO</v>
      </c>
      <c r="AF255" s="37" t="str">
        <f t="shared" si="29"/>
        <v>EN TERMINO</v>
      </c>
      <c r="AG255" s="69" t="s">
        <v>67</v>
      </c>
      <c r="AH255" s="38"/>
      <c r="AI255" s="38"/>
      <c r="AJ255" s="38"/>
      <c r="AK255" s="53" t="s">
        <v>323</v>
      </c>
      <c r="AL255" s="53" t="s">
        <v>87</v>
      </c>
      <c r="AM255" s="53" t="s">
        <v>2000</v>
      </c>
      <c r="AN255" s="53" t="s">
        <v>139</v>
      </c>
      <c r="AO255" s="53"/>
      <c r="AP255" s="53"/>
      <c r="AQ255" s="53"/>
      <c r="AR255" s="62"/>
      <c r="AS255" s="40" t="s">
        <v>55</v>
      </c>
    </row>
    <row r="256" spans="1:45" ht="195" customHeight="1" x14ac:dyDescent="0.25">
      <c r="A256" s="41">
        <v>1096</v>
      </c>
      <c r="B256" s="41">
        <v>4</v>
      </c>
      <c r="C256" s="67" t="s">
        <v>2008</v>
      </c>
      <c r="D256" s="67" t="s">
        <v>2009</v>
      </c>
      <c r="E256" s="67" t="s">
        <v>2010</v>
      </c>
      <c r="F256" s="40" t="s">
        <v>2011</v>
      </c>
      <c r="G256" s="40" t="s">
        <v>2012</v>
      </c>
      <c r="H256" s="44" t="s">
        <v>2013</v>
      </c>
      <c r="I256" s="44" t="s">
        <v>2014</v>
      </c>
      <c r="J256" s="124">
        <v>6</v>
      </c>
      <c r="K256" s="47">
        <v>42736</v>
      </c>
      <c r="L256" s="47">
        <v>43100</v>
      </c>
      <c r="M256" s="53" t="s">
        <v>1998</v>
      </c>
      <c r="N256" s="50" t="s">
        <v>1999</v>
      </c>
      <c r="O256" s="53" t="s">
        <v>58</v>
      </c>
      <c r="P256" s="53" t="s">
        <v>58</v>
      </c>
      <c r="Q256" s="59" t="s">
        <v>84</v>
      </c>
      <c r="R256" s="53" t="s">
        <v>58</v>
      </c>
      <c r="S256" s="53" t="s">
        <v>1138</v>
      </c>
      <c r="T256" s="39">
        <v>6</v>
      </c>
      <c r="U256" s="52">
        <f t="shared" si="27"/>
        <v>1</v>
      </c>
      <c r="V256" s="36"/>
      <c r="W256" s="36"/>
      <c r="X256" s="36"/>
      <c r="Y256" s="36"/>
      <c r="Z256" s="36"/>
      <c r="AA256" s="36"/>
      <c r="AB256" s="54" t="s">
        <v>1928</v>
      </c>
      <c r="AC256" s="60">
        <f>IF(U256=100%,2,0)</f>
        <v>2</v>
      </c>
      <c r="AD256" s="61">
        <f>IF(L256&lt;$AE$8,0,1)</f>
        <v>0</v>
      </c>
      <c r="AE256" s="37" t="str">
        <f t="shared" si="28"/>
        <v>CUMPLIDA</v>
      </c>
      <c r="AF256" s="37" t="str">
        <f t="shared" si="29"/>
        <v>CUMPLIDA</v>
      </c>
      <c r="AG256" s="69" t="s">
        <v>67</v>
      </c>
      <c r="AH256" s="38"/>
      <c r="AI256" s="38"/>
      <c r="AJ256" s="38"/>
      <c r="AK256" s="53" t="s">
        <v>323</v>
      </c>
      <c r="AL256" s="53" t="s">
        <v>61</v>
      </c>
      <c r="AM256" s="53" t="s">
        <v>752</v>
      </c>
      <c r="AN256" s="53" t="s">
        <v>139</v>
      </c>
      <c r="AO256" s="53"/>
      <c r="AP256" s="53"/>
      <c r="AQ256" s="53"/>
      <c r="AR256" s="62"/>
      <c r="AS256" s="40" t="s">
        <v>55</v>
      </c>
    </row>
    <row r="257" spans="1:45" ht="132" customHeight="1" x14ac:dyDescent="0.25">
      <c r="A257" s="41">
        <v>1097</v>
      </c>
      <c r="B257" s="41">
        <v>5</v>
      </c>
      <c r="C257" s="67" t="s">
        <v>2015</v>
      </c>
      <c r="D257" s="67" t="s">
        <v>2016</v>
      </c>
      <c r="E257" s="67" t="s">
        <v>2017</v>
      </c>
      <c r="F257" s="40" t="s">
        <v>2018</v>
      </c>
      <c r="G257" s="40" t="s">
        <v>2019</v>
      </c>
      <c r="H257" s="44" t="s">
        <v>2020</v>
      </c>
      <c r="I257" s="44" t="s">
        <v>2021</v>
      </c>
      <c r="J257" s="124">
        <v>4</v>
      </c>
      <c r="K257" s="47">
        <v>42736</v>
      </c>
      <c r="L257" s="47">
        <v>43100</v>
      </c>
      <c r="M257" s="53" t="s">
        <v>1998</v>
      </c>
      <c r="N257" s="50" t="s">
        <v>1999</v>
      </c>
      <c r="O257" s="53" t="s">
        <v>58</v>
      </c>
      <c r="P257" s="53" t="s">
        <v>58</v>
      </c>
      <c r="Q257" s="59" t="s">
        <v>84</v>
      </c>
      <c r="R257" s="53" t="s">
        <v>58</v>
      </c>
      <c r="S257" s="53" t="s">
        <v>1138</v>
      </c>
      <c r="T257" s="39">
        <v>4</v>
      </c>
      <c r="U257" s="52">
        <f t="shared" si="27"/>
        <v>1</v>
      </c>
      <c r="V257" s="36"/>
      <c r="W257" s="36"/>
      <c r="X257" s="36"/>
      <c r="Y257" s="36"/>
      <c r="Z257" s="36"/>
      <c r="AA257" s="36"/>
      <c r="AB257" s="54" t="s">
        <v>1928</v>
      </c>
      <c r="AC257" s="60">
        <f>IF(U257=100%,2,0)</f>
        <v>2</v>
      </c>
      <c r="AD257" s="61">
        <f>IF(L257&lt;$AE$8,0,1)</f>
        <v>0</v>
      </c>
      <c r="AE257" s="37" t="str">
        <f t="shared" si="28"/>
        <v>CUMPLIDA</v>
      </c>
      <c r="AF257" s="37" t="str">
        <f t="shared" si="29"/>
        <v>CUMPLIDA</v>
      </c>
      <c r="AG257" s="69" t="s">
        <v>67</v>
      </c>
      <c r="AH257" s="38"/>
      <c r="AI257" s="38"/>
      <c r="AJ257" s="38"/>
      <c r="AK257" s="53" t="s">
        <v>323</v>
      </c>
      <c r="AL257" s="53" t="s">
        <v>653</v>
      </c>
      <c r="AM257" s="53" t="s">
        <v>654</v>
      </c>
      <c r="AN257" s="53" t="s">
        <v>139</v>
      </c>
      <c r="AO257" s="53"/>
      <c r="AP257" s="53"/>
      <c r="AQ257" s="53"/>
      <c r="AR257" s="62"/>
      <c r="AS257" s="40" t="s">
        <v>55</v>
      </c>
    </row>
    <row r="258" spans="1:45" ht="205.5" customHeight="1" x14ac:dyDescent="0.25">
      <c r="A258" s="41">
        <v>1098</v>
      </c>
      <c r="B258" s="41">
        <v>6</v>
      </c>
      <c r="C258" s="67" t="s">
        <v>2022</v>
      </c>
      <c r="D258" s="67" t="s">
        <v>2023</v>
      </c>
      <c r="E258" s="40" t="s">
        <v>2024</v>
      </c>
      <c r="F258" s="40" t="s">
        <v>2025</v>
      </c>
      <c r="G258" s="40" t="s">
        <v>2026</v>
      </c>
      <c r="H258" s="44" t="s">
        <v>2027</v>
      </c>
      <c r="I258" s="44" t="s">
        <v>2028</v>
      </c>
      <c r="J258" s="124">
        <v>6</v>
      </c>
      <c r="K258" s="47">
        <v>42736</v>
      </c>
      <c r="L258" s="47">
        <v>43100</v>
      </c>
      <c r="M258" s="160" t="s">
        <v>2029</v>
      </c>
      <c r="N258" s="50" t="s">
        <v>2030</v>
      </c>
      <c r="O258" s="53" t="s">
        <v>58</v>
      </c>
      <c r="P258" s="53" t="s">
        <v>58</v>
      </c>
      <c r="Q258" s="59" t="s">
        <v>84</v>
      </c>
      <c r="R258" s="53" t="s">
        <v>58</v>
      </c>
      <c r="S258" s="53" t="s">
        <v>1138</v>
      </c>
      <c r="T258" s="39">
        <v>6</v>
      </c>
      <c r="U258" s="52">
        <f t="shared" si="27"/>
        <v>1</v>
      </c>
      <c r="V258" s="36"/>
      <c r="W258" s="36"/>
      <c r="X258" s="36"/>
      <c r="Y258" s="36"/>
      <c r="Z258" s="36"/>
      <c r="AA258" s="36"/>
      <c r="AB258" s="54" t="s">
        <v>1928</v>
      </c>
      <c r="AC258" s="60">
        <f>IF(U258=100%,2,0)</f>
        <v>2</v>
      </c>
      <c r="AD258" s="61">
        <f>IF(L258&lt;$AE$8,0,1)</f>
        <v>0</v>
      </c>
      <c r="AE258" s="37" t="str">
        <f t="shared" si="28"/>
        <v>CUMPLIDA</v>
      </c>
      <c r="AF258" s="37" t="str">
        <f t="shared" si="29"/>
        <v>CUMPLIDA</v>
      </c>
      <c r="AG258" s="69" t="s">
        <v>67</v>
      </c>
      <c r="AH258" s="38"/>
      <c r="AI258" s="38"/>
      <c r="AJ258" s="38"/>
      <c r="AK258" s="53" t="s">
        <v>323</v>
      </c>
      <c r="AL258" s="53" t="s">
        <v>61</v>
      </c>
      <c r="AM258" s="53" t="s">
        <v>752</v>
      </c>
      <c r="AN258" s="53" t="s">
        <v>139</v>
      </c>
      <c r="AO258" s="53"/>
      <c r="AP258" s="53"/>
      <c r="AQ258" s="53"/>
      <c r="AR258" s="62"/>
      <c r="AS258" s="40" t="s">
        <v>55</v>
      </c>
    </row>
    <row r="259" spans="1:45" ht="132.75" customHeight="1" x14ac:dyDescent="0.25">
      <c r="A259" s="41">
        <v>1099</v>
      </c>
      <c r="B259" s="41">
        <v>7</v>
      </c>
      <c r="C259" s="67" t="s">
        <v>2031</v>
      </c>
      <c r="D259" s="67" t="s">
        <v>2032</v>
      </c>
      <c r="E259" s="67" t="s">
        <v>2033</v>
      </c>
      <c r="F259" s="40" t="s">
        <v>2034</v>
      </c>
      <c r="G259" s="40" t="s">
        <v>2035</v>
      </c>
      <c r="H259" s="44" t="s">
        <v>2036</v>
      </c>
      <c r="I259" s="44" t="s">
        <v>2037</v>
      </c>
      <c r="J259" s="124">
        <v>3</v>
      </c>
      <c r="K259" s="47">
        <v>42736</v>
      </c>
      <c r="L259" s="47">
        <v>42916</v>
      </c>
      <c r="M259" s="160" t="s">
        <v>2029</v>
      </c>
      <c r="N259" s="50" t="s">
        <v>2030</v>
      </c>
      <c r="O259" s="53" t="s">
        <v>58</v>
      </c>
      <c r="P259" s="53" t="s">
        <v>58</v>
      </c>
      <c r="Q259" s="59" t="s">
        <v>84</v>
      </c>
      <c r="R259" s="53" t="s">
        <v>58</v>
      </c>
      <c r="S259" s="53" t="s">
        <v>59</v>
      </c>
      <c r="T259" s="39">
        <v>3</v>
      </c>
      <c r="U259" s="52">
        <f t="shared" ref="U259:U322" si="30">+T259/J259</f>
        <v>1</v>
      </c>
      <c r="V259" s="36"/>
      <c r="W259" s="36"/>
      <c r="X259" s="36"/>
      <c r="Y259" s="36"/>
      <c r="Z259" s="36"/>
      <c r="AA259" s="36"/>
      <c r="AB259" s="54" t="s">
        <v>1928</v>
      </c>
      <c r="AC259" s="60">
        <f>IF(U259=100%,2,0)</f>
        <v>2</v>
      </c>
      <c r="AD259" s="61">
        <f>IF(L259&lt;$AE$8,0,1)</f>
        <v>0</v>
      </c>
      <c r="AE259" s="37" t="str">
        <f t="shared" si="28"/>
        <v>CUMPLIDA</v>
      </c>
      <c r="AF259" s="37" t="str">
        <f t="shared" si="29"/>
        <v>CUMPLIDA</v>
      </c>
      <c r="AG259" s="69" t="s">
        <v>59</v>
      </c>
      <c r="AH259" s="38"/>
      <c r="AI259" s="38"/>
      <c r="AJ259" s="38"/>
      <c r="AK259" s="53" t="s">
        <v>323</v>
      </c>
      <c r="AL259" s="53" t="s">
        <v>61</v>
      </c>
      <c r="AM259" s="53" t="s">
        <v>1017</v>
      </c>
      <c r="AN259" s="53" t="s">
        <v>139</v>
      </c>
      <c r="AO259" s="53"/>
      <c r="AP259" s="53"/>
      <c r="AQ259" s="53"/>
      <c r="AR259" s="62"/>
      <c r="AS259" s="40" t="s">
        <v>55</v>
      </c>
    </row>
    <row r="260" spans="1:45" ht="176.25" customHeight="1" x14ac:dyDescent="0.25">
      <c r="A260" s="41">
        <v>1100</v>
      </c>
      <c r="B260" s="41">
        <v>8</v>
      </c>
      <c r="C260" s="67" t="s">
        <v>2038</v>
      </c>
      <c r="D260" s="67" t="s">
        <v>2039</v>
      </c>
      <c r="E260" s="67" t="s">
        <v>2040</v>
      </c>
      <c r="F260" s="40" t="s">
        <v>2041</v>
      </c>
      <c r="G260" s="40" t="s">
        <v>2042</v>
      </c>
      <c r="H260" s="44" t="s">
        <v>2043</v>
      </c>
      <c r="I260" s="44" t="s">
        <v>2044</v>
      </c>
      <c r="J260" s="124">
        <v>4</v>
      </c>
      <c r="K260" s="47">
        <v>42736</v>
      </c>
      <c r="L260" s="47">
        <v>43312</v>
      </c>
      <c r="M260" s="160" t="s">
        <v>2045</v>
      </c>
      <c r="N260" s="50" t="s">
        <v>2046</v>
      </c>
      <c r="O260" s="53" t="s">
        <v>58</v>
      </c>
      <c r="P260" s="53" t="s">
        <v>58</v>
      </c>
      <c r="Q260" s="59" t="s">
        <v>84</v>
      </c>
      <c r="R260" s="53" t="s">
        <v>58</v>
      </c>
      <c r="S260" s="53" t="s">
        <v>1222</v>
      </c>
      <c r="T260" s="39">
        <v>2</v>
      </c>
      <c r="U260" s="52">
        <f t="shared" si="30"/>
        <v>0.5</v>
      </c>
      <c r="V260" s="36"/>
      <c r="W260" s="36"/>
      <c r="X260" s="36"/>
      <c r="Y260" s="36"/>
      <c r="Z260" s="36"/>
      <c r="AA260" s="36"/>
      <c r="AB260" s="54" t="s">
        <v>1928</v>
      </c>
      <c r="AC260" s="60">
        <f>IF(U260=100%,2,0)</f>
        <v>0</v>
      </c>
      <c r="AD260" s="61">
        <f>IF(L260&lt;$AE$8,0,1)</f>
        <v>1</v>
      </c>
      <c r="AE260" s="37" t="str">
        <f t="shared" si="28"/>
        <v>EN TERMINO</v>
      </c>
      <c r="AF260" s="37" t="str">
        <f t="shared" si="29"/>
        <v>EN TERMINO</v>
      </c>
      <c r="AG260" s="69" t="s">
        <v>117</v>
      </c>
      <c r="AH260" s="38"/>
      <c r="AI260" s="38"/>
      <c r="AJ260" s="38"/>
      <c r="AK260" s="53" t="s">
        <v>323</v>
      </c>
      <c r="AL260" s="53" t="s">
        <v>61</v>
      </c>
      <c r="AM260" s="53" t="s">
        <v>752</v>
      </c>
      <c r="AN260" s="53" t="s">
        <v>139</v>
      </c>
      <c r="AO260" s="53"/>
      <c r="AP260" s="53"/>
      <c r="AQ260" s="53"/>
      <c r="AR260" s="62"/>
      <c r="AS260" s="40" t="s">
        <v>55</v>
      </c>
    </row>
    <row r="261" spans="1:45" ht="139.5" customHeight="1" x14ac:dyDescent="0.25">
      <c r="A261" s="41">
        <v>1101</v>
      </c>
      <c r="B261" s="41">
        <v>9</v>
      </c>
      <c r="C261" s="67" t="s">
        <v>2047</v>
      </c>
      <c r="D261" s="40" t="s">
        <v>2048</v>
      </c>
      <c r="E261" s="67" t="s">
        <v>2049</v>
      </c>
      <c r="F261" s="40" t="s">
        <v>2050</v>
      </c>
      <c r="G261" s="40" t="s">
        <v>2051</v>
      </c>
      <c r="H261" s="44" t="s">
        <v>2052</v>
      </c>
      <c r="I261" s="44" t="s">
        <v>2053</v>
      </c>
      <c r="J261" s="124">
        <v>5</v>
      </c>
      <c r="K261" s="47">
        <v>42736</v>
      </c>
      <c r="L261" s="47">
        <v>43312</v>
      </c>
      <c r="M261" s="160" t="s">
        <v>2054</v>
      </c>
      <c r="N261" s="50" t="s">
        <v>2055</v>
      </c>
      <c r="O261" s="53" t="s">
        <v>58</v>
      </c>
      <c r="P261" s="53" t="s">
        <v>58</v>
      </c>
      <c r="Q261" s="59" t="s">
        <v>84</v>
      </c>
      <c r="R261" s="53" t="s">
        <v>58</v>
      </c>
      <c r="S261" s="53" t="s">
        <v>1222</v>
      </c>
      <c r="T261" s="39">
        <v>3</v>
      </c>
      <c r="U261" s="52">
        <f t="shared" si="30"/>
        <v>0.6</v>
      </c>
      <c r="V261" s="36"/>
      <c r="W261" s="36"/>
      <c r="X261" s="36"/>
      <c r="Y261" s="36"/>
      <c r="Z261" s="36"/>
      <c r="AA261" s="36"/>
      <c r="AB261" s="54" t="s">
        <v>1928</v>
      </c>
      <c r="AC261" s="60">
        <f>IF(U261=100%,2,0)</f>
        <v>0</v>
      </c>
      <c r="AD261" s="61">
        <f>IF(L261&lt;$AE$8,0,1)</f>
        <v>1</v>
      </c>
      <c r="AE261" s="37" t="str">
        <f t="shared" si="28"/>
        <v>EN TERMINO</v>
      </c>
      <c r="AF261" s="37" t="str">
        <f t="shared" si="29"/>
        <v>EN TERMINO</v>
      </c>
      <c r="AG261" s="69" t="s">
        <v>117</v>
      </c>
      <c r="AH261" s="38"/>
      <c r="AI261" s="38"/>
      <c r="AJ261" s="38"/>
      <c r="AK261" s="53" t="s">
        <v>323</v>
      </c>
      <c r="AL261" s="53" t="s">
        <v>87</v>
      </c>
      <c r="AM261" s="53" t="s">
        <v>2000</v>
      </c>
      <c r="AN261" s="53" t="s">
        <v>139</v>
      </c>
      <c r="AO261" s="53"/>
      <c r="AP261" s="53"/>
      <c r="AQ261" s="53"/>
      <c r="AR261" s="62"/>
      <c r="AS261" s="40" t="s">
        <v>55</v>
      </c>
    </row>
    <row r="262" spans="1:45" ht="333.75" customHeight="1" x14ac:dyDescent="0.25">
      <c r="A262" s="41">
        <v>1102</v>
      </c>
      <c r="B262" s="41">
        <v>10</v>
      </c>
      <c r="C262" s="67" t="s">
        <v>2056</v>
      </c>
      <c r="D262" s="67" t="s">
        <v>2057</v>
      </c>
      <c r="E262" s="67" t="s">
        <v>2058</v>
      </c>
      <c r="F262" s="40" t="s">
        <v>2059</v>
      </c>
      <c r="G262" s="40" t="s">
        <v>2060</v>
      </c>
      <c r="H262" s="44" t="s">
        <v>2061</v>
      </c>
      <c r="I262" s="44" t="s">
        <v>2062</v>
      </c>
      <c r="J262" s="124">
        <v>8</v>
      </c>
      <c r="K262" s="47">
        <v>42736</v>
      </c>
      <c r="L262" s="47">
        <v>43312</v>
      </c>
      <c r="M262" s="160" t="s">
        <v>2063</v>
      </c>
      <c r="N262" s="50" t="s">
        <v>2064</v>
      </c>
      <c r="O262" s="53" t="s">
        <v>58</v>
      </c>
      <c r="P262" s="53" t="s">
        <v>58</v>
      </c>
      <c r="Q262" s="59" t="s">
        <v>84</v>
      </c>
      <c r="R262" s="53" t="s">
        <v>58</v>
      </c>
      <c r="S262" s="53" t="s">
        <v>1222</v>
      </c>
      <c r="T262" s="39">
        <v>5</v>
      </c>
      <c r="U262" s="52">
        <f t="shared" si="30"/>
        <v>0.625</v>
      </c>
      <c r="V262" s="39" t="s">
        <v>117</v>
      </c>
      <c r="W262" s="39" t="s">
        <v>71</v>
      </c>
      <c r="X262" s="53" t="s">
        <v>2065</v>
      </c>
      <c r="Y262" s="36"/>
      <c r="Z262" s="36"/>
      <c r="AA262" s="36"/>
      <c r="AB262" s="54" t="s">
        <v>1928</v>
      </c>
      <c r="AC262" s="60">
        <f>IF(U262=100%,2,0)</f>
        <v>0</v>
      </c>
      <c r="AD262" s="61">
        <f>IF(L262&lt;$AE$8,0,1)</f>
        <v>1</v>
      </c>
      <c r="AE262" s="37" t="str">
        <f t="shared" si="28"/>
        <v>EN TERMINO</v>
      </c>
      <c r="AF262" s="37" t="str">
        <f t="shared" si="29"/>
        <v>EN TERMINO</v>
      </c>
      <c r="AG262" s="69" t="s">
        <v>117</v>
      </c>
      <c r="AH262" s="38"/>
      <c r="AI262" s="38"/>
      <c r="AJ262" s="38"/>
      <c r="AK262" s="53" t="s">
        <v>323</v>
      </c>
      <c r="AL262" s="53" t="s">
        <v>61</v>
      </c>
      <c r="AM262" s="53" t="s">
        <v>752</v>
      </c>
      <c r="AN262" s="53" t="s">
        <v>139</v>
      </c>
      <c r="AO262" s="53"/>
      <c r="AP262" s="53"/>
      <c r="AQ262" s="53"/>
      <c r="AR262" s="62"/>
      <c r="AS262" s="40" t="s">
        <v>55</v>
      </c>
    </row>
    <row r="263" spans="1:45" ht="164.25" customHeight="1" x14ac:dyDescent="0.25">
      <c r="A263" s="41">
        <v>1103</v>
      </c>
      <c r="B263" s="41">
        <v>11</v>
      </c>
      <c r="C263" s="161" t="s">
        <v>2066</v>
      </c>
      <c r="D263" s="67" t="s">
        <v>2067</v>
      </c>
      <c r="E263" s="67" t="s">
        <v>2068</v>
      </c>
      <c r="F263" s="40" t="s">
        <v>2069</v>
      </c>
      <c r="G263" s="40" t="s">
        <v>2070</v>
      </c>
      <c r="H263" s="44" t="s">
        <v>2071</v>
      </c>
      <c r="I263" s="44" t="s">
        <v>2072</v>
      </c>
      <c r="J263" s="124">
        <v>6</v>
      </c>
      <c r="K263" s="47">
        <v>42736</v>
      </c>
      <c r="L263" s="47">
        <v>43281</v>
      </c>
      <c r="M263" s="160" t="s">
        <v>2073</v>
      </c>
      <c r="N263" s="50" t="s">
        <v>2074</v>
      </c>
      <c r="O263" s="53" t="s">
        <v>58</v>
      </c>
      <c r="P263" s="53" t="s">
        <v>1155</v>
      </c>
      <c r="Q263" s="59" t="s">
        <v>84</v>
      </c>
      <c r="R263" s="53" t="s">
        <v>58</v>
      </c>
      <c r="S263" s="53" t="s">
        <v>1138</v>
      </c>
      <c r="T263" s="39">
        <v>1</v>
      </c>
      <c r="U263" s="52">
        <f t="shared" si="30"/>
        <v>0.16666666666666666</v>
      </c>
      <c r="V263" s="36"/>
      <c r="W263" s="36"/>
      <c r="X263" s="36"/>
      <c r="Y263" s="36"/>
      <c r="Z263" s="36"/>
      <c r="AA263" s="36"/>
      <c r="AB263" s="54" t="s">
        <v>1928</v>
      </c>
      <c r="AC263" s="60">
        <f>IF(U263=100%,2,0)</f>
        <v>0</v>
      </c>
      <c r="AD263" s="61">
        <f>IF(L263&lt;$AE$8,0,1)</f>
        <v>1</v>
      </c>
      <c r="AE263" s="37" t="str">
        <f t="shared" si="28"/>
        <v>EN TERMINO</v>
      </c>
      <c r="AF263" s="37" t="str">
        <f t="shared" si="29"/>
        <v>EN TERMINO</v>
      </c>
      <c r="AG263" s="69" t="s">
        <v>67</v>
      </c>
      <c r="AH263" s="38"/>
      <c r="AI263" s="38"/>
      <c r="AJ263" s="38"/>
      <c r="AK263" s="53" t="s">
        <v>323</v>
      </c>
      <c r="AL263" s="53" t="s">
        <v>439</v>
      </c>
      <c r="AM263" s="53" t="s">
        <v>439</v>
      </c>
      <c r="AN263" s="53" t="s">
        <v>139</v>
      </c>
      <c r="AO263" s="53"/>
      <c r="AP263" s="53"/>
      <c r="AQ263" s="53"/>
      <c r="AR263" s="62"/>
      <c r="AS263" s="40" t="s">
        <v>55</v>
      </c>
    </row>
    <row r="264" spans="1:45" ht="166.5" customHeight="1" x14ac:dyDescent="0.25">
      <c r="A264" s="41">
        <v>1104</v>
      </c>
      <c r="B264" s="41">
        <v>12</v>
      </c>
      <c r="C264" s="62" t="s">
        <v>2075</v>
      </c>
      <c r="D264" s="67" t="s">
        <v>2076</v>
      </c>
      <c r="E264" s="67" t="s">
        <v>2077</v>
      </c>
      <c r="F264" s="40" t="s">
        <v>2078</v>
      </c>
      <c r="G264" s="40" t="s">
        <v>2079</v>
      </c>
      <c r="H264" s="44" t="s">
        <v>2080</v>
      </c>
      <c r="I264" s="44" t="s">
        <v>2081</v>
      </c>
      <c r="J264" s="124">
        <v>5</v>
      </c>
      <c r="K264" s="47">
        <v>42736</v>
      </c>
      <c r="L264" s="47">
        <v>43100</v>
      </c>
      <c r="M264" s="53" t="s">
        <v>1998</v>
      </c>
      <c r="N264" s="50" t="s">
        <v>1999</v>
      </c>
      <c r="O264" s="53" t="s">
        <v>58</v>
      </c>
      <c r="P264" s="53" t="s">
        <v>58</v>
      </c>
      <c r="Q264" s="59" t="s">
        <v>84</v>
      </c>
      <c r="R264" s="53" t="s">
        <v>58</v>
      </c>
      <c r="S264" s="53" t="s">
        <v>1138</v>
      </c>
      <c r="T264" s="39">
        <v>5</v>
      </c>
      <c r="U264" s="52">
        <f t="shared" si="30"/>
        <v>1</v>
      </c>
      <c r="V264" s="36"/>
      <c r="W264" s="36"/>
      <c r="X264" s="36"/>
      <c r="Y264" s="36"/>
      <c r="Z264" s="36"/>
      <c r="AA264" s="36"/>
      <c r="AB264" s="54" t="s">
        <v>1928</v>
      </c>
      <c r="AC264" s="60">
        <f>IF(U264=100%,2,0)</f>
        <v>2</v>
      </c>
      <c r="AD264" s="61">
        <f>IF(L264&lt;$AE$8,0,1)</f>
        <v>0</v>
      </c>
      <c r="AE264" s="37" t="str">
        <f t="shared" si="28"/>
        <v>CUMPLIDA</v>
      </c>
      <c r="AF264" s="37" t="str">
        <f t="shared" si="29"/>
        <v>CUMPLIDA</v>
      </c>
      <c r="AG264" s="69" t="s">
        <v>67</v>
      </c>
      <c r="AH264" s="38"/>
      <c r="AI264" s="38"/>
      <c r="AJ264" s="38"/>
      <c r="AK264" s="53" t="s">
        <v>323</v>
      </c>
      <c r="AL264" s="53" t="s">
        <v>61</v>
      </c>
      <c r="AM264" s="53" t="s">
        <v>128</v>
      </c>
      <c r="AN264" s="53" t="s">
        <v>139</v>
      </c>
      <c r="AO264" s="53"/>
      <c r="AP264" s="53"/>
      <c r="AQ264" s="53"/>
      <c r="AR264" s="62"/>
      <c r="AS264" s="40" t="s">
        <v>55</v>
      </c>
    </row>
    <row r="265" spans="1:45" ht="154.5" customHeight="1" x14ac:dyDescent="0.25">
      <c r="A265" s="41">
        <v>1105</v>
      </c>
      <c r="B265" s="41">
        <v>13</v>
      </c>
      <c r="C265" s="67" t="s">
        <v>2082</v>
      </c>
      <c r="D265" s="67" t="s">
        <v>2083</v>
      </c>
      <c r="E265" s="67" t="s">
        <v>2084</v>
      </c>
      <c r="F265" s="40" t="s">
        <v>2085</v>
      </c>
      <c r="G265" s="40" t="s">
        <v>2086</v>
      </c>
      <c r="H265" s="44" t="s">
        <v>2087</v>
      </c>
      <c r="I265" s="44" t="s">
        <v>2088</v>
      </c>
      <c r="J265" s="124">
        <v>3</v>
      </c>
      <c r="K265" s="47">
        <v>42736</v>
      </c>
      <c r="L265" s="47">
        <v>42916</v>
      </c>
      <c r="M265" s="53" t="s">
        <v>1998</v>
      </c>
      <c r="N265" s="50" t="s">
        <v>1999</v>
      </c>
      <c r="O265" s="53" t="s">
        <v>58</v>
      </c>
      <c r="P265" s="53" t="s">
        <v>58</v>
      </c>
      <c r="Q265" s="59" t="s">
        <v>84</v>
      </c>
      <c r="R265" s="53" t="s">
        <v>58</v>
      </c>
      <c r="S265" s="53" t="s">
        <v>59</v>
      </c>
      <c r="T265" s="39">
        <v>3</v>
      </c>
      <c r="U265" s="52">
        <f t="shared" si="30"/>
        <v>1</v>
      </c>
      <c r="V265" s="36"/>
      <c r="W265" s="36"/>
      <c r="X265" s="36"/>
      <c r="Y265" s="36"/>
      <c r="Z265" s="36"/>
      <c r="AA265" s="36"/>
      <c r="AB265" s="54" t="s">
        <v>1928</v>
      </c>
      <c r="AC265" s="60">
        <f>IF(U265=100%,2,0)</f>
        <v>2</v>
      </c>
      <c r="AD265" s="61">
        <f>IF(L265&lt;$AE$8,0,1)</f>
        <v>0</v>
      </c>
      <c r="AE265" s="37" t="str">
        <f t="shared" si="28"/>
        <v>CUMPLIDA</v>
      </c>
      <c r="AF265" s="37" t="str">
        <f t="shared" si="29"/>
        <v>CUMPLIDA</v>
      </c>
      <c r="AG265" s="69" t="s">
        <v>59</v>
      </c>
      <c r="AH265" s="38"/>
      <c r="AI265" s="38"/>
      <c r="AJ265" s="38"/>
      <c r="AK265" s="53" t="s">
        <v>323</v>
      </c>
      <c r="AL265" s="53" t="s">
        <v>61</v>
      </c>
      <c r="AM265" s="53" t="s">
        <v>894</v>
      </c>
      <c r="AN265" s="53" t="s">
        <v>139</v>
      </c>
      <c r="AO265" s="53"/>
      <c r="AP265" s="53"/>
      <c r="AQ265" s="53"/>
      <c r="AR265" s="62"/>
      <c r="AS265" s="40" t="s">
        <v>55</v>
      </c>
    </row>
    <row r="266" spans="1:45" ht="186" customHeight="1" x14ac:dyDescent="0.25">
      <c r="A266" s="41">
        <v>1106</v>
      </c>
      <c r="B266" s="41">
        <v>14</v>
      </c>
      <c r="C266" s="40" t="s">
        <v>2089</v>
      </c>
      <c r="D266" s="40" t="s">
        <v>2090</v>
      </c>
      <c r="E266" s="62" t="s">
        <v>2091</v>
      </c>
      <c r="F266" s="40" t="s">
        <v>2092</v>
      </c>
      <c r="G266" s="40" t="s">
        <v>2093</v>
      </c>
      <c r="H266" s="44" t="s">
        <v>2094</v>
      </c>
      <c r="I266" s="44" t="s">
        <v>2095</v>
      </c>
      <c r="J266" s="124">
        <v>6</v>
      </c>
      <c r="K266" s="47">
        <v>42736</v>
      </c>
      <c r="L266" s="47">
        <v>42916</v>
      </c>
      <c r="M266" s="160" t="s">
        <v>2045</v>
      </c>
      <c r="N266" s="50" t="s">
        <v>2046</v>
      </c>
      <c r="O266" s="53" t="s">
        <v>58</v>
      </c>
      <c r="P266" s="53" t="s">
        <v>58</v>
      </c>
      <c r="Q266" s="59" t="s">
        <v>84</v>
      </c>
      <c r="R266" s="53" t="s">
        <v>58</v>
      </c>
      <c r="S266" s="53" t="s">
        <v>1138</v>
      </c>
      <c r="T266" s="39">
        <v>6</v>
      </c>
      <c r="U266" s="52">
        <f t="shared" si="30"/>
        <v>1</v>
      </c>
      <c r="V266" s="36"/>
      <c r="W266" s="36"/>
      <c r="X266" s="36"/>
      <c r="Y266" s="36"/>
      <c r="Z266" s="36"/>
      <c r="AA266" s="36"/>
      <c r="AB266" s="54" t="s">
        <v>1928</v>
      </c>
      <c r="AC266" s="60">
        <f>IF(U266=100%,2,0)</f>
        <v>2</v>
      </c>
      <c r="AD266" s="61">
        <f>IF(L266&lt;$AE$8,0,1)</f>
        <v>0</v>
      </c>
      <c r="AE266" s="37" t="str">
        <f t="shared" si="28"/>
        <v>CUMPLIDA</v>
      </c>
      <c r="AF266" s="37" t="str">
        <f t="shared" si="29"/>
        <v>CUMPLIDA</v>
      </c>
      <c r="AG266" s="69" t="s">
        <v>67</v>
      </c>
      <c r="AH266" s="38"/>
      <c r="AI266" s="38"/>
      <c r="AJ266" s="38"/>
      <c r="AK266" s="53" t="s">
        <v>323</v>
      </c>
      <c r="AL266" s="53" t="s">
        <v>61</v>
      </c>
      <c r="AM266" s="53" t="s">
        <v>128</v>
      </c>
      <c r="AN266" s="53" t="s">
        <v>139</v>
      </c>
      <c r="AO266" s="53"/>
      <c r="AP266" s="53"/>
      <c r="AQ266" s="53"/>
      <c r="AR266" s="62"/>
      <c r="AS266" s="40" t="s">
        <v>55</v>
      </c>
    </row>
    <row r="267" spans="1:45" ht="171" customHeight="1" x14ac:dyDescent="0.25">
      <c r="A267" s="41">
        <v>1107</v>
      </c>
      <c r="B267" s="41">
        <v>15</v>
      </c>
      <c r="C267" s="67" t="s">
        <v>2096</v>
      </c>
      <c r="D267" s="67" t="s">
        <v>2097</v>
      </c>
      <c r="E267" s="67" t="s">
        <v>2098</v>
      </c>
      <c r="F267" s="40" t="s">
        <v>2099</v>
      </c>
      <c r="G267" s="40" t="s">
        <v>2100</v>
      </c>
      <c r="H267" s="44" t="s">
        <v>2101</v>
      </c>
      <c r="I267" s="44" t="s">
        <v>2102</v>
      </c>
      <c r="J267" s="124">
        <v>5</v>
      </c>
      <c r="K267" s="47">
        <v>42736</v>
      </c>
      <c r="L267" s="47">
        <v>43100</v>
      </c>
      <c r="M267" s="160" t="s">
        <v>2054</v>
      </c>
      <c r="N267" s="50" t="s">
        <v>2055</v>
      </c>
      <c r="O267" s="53" t="s">
        <v>58</v>
      </c>
      <c r="P267" s="53" t="s">
        <v>58</v>
      </c>
      <c r="Q267" s="59" t="s">
        <v>84</v>
      </c>
      <c r="R267" s="53" t="s">
        <v>58</v>
      </c>
      <c r="S267" s="53" t="s">
        <v>1138</v>
      </c>
      <c r="T267" s="39">
        <v>5</v>
      </c>
      <c r="U267" s="52">
        <f t="shared" si="30"/>
        <v>1</v>
      </c>
      <c r="V267" s="36"/>
      <c r="W267" s="36"/>
      <c r="X267" s="36"/>
      <c r="Y267" s="36"/>
      <c r="Z267" s="36"/>
      <c r="AA267" s="36"/>
      <c r="AB267" s="54" t="s">
        <v>1928</v>
      </c>
      <c r="AC267" s="60">
        <f>IF(U267=100%,2,0)</f>
        <v>2</v>
      </c>
      <c r="AD267" s="61">
        <f>IF(L267&lt;$AE$8,0,1)</f>
        <v>0</v>
      </c>
      <c r="AE267" s="37" t="str">
        <f t="shared" si="28"/>
        <v>CUMPLIDA</v>
      </c>
      <c r="AF267" s="37" t="str">
        <f t="shared" si="29"/>
        <v>CUMPLIDA</v>
      </c>
      <c r="AG267" s="69" t="s">
        <v>67</v>
      </c>
      <c r="AH267" s="38"/>
      <c r="AI267" s="38"/>
      <c r="AJ267" s="38"/>
      <c r="AK267" s="53" t="s">
        <v>323</v>
      </c>
      <c r="AL267" s="53" t="s">
        <v>653</v>
      </c>
      <c r="AM267" s="53" t="s">
        <v>654</v>
      </c>
      <c r="AN267" s="53" t="s">
        <v>139</v>
      </c>
      <c r="AO267" s="53"/>
      <c r="AP267" s="53"/>
      <c r="AQ267" s="53"/>
      <c r="AR267" s="62"/>
      <c r="AS267" s="40" t="s">
        <v>55</v>
      </c>
    </row>
    <row r="268" spans="1:45" ht="180" customHeight="1" x14ac:dyDescent="0.25">
      <c r="A268" s="41">
        <v>1108</v>
      </c>
      <c r="B268" s="41">
        <v>1</v>
      </c>
      <c r="C268" s="108" t="s">
        <v>2103</v>
      </c>
      <c r="D268" s="67" t="s">
        <v>2104</v>
      </c>
      <c r="E268" s="67" t="s">
        <v>2105</v>
      </c>
      <c r="F268" s="40" t="s">
        <v>2106</v>
      </c>
      <c r="G268" s="40" t="s">
        <v>2107</v>
      </c>
      <c r="H268" s="44" t="s">
        <v>2108</v>
      </c>
      <c r="I268" s="44" t="s">
        <v>2109</v>
      </c>
      <c r="J268" s="124">
        <v>7</v>
      </c>
      <c r="K268" s="47">
        <v>42736</v>
      </c>
      <c r="L268" s="47">
        <v>43100</v>
      </c>
      <c r="M268" s="160" t="s">
        <v>1145</v>
      </c>
      <c r="N268" s="50" t="s">
        <v>1146</v>
      </c>
      <c r="O268" s="53" t="s">
        <v>58</v>
      </c>
      <c r="P268" s="53" t="s">
        <v>58</v>
      </c>
      <c r="Q268" s="59" t="s">
        <v>84</v>
      </c>
      <c r="R268" s="53" t="s">
        <v>58</v>
      </c>
      <c r="S268" s="53" t="s">
        <v>59</v>
      </c>
      <c r="T268" s="39">
        <v>7</v>
      </c>
      <c r="U268" s="52">
        <f t="shared" si="30"/>
        <v>1</v>
      </c>
      <c r="V268" s="36"/>
      <c r="W268" s="36"/>
      <c r="X268" s="36"/>
      <c r="Y268" s="36"/>
      <c r="Z268" s="36"/>
      <c r="AA268" s="36"/>
      <c r="AB268" s="54" t="s">
        <v>1928</v>
      </c>
      <c r="AC268" s="60">
        <f>IF(U268=100%,2,0)</f>
        <v>2</v>
      </c>
      <c r="AD268" s="61">
        <f>IF(L268&lt;$AE$8,0,1)</f>
        <v>0</v>
      </c>
      <c r="AE268" s="37" t="str">
        <f t="shared" si="28"/>
        <v>CUMPLIDA</v>
      </c>
      <c r="AF268" s="37" t="str">
        <f t="shared" si="29"/>
        <v>CUMPLIDA</v>
      </c>
      <c r="AG268" s="69" t="s">
        <v>59</v>
      </c>
      <c r="AH268" s="38"/>
      <c r="AI268" s="38"/>
      <c r="AJ268" s="38"/>
      <c r="AK268" s="53" t="s">
        <v>323</v>
      </c>
      <c r="AL268" s="53" t="s">
        <v>653</v>
      </c>
      <c r="AM268" s="53" t="s">
        <v>2110</v>
      </c>
      <c r="AN268" s="53" t="s">
        <v>1148</v>
      </c>
      <c r="AO268" s="53"/>
      <c r="AP268" s="53"/>
      <c r="AQ268" s="53"/>
      <c r="AR268" s="62"/>
      <c r="AS268" s="40" t="s">
        <v>55</v>
      </c>
    </row>
    <row r="269" spans="1:45" ht="164.25" customHeight="1" x14ac:dyDescent="0.25">
      <c r="A269" s="41">
        <v>1109</v>
      </c>
      <c r="B269" s="41">
        <v>2</v>
      </c>
      <c r="C269" s="108" t="s">
        <v>2111</v>
      </c>
      <c r="D269" s="67" t="s">
        <v>2112</v>
      </c>
      <c r="E269" s="67" t="s">
        <v>2113</v>
      </c>
      <c r="F269" s="40" t="s">
        <v>2114</v>
      </c>
      <c r="G269" s="69" t="s">
        <v>2115</v>
      </c>
      <c r="H269" s="44" t="s">
        <v>2116</v>
      </c>
      <c r="I269" s="44" t="s">
        <v>2117</v>
      </c>
      <c r="J269" s="124">
        <v>6</v>
      </c>
      <c r="K269" s="47">
        <v>42736</v>
      </c>
      <c r="L269" s="47">
        <v>43281</v>
      </c>
      <c r="M269" s="160" t="s">
        <v>1145</v>
      </c>
      <c r="N269" s="50" t="s">
        <v>1146</v>
      </c>
      <c r="O269" s="53" t="s">
        <v>58</v>
      </c>
      <c r="P269" s="53" t="s">
        <v>58</v>
      </c>
      <c r="Q269" s="59" t="s">
        <v>84</v>
      </c>
      <c r="R269" s="53" t="s">
        <v>58</v>
      </c>
      <c r="S269" s="53" t="s">
        <v>59</v>
      </c>
      <c r="T269" s="39">
        <v>4</v>
      </c>
      <c r="U269" s="52">
        <f t="shared" si="30"/>
        <v>0.66666666666666663</v>
      </c>
      <c r="V269" s="36"/>
      <c r="W269" s="36"/>
      <c r="X269" s="36"/>
      <c r="Y269" s="36"/>
      <c r="Z269" s="36"/>
      <c r="AA269" s="36"/>
      <c r="AB269" s="54" t="s">
        <v>1928</v>
      </c>
      <c r="AC269" s="60">
        <f>IF(U269=100%,2,0)</f>
        <v>0</v>
      </c>
      <c r="AD269" s="61">
        <f>IF(L269&lt;$AE$8,0,1)</f>
        <v>1</v>
      </c>
      <c r="AE269" s="37" t="str">
        <f t="shared" si="28"/>
        <v>EN TERMINO</v>
      </c>
      <c r="AF269" s="37" t="str">
        <f t="shared" si="29"/>
        <v>EN TERMINO</v>
      </c>
      <c r="AG269" s="69" t="s">
        <v>59</v>
      </c>
      <c r="AH269" s="38"/>
      <c r="AI269" s="38"/>
      <c r="AJ269" s="38"/>
      <c r="AK269" s="53" t="s">
        <v>323</v>
      </c>
      <c r="AL269" s="53" t="s">
        <v>439</v>
      </c>
      <c r="AM269" s="53" t="s">
        <v>439</v>
      </c>
      <c r="AN269" s="53" t="s">
        <v>1148</v>
      </c>
      <c r="AO269" s="53"/>
      <c r="AP269" s="53"/>
      <c r="AQ269" s="53"/>
      <c r="AR269" s="62"/>
      <c r="AS269" s="40" t="s">
        <v>55</v>
      </c>
    </row>
    <row r="270" spans="1:45" ht="135" x14ac:dyDescent="0.25">
      <c r="A270" s="41">
        <v>1110</v>
      </c>
      <c r="B270" s="41">
        <v>3</v>
      </c>
      <c r="C270" s="108" t="s">
        <v>2118</v>
      </c>
      <c r="D270" s="67" t="s">
        <v>2119</v>
      </c>
      <c r="E270" s="67" t="s">
        <v>2120</v>
      </c>
      <c r="F270" s="40" t="s">
        <v>2121</v>
      </c>
      <c r="G270" s="69" t="s">
        <v>2122</v>
      </c>
      <c r="H270" s="44" t="s">
        <v>2123</v>
      </c>
      <c r="I270" s="44" t="s">
        <v>2124</v>
      </c>
      <c r="J270" s="124">
        <v>6</v>
      </c>
      <c r="K270" s="47">
        <v>42736</v>
      </c>
      <c r="L270" s="47">
        <v>43100</v>
      </c>
      <c r="M270" s="160" t="s">
        <v>1145</v>
      </c>
      <c r="N270" s="50" t="s">
        <v>1146</v>
      </c>
      <c r="O270" s="53" t="s">
        <v>58</v>
      </c>
      <c r="P270" s="53" t="s">
        <v>58</v>
      </c>
      <c r="Q270" s="59" t="s">
        <v>84</v>
      </c>
      <c r="R270" s="53" t="s">
        <v>58</v>
      </c>
      <c r="S270" s="53" t="s">
        <v>59</v>
      </c>
      <c r="T270" s="39">
        <v>6</v>
      </c>
      <c r="U270" s="52">
        <f t="shared" si="30"/>
        <v>1</v>
      </c>
      <c r="V270" s="36"/>
      <c r="W270" s="36"/>
      <c r="X270" s="36"/>
      <c r="Y270" s="36"/>
      <c r="Z270" s="36"/>
      <c r="AA270" s="36"/>
      <c r="AB270" s="54" t="s">
        <v>1928</v>
      </c>
      <c r="AC270" s="60">
        <f>IF(U270=100%,2,0)</f>
        <v>2</v>
      </c>
      <c r="AD270" s="61">
        <f>IF(L270&lt;$AE$8,0,1)</f>
        <v>0</v>
      </c>
      <c r="AE270" s="37" t="str">
        <f t="shared" si="28"/>
        <v>CUMPLIDA</v>
      </c>
      <c r="AF270" s="37" t="str">
        <f t="shared" si="29"/>
        <v>CUMPLIDA</v>
      </c>
      <c r="AG270" s="69" t="s">
        <v>59</v>
      </c>
      <c r="AH270" s="38"/>
      <c r="AI270" s="38"/>
      <c r="AJ270" s="38"/>
      <c r="AK270" s="53" t="s">
        <v>323</v>
      </c>
      <c r="AL270" s="53" t="s">
        <v>61</v>
      </c>
      <c r="AM270" s="53" t="s">
        <v>391</v>
      </c>
      <c r="AN270" s="53" t="s">
        <v>1148</v>
      </c>
      <c r="AO270" s="53"/>
      <c r="AP270" s="53"/>
      <c r="AQ270" s="53"/>
      <c r="AR270" s="62"/>
      <c r="AS270" s="40" t="s">
        <v>55</v>
      </c>
    </row>
    <row r="271" spans="1:45" ht="180" x14ac:dyDescent="0.25">
      <c r="A271" s="41">
        <v>1111</v>
      </c>
      <c r="B271" s="41">
        <v>4</v>
      </c>
      <c r="C271" s="67" t="s">
        <v>2125</v>
      </c>
      <c r="D271" s="67" t="s">
        <v>2126</v>
      </c>
      <c r="E271" s="67" t="s">
        <v>2127</v>
      </c>
      <c r="F271" s="40" t="s">
        <v>2128</v>
      </c>
      <c r="G271" s="69" t="s">
        <v>2129</v>
      </c>
      <c r="H271" s="44" t="s">
        <v>2130</v>
      </c>
      <c r="I271" s="44" t="s">
        <v>2131</v>
      </c>
      <c r="J271" s="124">
        <v>7</v>
      </c>
      <c r="K271" s="47">
        <v>42736</v>
      </c>
      <c r="L271" s="47">
        <v>43190</v>
      </c>
      <c r="M271" s="160" t="s">
        <v>1145</v>
      </c>
      <c r="N271" s="50" t="s">
        <v>1146</v>
      </c>
      <c r="O271" s="53" t="s">
        <v>58</v>
      </c>
      <c r="P271" s="53" t="s">
        <v>1155</v>
      </c>
      <c r="Q271" s="59" t="s">
        <v>84</v>
      </c>
      <c r="R271" s="53" t="s">
        <v>58</v>
      </c>
      <c r="S271" s="53" t="s">
        <v>1138</v>
      </c>
      <c r="T271" s="39">
        <v>4</v>
      </c>
      <c r="U271" s="52">
        <f t="shared" si="30"/>
        <v>0.5714285714285714</v>
      </c>
      <c r="V271" s="36"/>
      <c r="W271" s="36"/>
      <c r="X271" s="36"/>
      <c r="Y271" s="36"/>
      <c r="Z271" s="36"/>
      <c r="AA271" s="36"/>
      <c r="AB271" s="54" t="s">
        <v>1928</v>
      </c>
      <c r="AC271" s="60">
        <f>IF(U271=100%,2,0)</f>
        <v>0</v>
      </c>
      <c r="AD271" s="61">
        <f>IF(L271&lt;$AE$8,0,1)</f>
        <v>1</v>
      </c>
      <c r="AE271" s="37" t="str">
        <f t="shared" si="28"/>
        <v>EN TERMINO</v>
      </c>
      <c r="AF271" s="37" t="str">
        <f t="shared" si="29"/>
        <v>EN TERMINO</v>
      </c>
      <c r="AG271" s="69" t="s">
        <v>67</v>
      </c>
      <c r="AH271" s="38"/>
      <c r="AI271" s="38"/>
      <c r="AJ271" s="38"/>
      <c r="AK271" s="53" t="s">
        <v>323</v>
      </c>
      <c r="AL271" s="53" t="s">
        <v>87</v>
      </c>
      <c r="AM271" s="53" t="s">
        <v>1074</v>
      </c>
      <c r="AN271" s="53" t="s">
        <v>1148</v>
      </c>
      <c r="AO271" s="53"/>
      <c r="AP271" s="53"/>
      <c r="AQ271" s="53"/>
      <c r="AR271" s="62"/>
      <c r="AS271" s="40" t="s">
        <v>55</v>
      </c>
    </row>
    <row r="272" spans="1:45" ht="179.25" customHeight="1" x14ac:dyDescent="0.25">
      <c r="A272" s="41">
        <v>1112</v>
      </c>
      <c r="B272" s="41">
        <v>5</v>
      </c>
      <c r="C272" s="144" t="s">
        <v>2132</v>
      </c>
      <c r="D272" s="67" t="s">
        <v>2133</v>
      </c>
      <c r="E272" s="67" t="s">
        <v>2134</v>
      </c>
      <c r="F272" s="40" t="s">
        <v>2135</v>
      </c>
      <c r="G272" s="69" t="s">
        <v>2136</v>
      </c>
      <c r="H272" s="44" t="s">
        <v>2137</v>
      </c>
      <c r="I272" s="44" t="s">
        <v>2138</v>
      </c>
      <c r="J272" s="124">
        <v>5</v>
      </c>
      <c r="K272" s="47">
        <v>42736</v>
      </c>
      <c r="L272" s="47">
        <v>42916</v>
      </c>
      <c r="M272" s="160" t="s">
        <v>1145</v>
      </c>
      <c r="N272" s="50" t="s">
        <v>1146</v>
      </c>
      <c r="O272" s="53" t="s">
        <v>58</v>
      </c>
      <c r="P272" s="53" t="s">
        <v>1842</v>
      </c>
      <c r="Q272" s="59" t="s">
        <v>84</v>
      </c>
      <c r="R272" s="53" t="s">
        <v>58</v>
      </c>
      <c r="S272" s="53" t="s">
        <v>1138</v>
      </c>
      <c r="T272" s="39">
        <v>5</v>
      </c>
      <c r="U272" s="52">
        <f t="shared" si="30"/>
        <v>1</v>
      </c>
      <c r="V272" s="36"/>
      <c r="W272" s="36"/>
      <c r="X272" s="36"/>
      <c r="Y272" s="36"/>
      <c r="Z272" s="36"/>
      <c r="AA272" s="36"/>
      <c r="AB272" s="54" t="s">
        <v>1928</v>
      </c>
      <c r="AC272" s="60">
        <f>IF(U272=100%,2,0)</f>
        <v>2</v>
      </c>
      <c r="AD272" s="61">
        <f>IF(L272&lt;$AE$8,0,1)</f>
        <v>0</v>
      </c>
      <c r="AE272" s="37" t="str">
        <f t="shared" si="28"/>
        <v>CUMPLIDA</v>
      </c>
      <c r="AF272" s="37" t="str">
        <f t="shared" si="29"/>
        <v>CUMPLIDA</v>
      </c>
      <c r="AG272" s="69" t="s">
        <v>67</v>
      </c>
      <c r="AH272" s="38"/>
      <c r="AI272" s="38"/>
      <c r="AJ272" s="38"/>
      <c r="AK272" s="53" t="s">
        <v>323</v>
      </c>
      <c r="AL272" s="53" t="s">
        <v>439</v>
      </c>
      <c r="AM272" s="53" t="s">
        <v>439</v>
      </c>
      <c r="AN272" s="53" t="s">
        <v>1148</v>
      </c>
      <c r="AO272" s="53"/>
      <c r="AP272" s="53"/>
      <c r="AQ272" s="53"/>
      <c r="AR272" s="62"/>
      <c r="AS272" s="40" t="s">
        <v>55</v>
      </c>
    </row>
    <row r="273" spans="1:45" ht="160.5" customHeight="1" x14ac:dyDescent="0.25">
      <c r="A273" s="41">
        <v>1113</v>
      </c>
      <c r="B273" s="41">
        <v>6</v>
      </c>
      <c r="C273" s="108" t="s">
        <v>2139</v>
      </c>
      <c r="D273" s="67" t="s">
        <v>2140</v>
      </c>
      <c r="E273" s="67" t="s">
        <v>2141</v>
      </c>
      <c r="F273" s="40" t="s">
        <v>2142</v>
      </c>
      <c r="G273" s="69" t="s">
        <v>2143</v>
      </c>
      <c r="H273" s="44" t="s">
        <v>2144</v>
      </c>
      <c r="I273" s="44" t="s">
        <v>2145</v>
      </c>
      <c r="J273" s="39">
        <v>5</v>
      </c>
      <c r="K273" s="47">
        <v>42736</v>
      </c>
      <c r="L273" s="47">
        <v>42916</v>
      </c>
      <c r="M273" s="160" t="s">
        <v>1145</v>
      </c>
      <c r="N273" s="50" t="s">
        <v>1146</v>
      </c>
      <c r="O273" s="53" t="s">
        <v>58</v>
      </c>
      <c r="P273" s="53" t="s">
        <v>1842</v>
      </c>
      <c r="Q273" s="59" t="s">
        <v>84</v>
      </c>
      <c r="R273" s="53" t="s">
        <v>58</v>
      </c>
      <c r="S273" s="53" t="s">
        <v>59</v>
      </c>
      <c r="T273" s="39">
        <v>5</v>
      </c>
      <c r="U273" s="52">
        <f t="shared" si="30"/>
        <v>1</v>
      </c>
      <c r="V273" s="36"/>
      <c r="W273" s="36"/>
      <c r="X273" s="36"/>
      <c r="Y273" s="36"/>
      <c r="Z273" s="36"/>
      <c r="AA273" s="36"/>
      <c r="AB273" s="54" t="s">
        <v>1928</v>
      </c>
      <c r="AC273" s="60">
        <f>IF(U273=100%,2,0)</f>
        <v>2</v>
      </c>
      <c r="AD273" s="61">
        <f>IF(L273&lt;$AE$8,0,1)</f>
        <v>0</v>
      </c>
      <c r="AE273" s="37" t="str">
        <f t="shared" si="28"/>
        <v>CUMPLIDA</v>
      </c>
      <c r="AF273" s="37" t="str">
        <f t="shared" si="29"/>
        <v>CUMPLIDA</v>
      </c>
      <c r="AG273" s="69" t="s">
        <v>59</v>
      </c>
      <c r="AH273" s="38"/>
      <c r="AI273" s="38"/>
      <c r="AJ273" s="38"/>
      <c r="AK273" s="53" t="s">
        <v>323</v>
      </c>
      <c r="AL273" s="53" t="s">
        <v>87</v>
      </c>
      <c r="AM273" s="53" t="s">
        <v>256</v>
      </c>
      <c r="AN273" s="53" t="s">
        <v>1148</v>
      </c>
      <c r="AO273" s="53"/>
      <c r="AP273" s="53"/>
      <c r="AQ273" s="53"/>
      <c r="AR273" s="62"/>
      <c r="AS273" s="40" t="s">
        <v>55</v>
      </c>
    </row>
    <row r="274" spans="1:45" ht="192" customHeight="1" x14ac:dyDescent="0.25">
      <c r="A274" s="41">
        <v>1114</v>
      </c>
      <c r="B274" s="41">
        <v>7</v>
      </c>
      <c r="C274" s="108" t="s">
        <v>2146</v>
      </c>
      <c r="D274" s="67" t="s">
        <v>2147</v>
      </c>
      <c r="E274" s="67" t="s">
        <v>2148</v>
      </c>
      <c r="F274" s="40" t="s">
        <v>2149</v>
      </c>
      <c r="G274" s="44" t="s">
        <v>2150</v>
      </c>
      <c r="H274" s="44" t="s">
        <v>2151</v>
      </c>
      <c r="I274" s="44" t="s">
        <v>2152</v>
      </c>
      <c r="J274" s="124">
        <v>1</v>
      </c>
      <c r="K274" s="47">
        <v>42736</v>
      </c>
      <c r="L274" s="47">
        <v>42916</v>
      </c>
      <c r="M274" s="160" t="s">
        <v>1145</v>
      </c>
      <c r="N274" s="50" t="s">
        <v>1146</v>
      </c>
      <c r="O274" s="53" t="s">
        <v>58</v>
      </c>
      <c r="P274" s="53" t="s">
        <v>1155</v>
      </c>
      <c r="Q274" s="59" t="s">
        <v>84</v>
      </c>
      <c r="R274" s="53" t="s">
        <v>58</v>
      </c>
      <c r="S274" s="53" t="s">
        <v>59</v>
      </c>
      <c r="T274" s="39">
        <v>1</v>
      </c>
      <c r="U274" s="52">
        <f t="shared" si="30"/>
        <v>1</v>
      </c>
      <c r="V274" s="36"/>
      <c r="W274" s="36"/>
      <c r="X274" s="53" t="s">
        <v>68</v>
      </c>
      <c r="Y274" s="35"/>
      <c r="Z274" s="36"/>
      <c r="AA274" s="35" t="s">
        <v>69</v>
      </c>
      <c r="AB274" s="54" t="s">
        <v>1928</v>
      </c>
      <c r="AC274" s="60">
        <f>IF(U274=100%,2,0)</f>
        <v>2</v>
      </c>
      <c r="AD274" s="61">
        <f>IF(L274&lt;$AE$8,0,1)</f>
        <v>0</v>
      </c>
      <c r="AE274" s="37" t="str">
        <f t="shared" si="28"/>
        <v>CUMPLIDA</v>
      </c>
      <c r="AF274" s="37" t="str">
        <f t="shared" si="29"/>
        <v>CUMPLIDA</v>
      </c>
      <c r="AG274" s="69" t="s">
        <v>59</v>
      </c>
      <c r="AH274" s="38"/>
      <c r="AI274" s="38"/>
      <c r="AJ274" s="38"/>
      <c r="AK274" s="53" t="s">
        <v>323</v>
      </c>
      <c r="AL274" s="53" t="s">
        <v>74</v>
      </c>
      <c r="AM274" s="53" t="s">
        <v>2153</v>
      </c>
      <c r="AN274" s="53" t="s">
        <v>1148</v>
      </c>
      <c r="AO274" s="53"/>
      <c r="AP274" s="53"/>
      <c r="AQ274" s="53"/>
      <c r="AR274" s="62"/>
      <c r="AS274" s="40" t="s">
        <v>55</v>
      </c>
    </row>
    <row r="275" spans="1:45" ht="129.75" customHeight="1" x14ac:dyDescent="0.25">
      <c r="A275" s="41">
        <v>1115</v>
      </c>
      <c r="B275" s="41">
        <v>8</v>
      </c>
      <c r="C275" s="108" t="s">
        <v>2154</v>
      </c>
      <c r="D275" s="67" t="s">
        <v>2155</v>
      </c>
      <c r="E275" s="67" t="s">
        <v>2156</v>
      </c>
      <c r="F275" s="40" t="s">
        <v>2157</v>
      </c>
      <c r="G275" s="44" t="s">
        <v>2158</v>
      </c>
      <c r="H275" s="44" t="s">
        <v>2159</v>
      </c>
      <c r="I275" s="44" t="s">
        <v>2160</v>
      </c>
      <c r="J275" s="124">
        <v>3</v>
      </c>
      <c r="K275" s="47">
        <v>42736</v>
      </c>
      <c r="L275" s="47">
        <v>42916</v>
      </c>
      <c r="M275" s="160" t="s">
        <v>1145</v>
      </c>
      <c r="N275" s="50" t="s">
        <v>1146</v>
      </c>
      <c r="O275" s="53" t="s">
        <v>58</v>
      </c>
      <c r="P275" s="53" t="s">
        <v>58</v>
      </c>
      <c r="Q275" s="59" t="s">
        <v>84</v>
      </c>
      <c r="R275" s="53" t="s">
        <v>58</v>
      </c>
      <c r="S275" s="53" t="s">
        <v>59</v>
      </c>
      <c r="T275" s="39">
        <v>3</v>
      </c>
      <c r="U275" s="52">
        <f t="shared" si="30"/>
        <v>1</v>
      </c>
      <c r="V275" s="36"/>
      <c r="W275" s="36"/>
      <c r="X275" s="36"/>
      <c r="Y275" s="36"/>
      <c r="Z275" s="36"/>
      <c r="AA275" s="36"/>
      <c r="AB275" s="54" t="s">
        <v>1928</v>
      </c>
      <c r="AC275" s="60">
        <f>IF(U275=100%,2,0)</f>
        <v>2</v>
      </c>
      <c r="AD275" s="61">
        <f>IF(L275&lt;$AE$8,0,1)</f>
        <v>0</v>
      </c>
      <c r="AE275" s="37" t="str">
        <f t="shared" si="28"/>
        <v>CUMPLIDA</v>
      </c>
      <c r="AF275" s="37" t="str">
        <f t="shared" si="29"/>
        <v>CUMPLIDA</v>
      </c>
      <c r="AG275" s="69" t="s">
        <v>59</v>
      </c>
      <c r="AH275" s="38"/>
      <c r="AI275" s="38"/>
      <c r="AJ275" s="38"/>
      <c r="AK275" s="53" t="s">
        <v>323</v>
      </c>
      <c r="AL275" s="53" t="s">
        <v>61</v>
      </c>
      <c r="AM275" s="53" t="s">
        <v>326</v>
      </c>
      <c r="AN275" s="53" t="s">
        <v>1148</v>
      </c>
      <c r="AO275" s="53"/>
      <c r="AP275" s="53"/>
      <c r="AQ275" s="53"/>
      <c r="AR275" s="62"/>
      <c r="AS275" s="40" t="s">
        <v>55</v>
      </c>
    </row>
    <row r="276" spans="1:45" ht="135.75" customHeight="1" x14ac:dyDescent="0.25">
      <c r="A276" s="41">
        <v>1116</v>
      </c>
      <c r="B276" s="41">
        <v>9</v>
      </c>
      <c r="C276" s="108" t="s">
        <v>2161</v>
      </c>
      <c r="D276" s="67" t="s">
        <v>2162</v>
      </c>
      <c r="E276" s="67" t="s">
        <v>2163</v>
      </c>
      <c r="F276" s="40" t="s">
        <v>2164</v>
      </c>
      <c r="G276" s="44" t="s">
        <v>2165</v>
      </c>
      <c r="H276" s="44" t="s">
        <v>2166</v>
      </c>
      <c r="I276" s="44" t="s">
        <v>2167</v>
      </c>
      <c r="J276" s="124">
        <v>3</v>
      </c>
      <c r="K276" s="47">
        <v>42736</v>
      </c>
      <c r="L276" s="47">
        <v>42825</v>
      </c>
      <c r="M276" s="160" t="s">
        <v>1145</v>
      </c>
      <c r="N276" s="50" t="s">
        <v>1146</v>
      </c>
      <c r="O276" s="53" t="s">
        <v>58</v>
      </c>
      <c r="P276" s="53" t="s">
        <v>58</v>
      </c>
      <c r="Q276" s="59" t="s">
        <v>84</v>
      </c>
      <c r="R276" s="53" t="s">
        <v>58</v>
      </c>
      <c r="S276" s="53" t="s">
        <v>1222</v>
      </c>
      <c r="T276" s="39">
        <v>3</v>
      </c>
      <c r="U276" s="52">
        <f t="shared" si="30"/>
        <v>1</v>
      </c>
      <c r="V276" s="36"/>
      <c r="W276" s="36"/>
      <c r="X276" s="53" t="s">
        <v>68</v>
      </c>
      <c r="Y276" s="35"/>
      <c r="Z276" s="36"/>
      <c r="AA276" s="35" t="s">
        <v>69</v>
      </c>
      <c r="AB276" s="54" t="s">
        <v>1928</v>
      </c>
      <c r="AC276" s="60">
        <f>IF(U276=100%,2,0)</f>
        <v>2</v>
      </c>
      <c r="AD276" s="61">
        <f>IF(L276&lt;$AE$8,0,1)</f>
        <v>0</v>
      </c>
      <c r="AE276" s="37" t="str">
        <f t="shared" si="28"/>
        <v>CUMPLIDA</v>
      </c>
      <c r="AF276" s="37" t="str">
        <f t="shared" si="29"/>
        <v>CUMPLIDA</v>
      </c>
      <c r="AG276" s="69" t="s">
        <v>117</v>
      </c>
      <c r="AH276" s="38"/>
      <c r="AI276" s="38"/>
      <c r="AJ276" s="38"/>
      <c r="AK276" s="53" t="s">
        <v>323</v>
      </c>
      <c r="AL276" s="53" t="s">
        <v>74</v>
      </c>
      <c r="AM276" s="53" t="s">
        <v>2168</v>
      </c>
      <c r="AN276" s="53" t="s">
        <v>1148</v>
      </c>
      <c r="AO276" s="53"/>
      <c r="AP276" s="53"/>
      <c r="AQ276" s="53"/>
      <c r="AR276" s="62"/>
      <c r="AS276" s="40" t="s">
        <v>55</v>
      </c>
    </row>
    <row r="277" spans="1:45" ht="111" customHeight="1" x14ac:dyDescent="0.25">
      <c r="A277" s="41">
        <v>1117</v>
      </c>
      <c r="B277" s="41">
        <v>10</v>
      </c>
      <c r="C277" s="108" t="s">
        <v>2169</v>
      </c>
      <c r="D277" s="67" t="s">
        <v>2170</v>
      </c>
      <c r="E277" s="67" t="s">
        <v>2171</v>
      </c>
      <c r="F277" s="40" t="s">
        <v>2164</v>
      </c>
      <c r="G277" s="44" t="s">
        <v>2165</v>
      </c>
      <c r="H277" s="44" t="s">
        <v>2166</v>
      </c>
      <c r="I277" s="44" t="s">
        <v>2172</v>
      </c>
      <c r="J277" s="124">
        <v>3</v>
      </c>
      <c r="K277" s="47">
        <v>42736</v>
      </c>
      <c r="L277" s="47">
        <v>42825</v>
      </c>
      <c r="M277" s="160" t="s">
        <v>1145</v>
      </c>
      <c r="N277" s="50" t="s">
        <v>1146</v>
      </c>
      <c r="O277" s="53" t="s">
        <v>58</v>
      </c>
      <c r="P277" s="53" t="s">
        <v>58</v>
      </c>
      <c r="Q277" s="59" t="s">
        <v>84</v>
      </c>
      <c r="R277" s="53" t="s">
        <v>58</v>
      </c>
      <c r="S277" s="53" t="s">
        <v>1222</v>
      </c>
      <c r="T277" s="39">
        <v>3</v>
      </c>
      <c r="U277" s="52">
        <f t="shared" si="30"/>
        <v>1</v>
      </c>
      <c r="V277" s="36"/>
      <c r="W277" s="36"/>
      <c r="X277" s="53" t="s">
        <v>68</v>
      </c>
      <c r="Y277" s="35"/>
      <c r="Z277" s="36"/>
      <c r="AA277" s="35" t="s">
        <v>69</v>
      </c>
      <c r="AB277" s="54" t="s">
        <v>1928</v>
      </c>
      <c r="AC277" s="60">
        <f>IF(U277=100%,2,0)</f>
        <v>2</v>
      </c>
      <c r="AD277" s="61">
        <f>IF(L277&lt;$AE$8,0,1)</f>
        <v>0</v>
      </c>
      <c r="AE277" s="37" t="str">
        <f t="shared" si="28"/>
        <v>CUMPLIDA</v>
      </c>
      <c r="AF277" s="37" t="str">
        <f t="shared" si="29"/>
        <v>CUMPLIDA</v>
      </c>
      <c r="AG277" s="69" t="s">
        <v>117</v>
      </c>
      <c r="AH277" s="38"/>
      <c r="AI277" s="38"/>
      <c r="AJ277" s="38"/>
      <c r="AK277" s="53" t="s">
        <v>323</v>
      </c>
      <c r="AL277" s="53" t="s">
        <v>74</v>
      </c>
      <c r="AM277" s="53" t="s">
        <v>2168</v>
      </c>
      <c r="AN277" s="53" t="s">
        <v>1148</v>
      </c>
      <c r="AO277" s="53"/>
      <c r="AP277" s="53"/>
      <c r="AQ277" s="53"/>
      <c r="AR277" s="62"/>
      <c r="AS277" s="40" t="s">
        <v>55</v>
      </c>
    </row>
    <row r="278" spans="1:45" ht="156" customHeight="1" x14ac:dyDescent="0.25">
      <c r="A278" s="41">
        <v>1118</v>
      </c>
      <c r="B278" s="41">
        <v>11</v>
      </c>
      <c r="C278" s="108" t="s">
        <v>2173</v>
      </c>
      <c r="D278" s="67" t="s">
        <v>2174</v>
      </c>
      <c r="E278" s="67" t="s">
        <v>2175</v>
      </c>
      <c r="F278" s="40" t="s">
        <v>2176</v>
      </c>
      <c r="G278" s="44" t="s">
        <v>2177</v>
      </c>
      <c r="H278" s="69" t="s">
        <v>2178</v>
      </c>
      <c r="I278" s="44" t="s">
        <v>2179</v>
      </c>
      <c r="J278" s="124">
        <v>5</v>
      </c>
      <c r="K278" s="47">
        <v>42736</v>
      </c>
      <c r="L278" s="47">
        <v>43100</v>
      </c>
      <c r="M278" s="160" t="s">
        <v>1145</v>
      </c>
      <c r="N278" s="50" t="s">
        <v>1146</v>
      </c>
      <c r="O278" s="53" t="s">
        <v>58</v>
      </c>
      <c r="P278" s="53" t="s">
        <v>58</v>
      </c>
      <c r="Q278" s="59" t="s">
        <v>84</v>
      </c>
      <c r="R278" s="53" t="s">
        <v>58</v>
      </c>
      <c r="S278" s="53" t="s">
        <v>1138</v>
      </c>
      <c r="T278" s="39">
        <v>5</v>
      </c>
      <c r="U278" s="52">
        <f t="shared" si="30"/>
        <v>1</v>
      </c>
      <c r="V278" s="36"/>
      <c r="W278" s="36"/>
      <c r="X278" s="36"/>
      <c r="Y278" s="36"/>
      <c r="Z278" s="36"/>
      <c r="AA278" s="36"/>
      <c r="AB278" s="54" t="s">
        <v>1928</v>
      </c>
      <c r="AC278" s="60">
        <f>IF(U278=100%,2,0)</f>
        <v>2</v>
      </c>
      <c r="AD278" s="61">
        <f>IF(L278&lt;$AE$8,0,1)</f>
        <v>0</v>
      </c>
      <c r="AE278" s="37" t="str">
        <f t="shared" si="28"/>
        <v>CUMPLIDA</v>
      </c>
      <c r="AF278" s="37" t="str">
        <f t="shared" si="29"/>
        <v>CUMPLIDA</v>
      </c>
      <c r="AG278" s="69" t="s">
        <v>67</v>
      </c>
      <c r="AH278" s="38"/>
      <c r="AI278" s="38"/>
      <c r="AJ278" s="38"/>
      <c r="AK278" s="53" t="s">
        <v>323</v>
      </c>
      <c r="AL278" s="53" t="s">
        <v>87</v>
      </c>
      <c r="AM278" s="53" t="s">
        <v>2180</v>
      </c>
      <c r="AN278" s="53" t="s">
        <v>1148</v>
      </c>
      <c r="AO278" s="53"/>
      <c r="AP278" s="53"/>
      <c r="AQ278" s="53"/>
      <c r="AR278" s="62"/>
      <c r="AS278" s="40" t="s">
        <v>55</v>
      </c>
    </row>
    <row r="279" spans="1:45" ht="145.5" customHeight="1" x14ac:dyDescent="0.25">
      <c r="A279" s="41">
        <v>1119</v>
      </c>
      <c r="B279" s="41">
        <v>12</v>
      </c>
      <c r="C279" s="108" t="s">
        <v>2181</v>
      </c>
      <c r="D279" s="67" t="s">
        <v>2182</v>
      </c>
      <c r="E279" s="62" t="s">
        <v>2183</v>
      </c>
      <c r="F279" s="40" t="s">
        <v>2184</v>
      </c>
      <c r="G279" s="44" t="s">
        <v>2185</v>
      </c>
      <c r="H279" s="44" t="s">
        <v>2186</v>
      </c>
      <c r="I279" s="44" t="s">
        <v>2187</v>
      </c>
      <c r="J279" s="124">
        <v>5</v>
      </c>
      <c r="K279" s="47">
        <v>42736</v>
      </c>
      <c r="L279" s="47">
        <v>42978</v>
      </c>
      <c r="M279" s="160" t="s">
        <v>1145</v>
      </c>
      <c r="N279" s="50" t="s">
        <v>1146</v>
      </c>
      <c r="O279" s="53" t="s">
        <v>58</v>
      </c>
      <c r="P279" s="53" t="s">
        <v>58</v>
      </c>
      <c r="Q279" s="59" t="s">
        <v>84</v>
      </c>
      <c r="R279" s="53" t="s">
        <v>58</v>
      </c>
      <c r="S279" s="53" t="s">
        <v>1138</v>
      </c>
      <c r="T279" s="39">
        <v>5</v>
      </c>
      <c r="U279" s="52">
        <f t="shared" si="30"/>
        <v>1</v>
      </c>
      <c r="V279" s="36"/>
      <c r="W279" s="36"/>
      <c r="X279" s="36"/>
      <c r="Y279" s="36"/>
      <c r="Z279" s="36"/>
      <c r="AA279" s="36"/>
      <c r="AB279" s="54" t="s">
        <v>1928</v>
      </c>
      <c r="AC279" s="60">
        <f>IF(U279=100%,2,0)</f>
        <v>2</v>
      </c>
      <c r="AD279" s="61">
        <f>IF(L279&lt;$AE$8,0,1)</f>
        <v>0</v>
      </c>
      <c r="AE279" s="37" t="str">
        <f t="shared" si="28"/>
        <v>CUMPLIDA</v>
      </c>
      <c r="AF279" s="37" t="str">
        <f t="shared" si="29"/>
        <v>CUMPLIDA</v>
      </c>
      <c r="AG279" s="69" t="s">
        <v>67</v>
      </c>
      <c r="AH279" s="38"/>
      <c r="AI279" s="38"/>
      <c r="AJ279" s="38"/>
      <c r="AK279" s="53" t="s">
        <v>323</v>
      </c>
      <c r="AL279" s="53" t="s">
        <v>87</v>
      </c>
      <c r="AM279" s="53" t="s">
        <v>498</v>
      </c>
      <c r="AN279" s="53" t="s">
        <v>1148</v>
      </c>
      <c r="AO279" s="53"/>
      <c r="AP279" s="53"/>
      <c r="AQ279" s="53"/>
      <c r="AR279" s="62"/>
      <c r="AS279" s="40" t="s">
        <v>55</v>
      </c>
    </row>
    <row r="280" spans="1:45" ht="134.25" customHeight="1" x14ac:dyDescent="0.25">
      <c r="A280" s="41">
        <v>1120</v>
      </c>
      <c r="B280" s="41">
        <v>13</v>
      </c>
      <c r="C280" s="108" t="s">
        <v>2188</v>
      </c>
      <c r="D280" s="67" t="s">
        <v>2189</v>
      </c>
      <c r="E280" s="67" t="s">
        <v>2190</v>
      </c>
      <c r="F280" s="40" t="s">
        <v>2191</v>
      </c>
      <c r="G280" s="44" t="s">
        <v>2192</v>
      </c>
      <c r="H280" s="44" t="s">
        <v>2193</v>
      </c>
      <c r="I280" s="44" t="s">
        <v>2194</v>
      </c>
      <c r="J280" s="124">
        <v>5</v>
      </c>
      <c r="K280" s="47">
        <v>42736</v>
      </c>
      <c r="L280" s="47">
        <v>43100</v>
      </c>
      <c r="M280" s="160" t="s">
        <v>1145</v>
      </c>
      <c r="N280" s="50" t="s">
        <v>1146</v>
      </c>
      <c r="O280" s="53" t="s">
        <v>58</v>
      </c>
      <c r="P280" s="53" t="s">
        <v>58</v>
      </c>
      <c r="Q280" s="59" t="s">
        <v>84</v>
      </c>
      <c r="R280" s="53" t="s">
        <v>58</v>
      </c>
      <c r="S280" s="53" t="s">
        <v>1222</v>
      </c>
      <c r="T280" s="39">
        <v>5</v>
      </c>
      <c r="U280" s="52">
        <f t="shared" si="30"/>
        <v>1</v>
      </c>
      <c r="V280" s="36"/>
      <c r="W280" s="36"/>
      <c r="X280" s="36"/>
      <c r="Y280" s="36"/>
      <c r="Z280" s="36"/>
      <c r="AA280" s="36"/>
      <c r="AB280" s="54" t="s">
        <v>1928</v>
      </c>
      <c r="AC280" s="60">
        <f>IF(U280=100%,2,0)</f>
        <v>2</v>
      </c>
      <c r="AD280" s="61">
        <f>IF(L280&lt;$AE$8,0,1)</f>
        <v>0</v>
      </c>
      <c r="AE280" s="37" t="str">
        <f t="shared" si="28"/>
        <v>CUMPLIDA</v>
      </c>
      <c r="AF280" s="37" t="str">
        <f t="shared" si="29"/>
        <v>CUMPLIDA</v>
      </c>
      <c r="AG280" s="69" t="s">
        <v>117</v>
      </c>
      <c r="AH280" s="38"/>
      <c r="AI280" s="38"/>
      <c r="AJ280" s="38"/>
      <c r="AK280" s="53" t="s">
        <v>323</v>
      </c>
      <c r="AL280" s="53" t="s">
        <v>439</v>
      </c>
      <c r="AM280" s="53" t="s">
        <v>439</v>
      </c>
      <c r="AN280" s="53" t="s">
        <v>1148</v>
      </c>
      <c r="AO280" s="53"/>
      <c r="AP280" s="53"/>
      <c r="AQ280" s="53"/>
      <c r="AR280" s="62"/>
      <c r="AS280" s="40" t="s">
        <v>55</v>
      </c>
    </row>
    <row r="281" spans="1:45" ht="165" customHeight="1" x14ac:dyDescent="0.25">
      <c r="A281" s="41">
        <v>1121</v>
      </c>
      <c r="B281" s="41">
        <v>14</v>
      </c>
      <c r="C281" s="108" t="s">
        <v>2195</v>
      </c>
      <c r="D281" s="67" t="s">
        <v>2196</v>
      </c>
      <c r="E281" s="67" t="s">
        <v>2197</v>
      </c>
      <c r="F281" s="40" t="s">
        <v>2198</v>
      </c>
      <c r="G281" s="44" t="s">
        <v>2199</v>
      </c>
      <c r="H281" s="44" t="s">
        <v>2200</v>
      </c>
      <c r="I281" s="44" t="s">
        <v>2201</v>
      </c>
      <c r="J281" s="124">
        <v>7</v>
      </c>
      <c r="K281" s="47">
        <v>42736</v>
      </c>
      <c r="L281" s="47">
        <v>42978</v>
      </c>
      <c r="M281" s="160" t="s">
        <v>1145</v>
      </c>
      <c r="N281" s="50" t="s">
        <v>1146</v>
      </c>
      <c r="O281" s="53" t="s">
        <v>58</v>
      </c>
      <c r="P281" s="53" t="s">
        <v>58</v>
      </c>
      <c r="Q281" s="59" t="s">
        <v>84</v>
      </c>
      <c r="R281" s="53" t="s">
        <v>58</v>
      </c>
      <c r="S281" s="53" t="s">
        <v>1138</v>
      </c>
      <c r="T281" s="39">
        <v>7</v>
      </c>
      <c r="U281" s="52">
        <f t="shared" si="30"/>
        <v>1</v>
      </c>
      <c r="V281" s="36"/>
      <c r="W281" s="36"/>
      <c r="X281" s="36"/>
      <c r="Y281" s="36"/>
      <c r="Z281" s="36"/>
      <c r="AA281" s="36"/>
      <c r="AB281" s="54" t="s">
        <v>1928</v>
      </c>
      <c r="AC281" s="60">
        <f>IF(U281=100%,2,0)</f>
        <v>2</v>
      </c>
      <c r="AD281" s="61">
        <f>IF(L281&lt;$AE$8,0,1)</f>
        <v>0</v>
      </c>
      <c r="AE281" s="37" t="str">
        <f t="shared" si="28"/>
        <v>CUMPLIDA</v>
      </c>
      <c r="AF281" s="37" t="str">
        <f t="shared" si="29"/>
        <v>CUMPLIDA</v>
      </c>
      <c r="AG281" s="69" t="s">
        <v>67</v>
      </c>
      <c r="AH281" s="38"/>
      <c r="AI281" s="38"/>
      <c r="AJ281" s="38"/>
      <c r="AK281" s="53" t="s">
        <v>323</v>
      </c>
      <c r="AL281" s="53" t="s">
        <v>61</v>
      </c>
      <c r="AM281" s="53" t="s">
        <v>62</v>
      </c>
      <c r="AN281" s="53" t="s">
        <v>1148</v>
      </c>
      <c r="AO281" s="53"/>
      <c r="AP281" s="53"/>
      <c r="AQ281" s="53"/>
      <c r="AR281" s="62"/>
      <c r="AS281" s="40" t="s">
        <v>55</v>
      </c>
    </row>
    <row r="282" spans="1:45" ht="267" customHeight="1" x14ac:dyDescent="0.25">
      <c r="A282" s="41">
        <v>1122</v>
      </c>
      <c r="B282" s="41">
        <v>15</v>
      </c>
      <c r="C282" s="108" t="s">
        <v>2202</v>
      </c>
      <c r="D282" s="67" t="s">
        <v>2203</v>
      </c>
      <c r="E282" s="67" t="s">
        <v>2204</v>
      </c>
      <c r="F282" s="40" t="s">
        <v>2205</v>
      </c>
      <c r="G282" s="44" t="s">
        <v>2206</v>
      </c>
      <c r="H282" s="44" t="s">
        <v>2207</v>
      </c>
      <c r="I282" s="44" t="s">
        <v>2208</v>
      </c>
      <c r="J282" s="124">
        <v>7</v>
      </c>
      <c r="K282" s="47">
        <v>42736</v>
      </c>
      <c r="L282" s="47">
        <v>43281</v>
      </c>
      <c r="M282" s="160" t="s">
        <v>1145</v>
      </c>
      <c r="N282" s="50" t="s">
        <v>1146</v>
      </c>
      <c r="O282" s="53" t="s">
        <v>58</v>
      </c>
      <c r="P282" s="53" t="s">
        <v>1155</v>
      </c>
      <c r="Q282" s="59" t="s">
        <v>84</v>
      </c>
      <c r="R282" s="53" t="s">
        <v>58</v>
      </c>
      <c r="S282" s="53" t="s">
        <v>1222</v>
      </c>
      <c r="T282" s="39">
        <v>5</v>
      </c>
      <c r="U282" s="52">
        <f t="shared" si="30"/>
        <v>0.7142857142857143</v>
      </c>
      <c r="V282" s="36"/>
      <c r="W282" s="36"/>
      <c r="X282" s="36"/>
      <c r="Y282" s="36"/>
      <c r="Z282" s="36"/>
      <c r="AA282" s="36"/>
      <c r="AB282" s="54" t="s">
        <v>1928</v>
      </c>
      <c r="AC282" s="60">
        <f>IF(U282=100%,2,0)</f>
        <v>0</v>
      </c>
      <c r="AD282" s="61">
        <f>IF(L282&lt;$AE$8,0,1)</f>
        <v>1</v>
      </c>
      <c r="AE282" s="37" t="str">
        <f t="shared" si="28"/>
        <v>EN TERMINO</v>
      </c>
      <c r="AF282" s="37" t="str">
        <f t="shared" si="29"/>
        <v>EN TERMINO</v>
      </c>
      <c r="AG282" s="69" t="s">
        <v>117</v>
      </c>
      <c r="AH282" s="38"/>
      <c r="AI282" s="38"/>
      <c r="AJ282" s="38"/>
      <c r="AK282" s="53" t="s">
        <v>323</v>
      </c>
      <c r="AL282" s="53" t="s">
        <v>61</v>
      </c>
      <c r="AM282" s="53" t="s">
        <v>62</v>
      </c>
      <c r="AN282" s="53" t="s">
        <v>1148</v>
      </c>
      <c r="AO282" s="53"/>
      <c r="AP282" s="53"/>
      <c r="AQ282" s="53"/>
      <c r="AR282" s="62"/>
      <c r="AS282" s="40" t="s">
        <v>55</v>
      </c>
    </row>
    <row r="283" spans="1:45" ht="279" customHeight="1" x14ac:dyDescent="0.25">
      <c r="A283" s="41">
        <v>1123</v>
      </c>
      <c r="B283" s="41">
        <v>16</v>
      </c>
      <c r="C283" s="108" t="s">
        <v>2209</v>
      </c>
      <c r="D283" s="67" t="s">
        <v>2210</v>
      </c>
      <c r="E283" s="67" t="s">
        <v>2211</v>
      </c>
      <c r="F283" s="40" t="s">
        <v>2212</v>
      </c>
      <c r="G283" s="44" t="s">
        <v>2213</v>
      </c>
      <c r="H283" s="44" t="s">
        <v>2214</v>
      </c>
      <c r="I283" s="44" t="s">
        <v>2215</v>
      </c>
      <c r="J283" s="124">
        <v>7</v>
      </c>
      <c r="K283" s="47">
        <v>42736</v>
      </c>
      <c r="L283" s="47">
        <v>43281</v>
      </c>
      <c r="M283" s="160" t="s">
        <v>1145</v>
      </c>
      <c r="N283" s="50" t="s">
        <v>1146</v>
      </c>
      <c r="O283" s="53" t="s">
        <v>58</v>
      </c>
      <c r="P283" s="53" t="s">
        <v>58</v>
      </c>
      <c r="Q283" s="59" t="s">
        <v>84</v>
      </c>
      <c r="R283" s="53" t="s">
        <v>58</v>
      </c>
      <c r="S283" s="53" t="s">
        <v>1222</v>
      </c>
      <c r="T283" s="39">
        <v>5</v>
      </c>
      <c r="U283" s="52">
        <f t="shared" si="30"/>
        <v>0.7142857142857143</v>
      </c>
      <c r="V283" s="39" t="s">
        <v>117</v>
      </c>
      <c r="W283" s="39" t="s">
        <v>86</v>
      </c>
      <c r="X283" s="39" t="s">
        <v>2216</v>
      </c>
      <c r="Y283" s="53" t="s">
        <v>2217</v>
      </c>
      <c r="Z283" s="53" t="s">
        <v>2218</v>
      </c>
      <c r="AA283" s="39" t="s">
        <v>115</v>
      </c>
      <c r="AB283" s="54" t="s">
        <v>1928</v>
      </c>
      <c r="AC283" s="60">
        <f>IF(U283=100%,2,0)</f>
        <v>0</v>
      </c>
      <c r="AD283" s="61">
        <f>IF(L283&lt;$AE$8,0,1)</f>
        <v>1</v>
      </c>
      <c r="AE283" s="37" t="str">
        <f t="shared" si="28"/>
        <v>EN TERMINO</v>
      </c>
      <c r="AF283" s="37" t="str">
        <f t="shared" si="29"/>
        <v>EN TERMINO</v>
      </c>
      <c r="AG283" s="69" t="s">
        <v>117</v>
      </c>
      <c r="AH283" s="38"/>
      <c r="AI283" s="38"/>
      <c r="AJ283" s="38"/>
      <c r="AK283" s="53" t="s">
        <v>323</v>
      </c>
      <c r="AL283" s="53" t="s">
        <v>439</v>
      </c>
      <c r="AM283" s="53" t="s">
        <v>439</v>
      </c>
      <c r="AN283" s="53" t="s">
        <v>1148</v>
      </c>
      <c r="AO283" s="53"/>
      <c r="AP283" s="53"/>
      <c r="AQ283" s="53"/>
      <c r="AR283" s="62"/>
      <c r="AS283" s="40" t="s">
        <v>55</v>
      </c>
    </row>
    <row r="284" spans="1:45" ht="153.75" customHeight="1" x14ac:dyDescent="0.25">
      <c r="A284" s="41">
        <v>1124</v>
      </c>
      <c r="B284" s="41">
        <v>17</v>
      </c>
      <c r="C284" s="108" t="s">
        <v>2219</v>
      </c>
      <c r="D284" s="67" t="s">
        <v>2220</v>
      </c>
      <c r="E284" s="67" t="s">
        <v>2221</v>
      </c>
      <c r="F284" s="40" t="s">
        <v>2222</v>
      </c>
      <c r="G284" s="44" t="s">
        <v>2223</v>
      </c>
      <c r="H284" s="44" t="s">
        <v>2224</v>
      </c>
      <c r="I284" s="44" t="s">
        <v>2225</v>
      </c>
      <c r="J284" s="124">
        <v>5</v>
      </c>
      <c r="K284" s="47">
        <v>42736</v>
      </c>
      <c r="L284" s="47">
        <v>43251</v>
      </c>
      <c r="M284" s="160" t="s">
        <v>1145</v>
      </c>
      <c r="N284" s="50" t="s">
        <v>1146</v>
      </c>
      <c r="O284" s="53" t="s">
        <v>58</v>
      </c>
      <c r="P284" s="53" t="s">
        <v>58</v>
      </c>
      <c r="Q284" s="59" t="s">
        <v>84</v>
      </c>
      <c r="R284" s="53" t="s">
        <v>58</v>
      </c>
      <c r="S284" s="53" t="s">
        <v>1222</v>
      </c>
      <c r="T284" s="39">
        <v>3</v>
      </c>
      <c r="U284" s="52">
        <f t="shared" si="30"/>
        <v>0.6</v>
      </c>
      <c r="V284" s="36"/>
      <c r="W284" s="36"/>
      <c r="X284" s="36"/>
      <c r="Y284" s="36"/>
      <c r="Z284" s="36"/>
      <c r="AA284" s="36"/>
      <c r="AB284" s="54" t="s">
        <v>1928</v>
      </c>
      <c r="AC284" s="60">
        <f>IF(U284=100%,2,0)</f>
        <v>0</v>
      </c>
      <c r="AD284" s="61">
        <f>IF(L284&lt;$AE$8,0,1)</f>
        <v>1</v>
      </c>
      <c r="AE284" s="37" t="str">
        <f t="shared" si="28"/>
        <v>EN TERMINO</v>
      </c>
      <c r="AF284" s="37" t="str">
        <f t="shared" si="29"/>
        <v>EN TERMINO</v>
      </c>
      <c r="AG284" s="69" t="s">
        <v>117</v>
      </c>
      <c r="AH284" s="38"/>
      <c r="AI284" s="38"/>
      <c r="AJ284" s="38"/>
      <c r="AK284" s="53" t="s">
        <v>323</v>
      </c>
      <c r="AL284" s="53" t="s">
        <v>61</v>
      </c>
      <c r="AM284" s="53" t="s">
        <v>62</v>
      </c>
      <c r="AN284" s="53" t="s">
        <v>1148</v>
      </c>
      <c r="AO284" s="53"/>
      <c r="AP284" s="53"/>
      <c r="AQ284" s="53"/>
      <c r="AR284" s="62"/>
      <c r="AS284" s="40" t="s">
        <v>55</v>
      </c>
    </row>
    <row r="285" spans="1:45" ht="135" customHeight="1" x14ac:dyDescent="0.25">
      <c r="A285" s="41">
        <v>1125</v>
      </c>
      <c r="B285" s="41">
        <v>18</v>
      </c>
      <c r="C285" s="108" t="s">
        <v>2226</v>
      </c>
      <c r="D285" s="67" t="s">
        <v>2227</v>
      </c>
      <c r="E285" s="67" t="s">
        <v>2228</v>
      </c>
      <c r="F285" s="40" t="s">
        <v>2229</v>
      </c>
      <c r="G285" s="44" t="s">
        <v>2230</v>
      </c>
      <c r="H285" s="44" t="s">
        <v>2231</v>
      </c>
      <c r="I285" s="44" t="s">
        <v>2232</v>
      </c>
      <c r="J285" s="124">
        <v>5</v>
      </c>
      <c r="K285" s="47">
        <v>42736</v>
      </c>
      <c r="L285" s="47">
        <v>42978</v>
      </c>
      <c r="M285" s="160" t="s">
        <v>1145</v>
      </c>
      <c r="N285" s="50" t="s">
        <v>1146</v>
      </c>
      <c r="O285" s="53" t="s">
        <v>58</v>
      </c>
      <c r="P285" s="53" t="s">
        <v>58</v>
      </c>
      <c r="Q285" s="59" t="s">
        <v>84</v>
      </c>
      <c r="R285" s="53" t="s">
        <v>58</v>
      </c>
      <c r="S285" s="53" t="s">
        <v>1138</v>
      </c>
      <c r="T285" s="39">
        <v>5</v>
      </c>
      <c r="U285" s="52">
        <f t="shared" si="30"/>
        <v>1</v>
      </c>
      <c r="V285" s="36"/>
      <c r="W285" s="36"/>
      <c r="X285" s="36"/>
      <c r="Y285" s="36"/>
      <c r="Z285" s="36"/>
      <c r="AA285" s="36"/>
      <c r="AB285" s="54" t="s">
        <v>1928</v>
      </c>
      <c r="AC285" s="60">
        <f>IF(U285=100%,2,0)</f>
        <v>2</v>
      </c>
      <c r="AD285" s="61">
        <f>IF(L285&lt;$AE$8,0,1)</f>
        <v>0</v>
      </c>
      <c r="AE285" s="37" t="str">
        <f t="shared" si="28"/>
        <v>CUMPLIDA</v>
      </c>
      <c r="AF285" s="37" t="str">
        <f t="shared" si="29"/>
        <v>CUMPLIDA</v>
      </c>
      <c r="AG285" s="69" t="s">
        <v>67</v>
      </c>
      <c r="AH285" s="38"/>
      <c r="AI285" s="38"/>
      <c r="AJ285" s="38"/>
      <c r="AK285" s="53" t="s">
        <v>323</v>
      </c>
      <c r="AL285" s="53" t="s">
        <v>87</v>
      </c>
      <c r="AM285" s="53" t="s">
        <v>240</v>
      </c>
      <c r="AN285" s="53" t="s">
        <v>1148</v>
      </c>
      <c r="AO285" s="53"/>
      <c r="AP285" s="53"/>
      <c r="AQ285" s="53"/>
      <c r="AR285" s="62"/>
      <c r="AS285" s="40" t="s">
        <v>55</v>
      </c>
    </row>
    <row r="286" spans="1:45" ht="120" customHeight="1" x14ac:dyDescent="0.25">
      <c r="A286" s="41">
        <v>1126</v>
      </c>
      <c r="B286" s="41">
        <v>19</v>
      </c>
      <c r="C286" s="108" t="s">
        <v>2233</v>
      </c>
      <c r="D286" s="67" t="s">
        <v>2234</v>
      </c>
      <c r="E286" s="67" t="s">
        <v>2235</v>
      </c>
      <c r="F286" s="40" t="s">
        <v>2236</v>
      </c>
      <c r="G286" s="44" t="s">
        <v>2237</v>
      </c>
      <c r="H286" s="44" t="s">
        <v>2238</v>
      </c>
      <c r="I286" s="44" t="s">
        <v>2239</v>
      </c>
      <c r="J286" s="124">
        <v>5</v>
      </c>
      <c r="K286" s="47">
        <v>42736</v>
      </c>
      <c r="L286" s="47">
        <v>42978</v>
      </c>
      <c r="M286" s="160" t="s">
        <v>1145</v>
      </c>
      <c r="N286" s="50" t="s">
        <v>1146</v>
      </c>
      <c r="O286" s="53" t="s">
        <v>58</v>
      </c>
      <c r="P286" s="53" t="s">
        <v>58</v>
      </c>
      <c r="Q286" s="59" t="s">
        <v>84</v>
      </c>
      <c r="R286" s="53" t="s">
        <v>58</v>
      </c>
      <c r="S286" s="53" t="s">
        <v>1138</v>
      </c>
      <c r="T286" s="39">
        <v>5</v>
      </c>
      <c r="U286" s="52">
        <f t="shared" si="30"/>
        <v>1</v>
      </c>
      <c r="V286" s="36"/>
      <c r="W286" s="36"/>
      <c r="X286" s="36"/>
      <c r="Y286" s="36"/>
      <c r="Z286" s="36"/>
      <c r="AA286" s="36"/>
      <c r="AB286" s="54" t="s">
        <v>1928</v>
      </c>
      <c r="AC286" s="60">
        <f>IF(U286=100%,2,0)</f>
        <v>2</v>
      </c>
      <c r="AD286" s="61">
        <f>IF(L286&lt;$AE$8,0,1)</f>
        <v>0</v>
      </c>
      <c r="AE286" s="37" t="str">
        <f t="shared" si="28"/>
        <v>CUMPLIDA</v>
      </c>
      <c r="AF286" s="37" t="str">
        <f t="shared" si="29"/>
        <v>CUMPLIDA</v>
      </c>
      <c r="AG286" s="69" t="s">
        <v>67</v>
      </c>
      <c r="AH286" s="38"/>
      <c r="AI286" s="38"/>
      <c r="AJ286" s="38"/>
      <c r="AK286" s="53" t="s">
        <v>323</v>
      </c>
      <c r="AL286" s="53" t="s">
        <v>87</v>
      </c>
      <c r="AM286" s="53" t="s">
        <v>498</v>
      </c>
      <c r="AN286" s="53" t="s">
        <v>1148</v>
      </c>
      <c r="AO286" s="53"/>
      <c r="AP286" s="53"/>
      <c r="AQ286" s="53"/>
      <c r="AR286" s="62"/>
      <c r="AS286" s="40" t="s">
        <v>55</v>
      </c>
    </row>
    <row r="287" spans="1:45" ht="212.25" customHeight="1" x14ac:dyDescent="0.25">
      <c r="A287" s="41">
        <v>1127</v>
      </c>
      <c r="B287" s="41">
        <v>20</v>
      </c>
      <c r="C287" s="108" t="s">
        <v>2240</v>
      </c>
      <c r="D287" s="67" t="s">
        <v>2241</v>
      </c>
      <c r="E287" s="67" t="s">
        <v>2242</v>
      </c>
      <c r="F287" s="40" t="s">
        <v>2243</v>
      </c>
      <c r="G287" s="44" t="s">
        <v>2244</v>
      </c>
      <c r="H287" s="44" t="s">
        <v>2245</v>
      </c>
      <c r="I287" s="44" t="s">
        <v>2246</v>
      </c>
      <c r="J287" s="124">
        <v>4</v>
      </c>
      <c r="K287" s="47">
        <v>42736</v>
      </c>
      <c r="L287" s="47">
        <v>43281</v>
      </c>
      <c r="M287" s="160" t="s">
        <v>1145</v>
      </c>
      <c r="N287" s="50" t="s">
        <v>1146</v>
      </c>
      <c r="O287" s="53" t="s">
        <v>58</v>
      </c>
      <c r="P287" s="53" t="s">
        <v>58</v>
      </c>
      <c r="Q287" s="59" t="s">
        <v>84</v>
      </c>
      <c r="R287" s="53" t="s">
        <v>58</v>
      </c>
      <c r="S287" s="53" t="s">
        <v>1222</v>
      </c>
      <c r="T287" s="39">
        <v>2</v>
      </c>
      <c r="U287" s="52">
        <f t="shared" si="30"/>
        <v>0.5</v>
      </c>
      <c r="V287" s="36"/>
      <c r="W287" s="36"/>
      <c r="X287" s="36"/>
      <c r="Y287" s="36"/>
      <c r="Z287" s="36"/>
      <c r="AA287" s="36"/>
      <c r="AB287" s="54" t="s">
        <v>1928</v>
      </c>
      <c r="AC287" s="60">
        <f>IF(U287=100%,2,0)</f>
        <v>0</v>
      </c>
      <c r="AD287" s="61">
        <f>IF(L287&lt;$AE$8,0,1)</f>
        <v>1</v>
      </c>
      <c r="AE287" s="37" t="str">
        <f t="shared" si="28"/>
        <v>EN TERMINO</v>
      </c>
      <c r="AF287" s="37" t="str">
        <f t="shared" si="29"/>
        <v>EN TERMINO</v>
      </c>
      <c r="AG287" s="69" t="s">
        <v>117</v>
      </c>
      <c r="AH287" s="38"/>
      <c r="AI287" s="38"/>
      <c r="AJ287" s="38"/>
      <c r="AK287" s="53" t="s">
        <v>323</v>
      </c>
      <c r="AL287" s="53" t="s">
        <v>61</v>
      </c>
      <c r="AM287" s="53" t="s">
        <v>391</v>
      </c>
      <c r="AN287" s="53" t="s">
        <v>1148</v>
      </c>
      <c r="AO287" s="53"/>
      <c r="AP287" s="53"/>
      <c r="AQ287" s="53"/>
      <c r="AR287" s="62"/>
      <c r="AS287" s="40" t="s">
        <v>55</v>
      </c>
    </row>
    <row r="288" spans="1:45" ht="149.25" customHeight="1" x14ac:dyDescent="0.25">
      <c r="A288" s="41">
        <v>1128</v>
      </c>
      <c r="B288" s="41">
        <v>21</v>
      </c>
      <c r="C288" s="108" t="s">
        <v>2247</v>
      </c>
      <c r="D288" s="67" t="s">
        <v>2248</v>
      </c>
      <c r="E288" s="67" t="s">
        <v>2249</v>
      </c>
      <c r="F288" s="40" t="s">
        <v>2250</v>
      </c>
      <c r="G288" s="44" t="s">
        <v>2251</v>
      </c>
      <c r="H288" s="44" t="s">
        <v>2252</v>
      </c>
      <c r="I288" s="44" t="s">
        <v>2253</v>
      </c>
      <c r="J288" s="124">
        <v>6</v>
      </c>
      <c r="K288" s="47">
        <v>42736</v>
      </c>
      <c r="L288" s="47">
        <v>42978</v>
      </c>
      <c r="M288" s="160" t="s">
        <v>1145</v>
      </c>
      <c r="N288" s="50" t="s">
        <v>1146</v>
      </c>
      <c r="O288" s="53" t="s">
        <v>58</v>
      </c>
      <c r="P288" s="53" t="s">
        <v>58</v>
      </c>
      <c r="Q288" s="59" t="s">
        <v>84</v>
      </c>
      <c r="R288" s="53" t="s">
        <v>58</v>
      </c>
      <c r="S288" s="53" t="s">
        <v>1138</v>
      </c>
      <c r="T288" s="39">
        <v>6</v>
      </c>
      <c r="U288" s="52">
        <f t="shared" si="30"/>
        <v>1</v>
      </c>
      <c r="V288" s="36"/>
      <c r="W288" s="36"/>
      <c r="X288" s="36"/>
      <c r="Y288" s="36"/>
      <c r="Z288" s="36"/>
      <c r="AA288" s="36"/>
      <c r="AB288" s="54" t="s">
        <v>1928</v>
      </c>
      <c r="AC288" s="60">
        <f>IF(U288=100%,2,0)</f>
        <v>2</v>
      </c>
      <c r="AD288" s="61">
        <f>IF(L288&lt;$AE$8,0,1)</f>
        <v>0</v>
      </c>
      <c r="AE288" s="37" t="str">
        <f t="shared" si="28"/>
        <v>CUMPLIDA</v>
      </c>
      <c r="AF288" s="37" t="str">
        <f t="shared" si="29"/>
        <v>CUMPLIDA</v>
      </c>
      <c r="AG288" s="69" t="s">
        <v>67</v>
      </c>
      <c r="AH288" s="38"/>
      <c r="AI288" s="38"/>
      <c r="AJ288" s="38"/>
      <c r="AK288" s="53" t="s">
        <v>323</v>
      </c>
      <c r="AL288" s="53" t="s">
        <v>61</v>
      </c>
      <c r="AM288" s="53" t="s">
        <v>679</v>
      </c>
      <c r="AN288" s="53" t="s">
        <v>1148</v>
      </c>
      <c r="AO288" s="53"/>
      <c r="AP288" s="53"/>
      <c r="AQ288" s="53"/>
      <c r="AR288" s="62"/>
      <c r="AS288" s="40" t="s">
        <v>55</v>
      </c>
    </row>
    <row r="289" spans="1:45" ht="196.5" customHeight="1" x14ac:dyDescent="0.25">
      <c r="A289" s="41">
        <v>1129</v>
      </c>
      <c r="B289" s="41">
        <v>1</v>
      </c>
      <c r="C289" s="108" t="s">
        <v>2254</v>
      </c>
      <c r="D289" s="67" t="s">
        <v>2255</v>
      </c>
      <c r="E289" s="67" t="s">
        <v>2256</v>
      </c>
      <c r="F289" s="44" t="s">
        <v>2257</v>
      </c>
      <c r="G289" s="44" t="s">
        <v>2258</v>
      </c>
      <c r="H289" s="44" t="s">
        <v>2259</v>
      </c>
      <c r="I289" s="162" t="s">
        <v>2260</v>
      </c>
      <c r="J289" s="124">
        <v>4</v>
      </c>
      <c r="K289" s="160">
        <v>42887</v>
      </c>
      <c r="L289" s="163">
        <v>43100</v>
      </c>
      <c r="M289" s="48" t="s">
        <v>109</v>
      </c>
      <c r="N289" s="53" t="s">
        <v>110</v>
      </c>
      <c r="O289" s="53" t="s">
        <v>107</v>
      </c>
      <c r="P289" s="150" t="s">
        <v>107</v>
      </c>
      <c r="Q289" s="150" t="s">
        <v>159</v>
      </c>
      <c r="R289" s="39" t="s">
        <v>107</v>
      </c>
      <c r="S289" s="55" t="s">
        <v>1222</v>
      </c>
      <c r="T289" s="39">
        <v>4</v>
      </c>
      <c r="U289" s="52">
        <f t="shared" si="30"/>
        <v>1</v>
      </c>
      <c r="V289" s="35" t="s">
        <v>112</v>
      </c>
      <c r="W289" s="37" t="s">
        <v>86</v>
      </c>
      <c r="X289" s="53" t="s">
        <v>113</v>
      </c>
      <c r="Y289" s="53" t="s">
        <v>114</v>
      </c>
      <c r="Z289" s="128" t="s">
        <v>839</v>
      </c>
      <c r="AA289" s="35" t="s">
        <v>115</v>
      </c>
      <c r="AB289" s="54" t="s">
        <v>2261</v>
      </c>
      <c r="AC289" s="60">
        <f>IF(U289=100%,2,0)</f>
        <v>2</v>
      </c>
      <c r="AD289" s="61">
        <f>IF(L289&lt;$AE$8,0,1)</f>
        <v>0</v>
      </c>
      <c r="AE289" s="37" t="str">
        <f t="shared" si="28"/>
        <v>CUMPLIDA</v>
      </c>
      <c r="AF289" s="37" t="str">
        <f t="shared" si="29"/>
        <v>CUMPLIDA</v>
      </c>
      <c r="AG289" s="39" t="s">
        <v>117</v>
      </c>
      <c r="AH289" s="38"/>
      <c r="AI289" s="38"/>
      <c r="AJ289" s="38"/>
      <c r="AK289" s="53" t="s">
        <v>323</v>
      </c>
      <c r="AL289" s="53" t="s">
        <v>61</v>
      </c>
      <c r="AM289" s="53" t="s">
        <v>301</v>
      </c>
      <c r="AN289" s="53" t="s">
        <v>63</v>
      </c>
      <c r="AO289" s="53"/>
      <c r="AP289" s="53"/>
      <c r="AQ289" s="53"/>
      <c r="AR289" s="62"/>
      <c r="AS289" s="40" t="s">
        <v>55</v>
      </c>
    </row>
    <row r="290" spans="1:45" ht="202.5" customHeight="1" x14ac:dyDescent="0.25">
      <c r="A290" s="41">
        <v>1130</v>
      </c>
      <c r="B290" s="41">
        <v>1</v>
      </c>
      <c r="C290" s="108" t="s">
        <v>2262</v>
      </c>
      <c r="D290" s="67" t="s">
        <v>2263</v>
      </c>
      <c r="E290" s="67" t="s">
        <v>2264</v>
      </c>
      <c r="F290" s="114" t="s">
        <v>1661</v>
      </c>
      <c r="G290" s="44" t="s">
        <v>2265</v>
      </c>
      <c r="H290" s="62" t="s">
        <v>2266</v>
      </c>
      <c r="I290" s="62" t="s">
        <v>2267</v>
      </c>
      <c r="J290" s="124">
        <v>9</v>
      </c>
      <c r="K290" s="47">
        <v>43009</v>
      </c>
      <c r="L290" s="47">
        <v>43312</v>
      </c>
      <c r="M290" s="53" t="s">
        <v>151</v>
      </c>
      <c r="N290" s="62" t="s">
        <v>151</v>
      </c>
      <c r="O290" s="53" t="s">
        <v>152</v>
      </c>
      <c r="P290" s="53" t="s">
        <v>2268</v>
      </c>
      <c r="Q290" s="59" t="s">
        <v>92</v>
      </c>
      <c r="R290" s="53" t="s">
        <v>152</v>
      </c>
      <c r="S290" s="53" t="s">
        <v>59</v>
      </c>
      <c r="T290" s="53">
        <v>0</v>
      </c>
      <c r="U290" s="164">
        <f t="shared" si="30"/>
        <v>0</v>
      </c>
      <c r="V290" s="36"/>
      <c r="W290" s="36"/>
      <c r="X290" s="36"/>
      <c r="Y290" s="36"/>
      <c r="Z290" s="36"/>
      <c r="AA290" s="36"/>
      <c r="AB290" s="39" t="s">
        <v>2269</v>
      </c>
      <c r="AC290" s="60">
        <f>IF(U290=100%,2,0)</f>
        <v>0</v>
      </c>
      <c r="AD290" s="61">
        <f>IF(L290&lt;$AE$8,0,1)</f>
        <v>1</v>
      </c>
      <c r="AE290" s="37" t="str">
        <f t="shared" ref="AE290:AE353" si="31">IF(AC290+AD290&gt;1,"CUMPLIDA",IF(AD290=1,"EN TERMINO","VENCIDA"))</f>
        <v>EN TERMINO</v>
      </c>
      <c r="AF290" s="37" t="str">
        <f t="shared" ref="AF290:AF353" si="32">IF(AE290="CUMPLIDA","CUMPLIDA",IF(AE290="EN TERMINO","EN TERMINO","VENCIDA"))</f>
        <v>EN TERMINO</v>
      </c>
      <c r="AG290" s="39" t="s">
        <v>59</v>
      </c>
      <c r="AH290" s="165"/>
      <c r="AI290" s="165"/>
      <c r="AJ290" s="165"/>
      <c r="AK290" s="53" t="s">
        <v>323</v>
      </c>
      <c r="AL290" s="62" t="s">
        <v>653</v>
      </c>
      <c r="AM290" s="53" t="s">
        <v>681</v>
      </c>
      <c r="AN290" s="53" t="s">
        <v>151</v>
      </c>
      <c r="AO290" s="53"/>
      <c r="AP290" s="53"/>
      <c r="AQ290" s="53"/>
      <c r="AR290" s="62"/>
      <c r="AS290" s="94"/>
    </row>
    <row r="291" spans="1:45" ht="242.25" customHeight="1" x14ac:dyDescent="0.25">
      <c r="A291" s="41">
        <v>1131</v>
      </c>
      <c r="B291" s="41">
        <v>2</v>
      </c>
      <c r="C291" s="108" t="s">
        <v>2270</v>
      </c>
      <c r="D291" s="67" t="s">
        <v>2271</v>
      </c>
      <c r="E291" s="67" t="s">
        <v>2272</v>
      </c>
      <c r="F291" s="44" t="s">
        <v>2273</v>
      </c>
      <c r="G291" s="44" t="s">
        <v>2274</v>
      </c>
      <c r="H291" s="44" t="s">
        <v>2275</v>
      </c>
      <c r="I291" s="44" t="s">
        <v>2276</v>
      </c>
      <c r="J291" s="124">
        <v>5</v>
      </c>
      <c r="K291" s="47">
        <v>43009</v>
      </c>
      <c r="L291" s="47">
        <v>43312</v>
      </c>
      <c r="M291" s="53" t="s">
        <v>151</v>
      </c>
      <c r="N291" s="62" t="s">
        <v>151</v>
      </c>
      <c r="O291" s="53" t="s">
        <v>152</v>
      </c>
      <c r="P291" s="53" t="s">
        <v>2277</v>
      </c>
      <c r="Q291" s="59" t="s">
        <v>92</v>
      </c>
      <c r="R291" s="53" t="s">
        <v>152</v>
      </c>
      <c r="S291" s="53" t="s">
        <v>59</v>
      </c>
      <c r="T291" s="53">
        <v>0</v>
      </c>
      <c r="U291" s="164">
        <f t="shared" si="30"/>
        <v>0</v>
      </c>
      <c r="V291" s="36"/>
      <c r="W291" s="36"/>
      <c r="X291" s="36"/>
      <c r="Y291" s="36"/>
      <c r="Z291" s="36"/>
      <c r="AA291" s="36"/>
      <c r="AB291" s="39" t="s">
        <v>2269</v>
      </c>
      <c r="AC291" s="60">
        <f>IF(U291=100%,2,0)</f>
        <v>0</v>
      </c>
      <c r="AD291" s="61">
        <f>IF(L291&lt;$AE$8,0,1)</f>
        <v>1</v>
      </c>
      <c r="AE291" s="37" t="str">
        <f t="shared" si="31"/>
        <v>EN TERMINO</v>
      </c>
      <c r="AF291" s="37" t="str">
        <f t="shared" si="32"/>
        <v>EN TERMINO</v>
      </c>
      <c r="AG291" s="39" t="s">
        <v>59</v>
      </c>
      <c r="AH291" s="165"/>
      <c r="AI291" s="165"/>
      <c r="AJ291" s="165"/>
      <c r="AK291" s="53" t="s">
        <v>323</v>
      </c>
      <c r="AL291" s="62" t="s">
        <v>653</v>
      </c>
      <c r="AM291" s="53" t="s">
        <v>681</v>
      </c>
      <c r="AN291" s="53" t="s">
        <v>151</v>
      </c>
      <c r="AO291" s="53"/>
      <c r="AP291" s="53"/>
      <c r="AQ291" s="53"/>
      <c r="AR291" s="62"/>
      <c r="AS291" s="94"/>
    </row>
    <row r="292" spans="1:45" ht="199.5" customHeight="1" x14ac:dyDescent="0.25">
      <c r="A292" s="41">
        <v>1132</v>
      </c>
      <c r="B292" s="41">
        <v>3</v>
      </c>
      <c r="C292" s="67" t="s">
        <v>2278</v>
      </c>
      <c r="D292" s="67" t="s">
        <v>2279</v>
      </c>
      <c r="E292" s="67" t="s">
        <v>2280</v>
      </c>
      <c r="F292" s="67" t="s">
        <v>2281</v>
      </c>
      <c r="G292" s="67" t="s">
        <v>2282</v>
      </c>
      <c r="H292" s="44" t="s">
        <v>2283</v>
      </c>
      <c r="I292" s="166" t="s">
        <v>2283</v>
      </c>
      <c r="J292" s="124">
        <v>9</v>
      </c>
      <c r="K292" s="47">
        <v>43009</v>
      </c>
      <c r="L292" s="47">
        <v>43190</v>
      </c>
      <c r="M292" s="53" t="s">
        <v>64</v>
      </c>
      <c r="N292" s="49" t="s">
        <v>65</v>
      </c>
      <c r="O292" s="53" t="s">
        <v>58</v>
      </c>
      <c r="P292" s="53" t="s">
        <v>2284</v>
      </c>
      <c r="Q292" s="59" t="s">
        <v>84</v>
      </c>
      <c r="R292" s="53" t="s">
        <v>58</v>
      </c>
      <c r="S292" s="53" t="s">
        <v>1138</v>
      </c>
      <c r="T292" s="53">
        <v>6</v>
      </c>
      <c r="U292" s="164">
        <f t="shared" si="30"/>
        <v>0.66666666666666663</v>
      </c>
      <c r="V292" s="39" t="s">
        <v>244</v>
      </c>
      <c r="W292" s="36"/>
      <c r="X292" s="53" t="s">
        <v>1554</v>
      </c>
      <c r="Y292" s="36"/>
      <c r="Z292" s="36"/>
      <c r="AA292" s="36"/>
      <c r="AB292" s="39" t="s">
        <v>2269</v>
      </c>
      <c r="AC292" s="60">
        <f>IF(U292=100%,2,0)</f>
        <v>0</v>
      </c>
      <c r="AD292" s="61">
        <f>IF(L292&lt;$AE$8,0,1)</f>
        <v>1</v>
      </c>
      <c r="AE292" s="37" t="str">
        <f t="shared" si="31"/>
        <v>EN TERMINO</v>
      </c>
      <c r="AF292" s="37" t="str">
        <f t="shared" si="32"/>
        <v>EN TERMINO</v>
      </c>
      <c r="AG292" s="39" t="s">
        <v>67</v>
      </c>
      <c r="AH292" s="56" t="s">
        <v>125</v>
      </c>
      <c r="AI292" s="38" t="s">
        <v>126</v>
      </c>
      <c r="AJ292" s="56" t="s">
        <v>127</v>
      </c>
      <c r="AK292" s="53" t="s">
        <v>323</v>
      </c>
      <c r="AL292" s="62" t="s">
        <v>61</v>
      </c>
      <c r="AM292" s="53" t="s">
        <v>102</v>
      </c>
      <c r="AN292" s="53" t="s">
        <v>76</v>
      </c>
      <c r="AO292" s="53" t="s">
        <v>251</v>
      </c>
      <c r="AP292" s="53"/>
      <c r="AQ292" s="53" t="s">
        <v>2285</v>
      </c>
      <c r="AR292" s="62" t="s">
        <v>2286</v>
      </c>
      <c r="AS292" s="40" t="s">
        <v>1555</v>
      </c>
    </row>
    <row r="293" spans="1:45" ht="199.5" customHeight="1" x14ac:dyDescent="0.25">
      <c r="A293" s="41">
        <v>1133</v>
      </c>
      <c r="B293" s="41">
        <v>4</v>
      </c>
      <c r="C293" s="108" t="s">
        <v>2287</v>
      </c>
      <c r="D293" s="67" t="s">
        <v>2288</v>
      </c>
      <c r="E293" s="67" t="s">
        <v>2289</v>
      </c>
      <c r="F293" s="114" t="s">
        <v>1661</v>
      </c>
      <c r="G293" s="44" t="s">
        <v>2265</v>
      </c>
      <c r="H293" s="62" t="s">
        <v>2266</v>
      </c>
      <c r="I293" s="62" t="s">
        <v>2267</v>
      </c>
      <c r="J293" s="124">
        <v>9</v>
      </c>
      <c r="K293" s="47">
        <v>43009</v>
      </c>
      <c r="L293" s="47">
        <v>43312</v>
      </c>
      <c r="M293" s="53" t="s">
        <v>151</v>
      </c>
      <c r="N293" s="62" t="s">
        <v>151</v>
      </c>
      <c r="O293" s="53" t="s">
        <v>152</v>
      </c>
      <c r="P293" s="53" t="s">
        <v>2277</v>
      </c>
      <c r="Q293" s="59" t="s">
        <v>92</v>
      </c>
      <c r="R293" s="53" t="s">
        <v>152</v>
      </c>
      <c r="S293" s="53" t="s">
        <v>59</v>
      </c>
      <c r="T293" s="53">
        <v>0</v>
      </c>
      <c r="U293" s="164">
        <f t="shared" si="30"/>
        <v>0</v>
      </c>
      <c r="V293" s="36"/>
      <c r="W293" s="36"/>
      <c r="X293" s="36"/>
      <c r="Y293" s="36"/>
      <c r="Z293" s="36"/>
      <c r="AA293" s="36"/>
      <c r="AB293" s="39" t="s">
        <v>2269</v>
      </c>
      <c r="AC293" s="60">
        <f>IF(U293=100%,2,0)</f>
        <v>0</v>
      </c>
      <c r="AD293" s="61">
        <f>IF(L293&lt;$AE$8,0,1)</f>
        <v>1</v>
      </c>
      <c r="AE293" s="37" t="str">
        <f t="shared" si="31"/>
        <v>EN TERMINO</v>
      </c>
      <c r="AF293" s="37" t="str">
        <f t="shared" si="32"/>
        <v>EN TERMINO</v>
      </c>
      <c r="AG293" s="39" t="s">
        <v>59</v>
      </c>
      <c r="AH293" s="165"/>
      <c r="AI293" s="165"/>
      <c r="AJ293" s="165"/>
      <c r="AK293" s="53" t="s">
        <v>323</v>
      </c>
      <c r="AL293" s="62" t="s">
        <v>653</v>
      </c>
      <c r="AM293" s="53" t="s">
        <v>681</v>
      </c>
      <c r="AN293" s="53" t="s">
        <v>151</v>
      </c>
      <c r="AO293" s="53"/>
      <c r="AP293" s="53"/>
      <c r="AQ293" s="53"/>
      <c r="AR293" s="62"/>
      <c r="AS293" s="94"/>
    </row>
    <row r="294" spans="1:45" ht="207" customHeight="1" x14ac:dyDescent="0.25">
      <c r="A294" s="41">
        <v>1134</v>
      </c>
      <c r="B294" s="41">
        <v>5</v>
      </c>
      <c r="C294" s="67" t="s">
        <v>2290</v>
      </c>
      <c r="D294" s="67" t="s">
        <v>2291</v>
      </c>
      <c r="E294" s="67" t="s">
        <v>2292</v>
      </c>
      <c r="F294" s="156" t="s">
        <v>2293</v>
      </c>
      <c r="G294" s="156" t="s">
        <v>2294</v>
      </c>
      <c r="H294" s="45" t="s">
        <v>2295</v>
      </c>
      <c r="I294" s="45" t="s">
        <v>2296</v>
      </c>
      <c r="J294" s="124">
        <v>3</v>
      </c>
      <c r="K294" s="47">
        <v>42917</v>
      </c>
      <c r="L294" s="47">
        <v>43100</v>
      </c>
      <c r="M294" s="53" t="s">
        <v>1120</v>
      </c>
      <c r="N294" s="53" t="s">
        <v>1120</v>
      </c>
      <c r="O294" s="53" t="s">
        <v>276</v>
      </c>
      <c r="P294" s="53" t="s">
        <v>276</v>
      </c>
      <c r="Q294" s="53" t="s">
        <v>277</v>
      </c>
      <c r="R294" s="53" t="s">
        <v>276</v>
      </c>
      <c r="S294" s="53" t="s">
        <v>59</v>
      </c>
      <c r="T294" s="53">
        <v>3</v>
      </c>
      <c r="U294" s="164">
        <f t="shared" si="30"/>
        <v>1</v>
      </c>
      <c r="V294" s="36"/>
      <c r="W294" s="36"/>
      <c r="X294" s="36"/>
      <c r="Y294" s="36"/>
      <c r="Z294" s="36"/>
      <c r="AA294" s="36"/>
      <c r="AB294" s="39" t="s">
        <v>2269</v>
      </c>
      <c r="AC294" s="60">
        <f>IF(U294=100%,2,0)</f>
        <v>2</v>
      </c>
      <c r="AD294" s="61">
        <f>IF(L294&lt;$AE$8,0,1)</f>
        <v>0</v>
      </c>
      <c r="AE294" s="37" t="str">
        <f t="shared" si="31"/>
        <v>CUMPLIDA</v>
      </c>
      <c r="AF294" s="37" t="str">
        <f t="shared" si="32"/>
        <v>CUMPLIDA</v>
      </c>
      <c r="AG294" s="39" t="s">
        <v>59</v>
      </c>
      <c r="AH294" s="165"/>
      <c r="AI294" s="165"/>
      <c r="AJ294" s="165"/>
      <c r="AK294" s="53" t="s">
        <v>323</v>
      </c>
      <c r="AL294" s="53" t="s">
        <v>680</v>
      </c>
      <c r="AM294" s="62" t="s">
        <v>2297</v>
      </c>
      <c r="AN294" s="53" t="s">
        <v>1120</v>
      </c>
      <c r="AO294" s="53"/>
      <c r="AP294" s="53"/>
      <c r="AQ294" s="53"/>
      <c r="AR294" s="62"/>
      <c r="AS294" s="94"/>
    </row>
    <row r="295" spans="1:45" ht="197.25" customHeight="1" x14ac:dyDescent="0.25">
      <c r="A295" s="41">
        <v>1135</v>
      </c>
      <c r="B295" s="41">
        <v>6</v>
      </c>
      <c r="C295" s="67" t="s">
        <v>2298</v>
      </c>
      <c r="D295" s="67" t="s">
        <v>2299</v>
      </c>
      <c r="E295" s="67" t="s">
        <v>2300</v>
      </c>
      <c r="F295" s="44" t="s">
        <v>2301</v>
      </c>
      <c r="G295" s="44" t="s">
        <v>2302</v>
      </c>
      <c r="H295" s="44" t="s">
        <v>2303</v>
      </c>
      <c r="I295" s="44" t="s">
        <v>2304</v>
      </c>
      <c r="J295" s="124">
        <v>4</v>
      </c>
      <c r="K295" s="47">
        <v>43009</v>
      </c>
      <c r="L295" s="47">
        <v>43190</v>
      </c>
      <c r="M295" s="53" t="s">
        <v>803</v>
      </c>
      <c r="N295" s="53" t="s">
        <v>804</v>
      </c>
      <c r="O295" s="53" t="s">
        <v>107</v>
      </c>
      <c r="P295" s="53" t="s">
        <v>107</v>
      </c>
      <c r="Q295" s="53" t="s">
        <v>159</v>
      </c>
      <c r="R295" s="53" t="s">
        <v>107</v>
      </c>
      <c r="S295" s="53" t="s">
        <v>59</v>
      </c>
      <c r="T295" s="53">
        <v>0</v>
      </c>
      <c r="U295" s="164">
        <f t="shared" si="30"/>
        <v>0</v>
      </c>
      <c r="V295" s="36"/>
      <c r="W295" s="36"/>
      <c r="X295" s="36"/>
      <c r="Y295" s="36"/>
      <c r="Z295" s="36"/>
      <c r="AA295" s="36"/>
      <c r="AB295" s="39" t="s">
        <v>2269</v>
      </c>
      <c r="AC295" s="60">
        <f>IF(U295=100%,2,0)</f>
        <v>0</v>
      </c>
      <c r="AD295" s="61">
        <f>IF(L295&lt;$AE$8,0,1)</f>
        <v>1</v>
      </c>
      <c r="AE295" s="37" t="str">
        <f t="shared" si="31"/>
        <v>EN TERMINO</v>
      </c>
      <c r="AF295" s="37" t="str">
        <f t="shared" si="32"/>
        <v>EN TERMINO</v>
      </c>
      <c r="AG295" s="39" t="s">
        <v>59</v>
      </c>
      <c r="AH295" s="165"/>
      <c r="AI295" s="165"/>
      <c r="AJ295" s="165"/>
      <c r="AK295" s="53" t="s">
        <v>323</v>
      </c>
      <c r="AL295" s="53" t="s">
        <v>680</v>
      </c>
      <c r="AM295" s="62" t="s">
        <v>2297</v>
      </c>
      <c r="AN295" s="53" t="s">
        <v>63</v>
      </c>
      <c r="AO295" s="53"/>
      <c r="AP295" s="53"/>
      <c r="AQ295" s="53"/>
      <c r="AR295" s="62"/>
      <c r="AS295" s="94"/>
    </row>
    <row r="296" spans="1:45" ht="202.5" customHeight="1" x14ac:dyDescent="0.25">
      <c r="A296" s="41">
        <v>1136</v>
      </c>
      <c r="B296" s="41">
        <v>7</v>
      </c>
      <c r="C296" s="108" t="s">
        <v>2305</v>
      </c>
      <c r="D296" s="67" t="s">
        <v>2306</v>
      </c>
      <c r="E296" s="67" t="s">
        <v>2307</v>
      </c>
      <c r="F296" s="69" t="s">
        <v>2308</v>
      </c>
      <c r="G296" s="69" t="s">
        <v>2309</v>
      </c>
      <c r="H296" s="44" t="s">
        <v>2310</v>
      </c>
      <c r="I296" s="44" t="s">
        <v>2311</v>
      </c>
      <c r="J296" s="124">
        <v>4</v>
      </c>
      <c r="K296" s="47">
        <v>42917</v>
      </c>
      <c r="L296" s="47">
        <v>43281</v>
      </c>
      <c r="M296" s="53" t="s">
        <v>151</v>
      </c>
      <c r="N296" s="53" t="s">
        <v>151</v>
      </c>
      <c r="O296" s="53" t="s">
        <v>152</v>
      </c>
      <c r="P296" s="53" t="s">
        <v>2312</v>
      </c>
      <c r="Q296" s="53" t="s">
        <v>92</v>
      </c>
      <c r="R296" s="53" t="s">
        <v>152</v>
      </c>
      <c r="S296" s="53" t="s">
        <v>59</v>
      </c>
      <c r="T296" s="53">
        <v>0</v>
      </c>
      <c r="U296" s="164">
        <f t="shared" si="30"/>
        <v>0</v>
      </c>
      <c r="V296" s="36"/>
      <c r="W296" s="36"/>
      <c r="X296" s="36"/>
      <c r="Y296" s="36"/>
      <c r="Z296" s="36"/>
      <c r="AA296" s="36"/>
      <c r="AB296" s="39" t="s">
        <v>2269</v>
      </c>
      <c r="AC296" s="60">
        <f>IF(U296=100%,2,0)</f>
        <v>0</v>
      </c>
      <c r="AD296" s="61">
        <f>IF(L296&lt;$AE$8,0,1)</f>
        <v>1</v>
      </c>
      <c r="AE296" s="37" t="str">
        <f t="shared" si="31"/>
        <v>EN TERMINO</v>
      </c>
      <c r="AF296" s="37" t="str">
        <f t="shared" si="32"/>
        <v>EN TERMINO</v>
      </c>
      <c r="AG296" s="39" t="s">
        <v>59</v>
      </c>
      <c r="AH296" s="165"/>
      <c r="AI296" s="165"/>
      <c r="AJ296" s="165"/>
      <c r="AK296" s="53" t="s">
        <v>323</v>
      </c>
      <c r="AL296" s="53" t="s">
        <v>680</v>
      </c>
      <c r="AM296" s="62" t="s">
        <v>1679</v>
      </c>
      <c r="AN296" s="53" t="s">
        <v>151</v>
      </c>
      <c r="AO296" s="53"/>
      <c r="AP296" s="53"/>
      <c r="AQ296" s="53"/>
      <c r="AR296" s="62"/>
      <c r="AS296" s="94"/>
    </row>
    <row r="297" spans="1:45" ht="313.5" customHeight="1" x14ac:dyDescent="0.25">
      <c r="A297" s="41">
        <v>1137</v>
      </c>
      <c r="B297" s="41">
        <v>8</v>
      </c>
      <c r="C297" s="67" t="s">
        <v>2313</v>
      </c>
      <c r="D297" s="67" t="s">
        <v>2314</v>
      </c>
      <c r="E297" s="67" t="s">
        <v>2315</v>
      </c>
      <c r="F297" s="44" t="s">
        <v>2316</v>
      </c>
      <c r="G297" s="44" t="s">
        <v>2317</v>
      </c>
      <c r="H297" s="44" t="s">
        <v>2318</v>
      </c>
      <c r="I297" s="44" t="s">
        <v>2319</v>
      </c>
      <c r="J297" s="124">
        <v>3</v>
      </c>
      <c r="K297" s="47">
        <v>43009</v>
      </c>
      <c r="L297" s="47">
        <v>43100</v>
      </c>
      <c r="M297" s="53" t="s">
        <v>803</v>
      </c>
      <c r="N297" s="53" t="s">
        <v>804</v>
      </c>
      <c r="O297" s="53" t="s">
        <v>107</v>
      </c>
      <c r="P297" s="53" t="s">
        <v>1494</v>
      </c>
      <c r="Q297" s="53" t="s">
        <v>159</v>
      </c>
      <c r="R297" s="53" t="s">
        <v>107</v>
      </c>
      <c r="S297" s="53" t="s">
        <v>1222</v>
      </c>
      <c r="T297" s="53">
        <v>3</v>
      </c>
      <c r="U297" s="164">
        <f t="shared" si="30"/>
        <v>1</v>
      </c>
      <c r="V297" s="36"/>
      <c r="W297" s="36"/>
      <c r="X297" s="36"/>
      <c r="Y297" s="36"/>
      <c r="Z297" s="36"/>
      <c r="AA297" s="36"/>
      <c r="AB297" s="39" t="s">
        <v>2269</v>
      </c>
      <c r="AC297" s="60">
        <f>IF(U297=100%,2,0)</f>
        <v>2</v>
      </c>
      <c r="AD297" s="61">
        <f>IF(L297&lt;$AE$8,0,1)</f>
        <v>0</v>
      </c>
      <c r="AE297" s="37" t="str">
        <f t="shared" si="31"/>
        <v>CUMPLIDA</v>
      </c>
      <c r="AF297" s="37" t="str">
        <f t="shared" si="32"/>
        <v>CUMPLIDA</v>
      </c>
      <c r="AG297" s="39" t="s">
        <v>117</v>
      </c>
      <c r="AH297" s="165"/>
      <c r="AI297" s="165"/>
      <c r="AJ297" s="165"/>
      <c r="AK297" s="53" t="s">
        <v>323</v>
      </c>
      <c r="AL297" s="62" t="s">
        <v>653</v>
      </c>
      <c r="AM297" s="62" t="s">
        <v>2320</v>
      </c>
      <c r="AN297" s="53" t="s">
        <v>63</v>
      </c>
      <c r="AO297" s="53"/>
      <c r="AP297" s="53"/>
      <c r="AQ297" s="53"/>
      <c r="AR297" s="62"/>
      <c r="AS297" s="94"/>
    </row>
    <row r="298" spans="1:45" ht="263.25" customHeight="1" x14ac:dyDescent="0.25">
      <c r="A298" s="41">
        <v>1138</v>
      </c>
      <c r="B298" s="41">
        <v>9</v>
      </c>
      <c r="C298" s="67" t="s">
        <v>2321</v>
      </c>
      <c r="D298" s="67" t="s">
        <v>2322</v>
      </c>
      <c r="E298" s="67" t="s">
        <v>2323</v>
      </c>
      <c r="F298" s="44" t="s">
        <v>2324</v>
      </c>
      <c r="G298" s="44" t="s">
        <v>2325</v>
      </c>
      <c r="H298" s="44" t="s">
        <v>2326</v>
      </c>
      <c r="I298" s="44" t="s">
        <v>2327</v>
      </c>
      <c r="J298" s="124">
        <v>3</v>
      </c>
      <c r="K298" s="47">
        <v>43009</v>
      </c>
      <c r="L298" s="47">
        <v>43373</v>
      </c>
      <c r="M298" s="53" t="s">
        <v>803</v>
      </c>
      <c r="N298" s="53" t="s">
        <v>804</v>
      </c>
      <c r="O298" s="53" t="s">
        <v>107</v>
      </c>
      <c r="P298" s="53" t="s">
        <v>107</v>
      </c>
      <c r="Q298" s="53" t="s">
        <v>159</v>
      </c>
      <c r="R298" s="53" t="s">
        <v>107</v>
      </c>
      <c r="S298" s="53" t="s">
        <v>1900</v>
      </c>
      <c r="T298" s="53">
        <v>0</v>
      </c>
      <c r="U298" s="164">
        <f t="shared" si="30"/>
        <v>0</v>
      </c>
      <c r="V298" s="36"/>
      <c r="W298" s="36"/>
      <c r="X298" s="36"/>
      <c r="Y298" s="36"/>
      <c r="Z298" s="36"/>
      <c r="AA298" s="36"/>
      <c r="AB298" s="39" t="s">
        <v>2269</v>
      </c>
      <c r="AC298" s="60">
        <f>IF(U298=100%,2,0)</f>
        <v>0</v>
      </c>
      <c r="AD298" s="61">
        <f>IF(L298&lt;$AE$8,0,1)</f>
        <v>1</v>
      </c>
      <c r="AE298" s="37" t="str">
        <f t="shared" si="31"/>
        <v>EN TERMINO</v>
      </c>
      <c r="AF298" s="37" t="str">
        <f t="shared" si="32"/>
        <v>EN TERMINO</v>
      </c>
      <c r="AG298" s="39" t="s">
        <v>94</v>
      </c>
      <c r="AH298" s="165"/>
      <c r="AI298" s="165"/>
      <c r="AJ298" s="165"/>
      <c r="AK298" s="53" t="s">
        <v>323</v>
      </c>
      <c r="AL298" s="62" t="s">
        <v>61</v>
      </c>
      <c r="AM298" s="53" t="s">
        <v>326</v>
      </c>
      <c r="AN298" s="53" t="s">
        <v>63</v>
      </c>
      <c r="AO298" s="53"/>
      <c r="AP298" s="53"/>
      <c r="AQ298" s="53"/>
      <c r="AR298" s="62"/>
      <c r="AS298" s="94"/>
    </row>
    <row r="299" spans="1:45" ht="159.75" customHeight="1" x14ac:dyDescent="0.25">
      <c r="A299" s="41">
        <v>1139</v>
      </c>
      <c r="B299" s="41">
        <v>10</v>
      </c>
      <c r="C299" s="67" t="s">
        <v>2328</v>
      </c>
      <c r="D299" s="67" t="s">
        <v>2329</v>
      </c>
      <c r="E299" s="67" t="s">
        <v>2330</v>
      </c>
      <c r="F299" s="44" t="s">
        <v>2324</v>
      </c>
      <c r="G299" s="44" t="s">
        <v>2331</v>
      </c>
      <c r="H299" s="44" t="s">
        <v>2326</v>
      </c>
      <c r="I299" s="44" t="s">
        <v>2332</v>
      </c>
      <c r="J299" s="124">
        <v>3</v>
      </c>
      <c r="K299" s="47">
        <v>43009</v>
      </c>
      <c r="L299" s="47">
        <v>43373</v>
      </c>
      <c r="M299" s="53" t="s">
        <v>803</v>
      </c>
      <c r="N299" s="53" t="s">
        <v>804</v>
      </c>
      <c r="O299" s="53" t="s">
        <v>107</v>
      </c>
      <c r="P299" s="53" t="s">
        <v>107</v>
      </c>
      <c r="Q299" s="53" t="s">
        <v>159</v>
      </c>
      <c r="R299" s="53" t="s">
        <v>107</v>
      </c>
      <c r="S299" s="53" t="s">
        <v>1900</v>
      </c>
      <c r="T299" s="53">
        <v>0</v>
      </c>
      <c r="U299" s="164">
        <f t="shared" si="30"/>
        <v>0</v>
      </c>
      <c r="V299" s="36"/>
      <c r="W299" s="36"/>
      <c r="X299" s="36"/>
      <c r="Y299" s="36"/>
      <c r="Z299" s="36"/>
      <c r="AA299" s="36"/>
      <c r="AB299" s="39" t="s">
        <v>2269</v>
      </c>
      <c r="AC299" s="60">
        <f>IF(U299=100%,2,0)</f>
        <v>0</v>
      </c>
      <c r="AD299" s="61">
        <f>IF(L299&lt;$AE$8,0,1)</f>
        <v>1</v>
      </c>
      <c r="AE299" s="37" t="str">
        <f t="shared" si="31"/>
        <v>EN TERMINO</v>
      </c>
      <c r="AF299" s="37" t="str">
        <f t="shared" si="32"/>
        <v>EN TERMINO</v>
      </c>
      <c r="AG299" s="39" t="s">
        <v>94</v>
      </c>
      <c r="AH299" s="165"/>
      <c r="AI299" s="165"/>
      <c r="AJ299" s="165"/>
      <c r="AK299" s="53" t="s">
        <v>323</v>
      </c>
      <c r="AL299" s="62" t="s">
        <v>61</v>
      </c>
      <c r="AM299" s="62" t="s">
        <v>325</v>
      </c>
      <c r="AN299" s="53" t="s">
        <v>63</v>
      </c>
      <c r="AO299" s="53"/>
      <c r="AP299" s="53"/>
      <c r="AQ299" s="53"/>
      <c r="AR299" s="62"/>
      <c r="AS299" s="94"/>
    </row>
    <row r="300" spans="1:45" ht="281.25" customHeight="1" x14ac:dyDescent="0.25">
      <c r="A300" s="41">
        <v>1140</v>
      </c>
      <c r="B300" s="41">
        <v>11</v>
      </c>
      <c r="C300" s="67" t="s">
        <v>2333</v>
      </c>
      <c r="D300" s="67" t="s">
        <v>2334</v>
      </c>
      <c r="E300" s="67" t="s">
        <v>2335</v>
      </c>
      <c r="F300" s="44" t="s">
        <v>2336</v>
      </c>
      <c r="G300" s="44" t="s">
        <v>2337</v>
      </c>
      <c r="H300" s="44" t="s">
        <v>2338</v>
      </c>
      <c r="I300" s="44" t="s">
        <v>2339</v>
      </c>
      <c r="J300" s="124">
        <v>6</v>
      </c>
      <c r="K300" s="47">
        <v>43009</v>
      </c>
      <c r="L300" s="47">
        <v>43373</v>
      </c>
      <c r="M300" s="53" t="s">
        <v>803</v>
      </c>
      <c r="N300" s="53" t="s">
        <v>804</v>
      </c>
      <c r="O300" s="53" t="s">
        <v>107</v>
      </c>
      <c r="P300" s="53" t="s">
        <v>107</v>
      </c>
      <c r="Q300" s="53" t="s">
        <v>159</v>
      </c>
      <c r="R300" s="53" t="s">
        <v>107</v>
      </c>
      <c r="S300" s="53" t="s">
        <v>1138</v>
      </c>
      <c r="T300" s="53">
        <v>0</v>
      </c>
      <c r="U300" s="164">
        <f t="shared" si="30"/>
        <v>0</v>
      </c>
      <c r="V300" s="36"/>
      <c r="W300" s="36"/>
      <c r="X300" s="36"/>
      <c r="Y300" s="36"/>
      <c r="Z300" s="36"/>
      <c r="AA300" s="36"/>
      <c r="AB300" s="39" t="s">
        <v>2269</v>
      </c>
      <c r="AC300" s="60">
        <f>IF(U300=100%,2,0)</f>
        <v>0</v>
      </c>
      <c r="AD300" s="61">
        <f>IF(L300&lt;$AE$8,0,1)</f>
        <v>1</v>
      </c>
      <c r="AE300" s="37" t="str">
        <f t="shared" si="31"/>
        <v>EN TERMINO</v>
      </c>
      <c r="AF300" s="37" t="str">
        <f t="shared" si="32"/>
        <v>EN TERMINO</v>
      </c>
      <c r="AG300" s="39" t="s">
        <v>67</v>
      </c>
      <c r="AH300" s="165"/>
      <c r="AI300" s="165"/>
      <c r="AJ300" s="165"/>
      <c r="AK300" s="53" t="s">
        <v>323</v>
      </c>
      <c r="AL300" s="62" t="s">
        <v>61</v>
      </c>
      <c r="AM300" s="53" t="s">
        <v>187</v>
      </c>
      <c r="AN300" s="53" t="s">
        <v>63</v>
      </c>
      <c r="AO300" s="53"/>
      <c r="AP300" s="53"/>
      <c r="AQ300" s="53"/>
      <c r="AR300" s="62"/>
      <c r="AS300" s="94"/>
    </row>
    <row r="301" spans="1:45" ht="300" customHeight="1" x14ac:dyDescent="0.25">
      <c r="A301" s="41">
        <v>1141</v>
      </c>
      <c r="B301" s="41">
        <v>12</v>
      </c>
      <c r="C301" s="108" t="s">
        <v>2340</v>
      </c>
      <c r="D301" s="67" t="s">
        <v>2341</v>
      </c>
      <c r="E301" s="67" t="s">
        <v>2342</v>
      </c>
      <c r="F301" s="161" t="s">
        <v>2343</v>
      </c>
      <c r="G301" s="44" t="s">
        <v>2344</v>
      </c>
      <c r="H301" s="44" t="s">
        <v>2345</v>
      </c>
      <c r="I301" s="44" t="s">
        <v>2346</v>
      </c>
      <c r="J301" s="124">
        <v>5</v>
      </c>
      <c r="K301" s="47">
        <v>43009</v>
      </c>
      <c r="L301" s="47">
        <v>43373</v>
      </c>
      <c r="M301" s="53" t="s">
        <v>803</v>
      </c>
      <c r="N301" s="53" t="s">
        <v>804</v>
      </c>
      <c r="O301" s="53" t="s">
        <v>107</v>
      </c>
      <c r="P301" s="53" t="s">
        <v>107</v>
      </c>
      <c r="Q301" s="53" t="s">
        <v>159</v>
      </c>
      <c r="R301" s="53" t="s">
        <v>107</v>
      </c>
      <c r="S301" s="53" t="s">
        <v>1222</v>
      </c>
      <c r="T301" s="53">
        <v>0</v>
      </c>
      <c r="U301" s="164">
        <f t="shared" si="30"/>
        <v>0</v>
      </c>
      <c r="V301" s="36"/>
      <c r="W301" s="36"/>
      <c r="X301" s="36"/>
      <c r="Y301" s="36"/>
      <c r="Z301" s="36"/>
      <c r="AA301" s="36"/>
      <c r="AB301" s="39" t="s">
        <v>2269</v>
      </c>
      <c r="AC301" s="60">
        <f>IF(U301=100%,2,0)</f>
        <v>0</v>
      </c>
      <c r="AD301" s="61">
        <f>IF(L301&lt;$AE$8,0,1)</f>
        <v>1</v>
      </c>
      <c r="AE301" s="37" t="str">
        <f t="shared" si="31"/>
        <v>EN TERMINO</v>
      </c>
      <c r="AF301" s="37" t="str">
        <f t="shared" si="32"/>
        <v>EN TERMINO</v>
      </c>
      <c r="AG301" s="39" t="s">
        <v>117</v>
      </c>
      <c r="AH301" s="165"/>
      <c r="AI301" s="165"/>
      <c r="AJ301" s="165"/>
      <c r="AK301" s="53" t="s">
        <v>323</v>
      </c>
      <c r="AL301" s="62" t="s">
        <v>61</v>
      </c>
      <c r="AM301" s="53" t="s">
        <v>62</v>
      </c>
      <c r="AN301" s="53" t="s">
        <v>63</v>
      </c>
      <c r="AO301" s="53"/>
      <c r="AP301" s="53"/>
      <c r="AQ301" s="53"/>
      <c r="AR301" s="62"/>
      <c r="AS301" s="94"/>
    </row>
    <row r="302" spans="1:45" ht="195" customHeight="1" x14ac:dyDescent="0.25">
      <c r="A302" s="41">
        <v>1142</v>
      </c>
      <c r="B302" s="41">
        <v>13</v>
      </c>
      <c r="C302" s="108" t="s">
        <v>2347</v>
      </c>
      <c r="D302" s="67" t="s">
        <v>2348</v>
      </c>
      <c r="E302" s="67" t="s">
        <v>2349</v>
      </c>
      <c r="F302" s="44" t="s">
        <v>2316</v>
      </c>
      <c r="G302" s="44" t="s">
        <v>2317</v>
      </c>
      <c r="H302" s="44" t="s">
        <v>2350</v>
      </c>
      <c r="I302" s="44" t="s">
        <v>2319</v>
      </c>
      <c r="J302" s="124">
        <v>3</v>
      </c>
      <c r="K302" s="47">
        <v>43009</v>
      </c>
      <c r="L302" s="47">
        <v>43281</v>
      </c>
      <c r="M302" s="53" t="s">
        <v>803</v>
      </c>
      <c r="N302" s="53" t="s">
        <v>804</v>
      </c>
      <c r="O302" s="53" t="s">
        <v>107</v>
      </c>
      <c r="P302" s="53" t="s">
        <v>107</v>
      </c>
      <c r="Q302" s="53" t="s">
        <v>159</v>
      </c>
      <c r="R302" s="53" t="s">
        <v>107</v>
      </c>
      <c r="S302" s="53" t="s">
        <v>1222</v>
      </c>
      <c r="T302" s="53">
        <v>0</v>
      </c>
      <c r="U302" s="164">
        <f t="shared" si="30"/>
        <v>0</v>
      </c>
      <c r="V302" s="36"/>
      <c r="W302" s="36"/>
      <c r="X302" s="36"/>
      <c r="Y302" s="36"/>
      <c r="Z302" s="36"/>
      <c r="AA302" s="36"/>
      <c r="AB302" s="39" t="s">
        <v>2269</v>
      </c>
      <c r="AC302" s="60">
        <f>IF(U302=100%,2,0)</f>
        <v>0</v>
      </c>
      <c r="AD302" s="61">
        <f>IF(L302&lt;$AE$8,0,1)</f>
        <v>1</v>
      </c>
      <c r="AE302" s="37" t="str">
        <f t="shared" si="31"/>
        <v>EN TERMINO</v>
      </c>
      <c r="AF302" s="37" t="str">
        <f t="shared" si="32"/>
        <v>EN TERMINO</v>
      </c>
      <c r="AG302" s="39" t="s">
        <v>117</v>
      </c>
      <c r="AH302" s="165"/>
      <c r="AI302" s="165"/>
      <c r="AJ302" s="165"/>
      <c r="AK302" s="53" t="s">
        <v>323</v>
      </c>
      <c r="AL302" s="62" t="s">
        <v>61</v>
      </c>
      <c r="AM302" s="62" t="s">
        <v>640</v>
      </c>
      <c r="AN302" s="53" t="s">
        <v>63</v>
      </c>
      <c r="AO302" s="53"/>
      <c r="AP302" s="53"/>
      <c r="AQ302" s="53"/>
      <c r="AR302" s="62"/>
      <c r="AS302" s="94"/>
    </row>
    <row r="303" spans="1:45" ht="120" customHeight="1" x14ac:dyDescent="0.25">
      <c r="A303" s="41">
        <v>1143</v>
      </c>
      <c r="B303" s="41">
        <v>14</v>
      </c>
      <c r="C303" s="108" t="s">
        <v>2351</v>
      </c>
      <c r="D303" s="67" t="s">
        <v>2352</v>
      </c>
      <c r="E303" s="67" t="s">
        <v>2353</v>
      </c>
      <c r="F303" s="44" t="s">
        <v>2354</v>
      </c>
      <c r="G303" s="44" t="s">
        <v>2355</v>
      </c>
      <c r="H303" s="44" t="s">
        <v>2356</v>
      </c>
      <c r="I303" s="44" t="s">
        <v>2357</v>
      </c>
      <c r="J303" s="124">
        <v>3</v>
      </c>
      <c r="K303" s="47">
        <v>43009</v>
      </c>
      <c r="L303" s="47">
        <v>43373</v>
      </c>
      <c r="M303" s="53" t="s">
        <v>803</v>
      </c>
      <c r="N303" s="53" t="s">
        <v>804</v>
      </c>
      <c r="O303" s="53" t="s">
        <v>107</v>
      </c>
      <c r="P303" s="53" t="s">
        <v>107</v>
      </c>
      <c r="Q303" s="53" t="s">
        <v>159</v>
      </c>
      <c r="R303" s="53" t="s">
        <v>107</v>
      </c>
      <c r="S303" s="53" t="s">
        <v>59</v>
      </c>
      <c r="T303" s="53">
        <v>0</v>
      </c>
      <c r="U303" s="164">
        <f t="shared" si="30"/>
        <v>0</v>
      </c>
      <c r="V303" s="36"/>
      <c r="W303" s="36"/>
      <c r="X303" s="36"/>
      <c r="Y303" s="36"/>
      <c r="Z303" s="36"/>
      <c r="AA303" s="36"/>
      <c r="AB303" s="39" t="s">
        <v>2269</v>
      </c>
      <c r="AC303" s="60">
        <f>IF(U303=100%,2,0)</f>
        <v>0</v>
      </c>
      <c r="AD303" s="61">
        <f>IF(L303&lt;$AE$8,0,1)</f>
        <v>1</v>
      </c>
      <c r="AE303" s="37" t="str">
        <f t="shared" si="31"/>
        <v>EN TERMINO</v>
      </c>
      <c r="AF303" s="37" t="str">
        <f t="shared" si="32"/>
        <v>EN TERMINO</v>
      </c>
      <c r="AG303" s="39" t="s">
        <v>59</v>
      </c>
      <c r="AH303" s="165"/>
      <c r="AI303" s="165"/>
      <c r="AJ303" s="165"/>
      <c r="AK303" s="53" t="s">
        <v>323</v>
      </c>
      <c r="AL303" s="62" t="s">
        <v>61</v>
      </c>
      <c r="AM303" s="53" t="s">
        <v>326</v>
      </c>
      <c r="AN303" s="53" t="s">
        <v>63</v>
      </c>
      <c r="AO303" s="53"/>
      <c r="AP303" s="53"/>
      <c r="AQ303" s="53"/>
      <c r="AR303" s="62"/>
      <c r="AS303" s="94"/>
    </row>
    <row r="304" spans="1:45" ht="409.5" customHeight="1" x14ac:dyDescent="0.25">
      <c r="A304" s="41">
        <v>1144</v>
      </c>
      <c r="B304" s="41">
        <v>15</v>
      </c>
      <c r="C304" s="108" t="s">
        <v>2358</v>
      </c>
      <c r="D304" s="67" t="s">
        <v>2359</v>
      </c>
      <c r="E304" s="67" t="s">
        <v>2360</v>
      </c>
      <c r="F304" s="44" t="s">
        <v>2361</v>
      </c>
      <c r="G304" s="44" t="s">
        <v>2362</v>
      </c>
      <c r="H304" s="44" t="s">
        <v>2363</v>
      </c>
      <c r="I304" s="44" t="s">
        <v>2364</v>
      </c>
      <c r="J304" s="124">
        <v>2</v>
      </c>
      <c r="K304" s="47">
        <v>43009</v>
      </c>
      <c r="L304" s="47">
        <v>43373</v>
      </c>
      <c r="M304" s="53" t="s">
        <v>803</v>
      </c>
      <c r="N304" s="53" t="s">
        <v>804</v>
      </c>
      <c r="O304" s="53" t="s">
        <v>107</v>
      </c>
      <c r="P304" s="53" t="s">
        <v>2365</v>
      </c>
      <c r="Q304" s="53" t="s">
        <v>159</v>
      </c>
      <c r="R304" s="53" t="s">
        <v>107</v>
      </c>
      <c r="S304" s="53" t="s">
        <v>59</v>
      </c>
      <c r="T304" s="53">
        <v>0</v>
      </c>
      <c r="U304" s="164">
        <f t="shared" si="30"/>
        <v>0</v>
      </c>
      <c r="V304" s="36"/>
      <c r="W304" s="36"/>
      <c r="X304" s="36"/>
      <c r="Y304" s="36"/>
      <c r="Z304" s="36"/>
      <c r="AA304" s="36"/>
      <c r="AB304" s="39" t="s">
        <v>2269</v>
      </c>
      <c r="AC304" s="60">
        <f>IF(U304=100%,2,0)</f>
        <v>0</v>
      </c>
      <c r="AD304" s="61">
        <f>IF(L304&lt;$AE$8,0,1)</f>
        <v>1</v>
      </c>
      <c r="AE304" s="37" t="str">
        <f t="shared" si="31"/>
        <v>EN TERMINO</v>
      </c>
      <c r="AF304" s="37" t="str">
        <f t="shared" si="32"/>
        <v>EN TERMINO</v>
      </c>
      <c r="AG304" s="39" t="s">
        <v>59</v>
      </c>
      <c r="AH304" s="165"/>
      <c r="AI304" s="165"/>
      <c r="AJ304" s="165"/>
      <c r="AK304" s="53" t="s">
        <v>323</v>
      </c>
      <c r="AL304" s="62" t="s">
        <v>653</v>
      </c>
      <c r="AM304" s="62" t="s">
        <v>2366</v>
      </c>
      <c r="AN304" s="53" t="s">
        <v>63</v>
      </c>
      <c r="AO304" s="53"/>
      <c r="AP304" s="53"/>
      <c r="AQ304" s="53"/>
      <c r="AR304" s="62"/>
      <c r="AS304" s="94"/>
    </row>
    <row r="305" spans="1:45" ht="195" customHeight="1" x14ac:dyDescent="0.25">
      <c r="A305" s="41">
        <v>1145</v>
      </c>
      <c r="B305" s="41">
        <v>16</v>
      </c>
      <c r="C305" s="108" t="s">
        <v>2367</v>
      </c>
      <c r="D305" s="67" t="s">
        <v>2368</v>
      </c>
      <c r="E305" s="67" t="s">
        <v>2369</v>
      </c>
      <c r="F305" s="44" t="s">
        <v>2370</v>
      </c>
      <c r="G305" s="44" t="s">
        <v>2371</v>
      </c>
      <c r="H305" s="44" t="s">
        <v>2372</v>
      </c>
      <c r="I305" s="44" t="s">
        <v>2373</v>
      </c>
      <c r="J305" s="124">
        <v>5</v>
      </c>
      <c r="K305" s="47">
        <v>43009</v>
      </c>
      <c r="L305" s="47">
        <v>43373</v>
      </c>
      <c r="M305" s="53" t="s">
        <v>803</v>
      </c>
      <c r="N305" s="53" t="s">
        <v>804</v>
      </c>
      <c r="O305" s="53" t="s">
        <v>107</v>
      </c>
      <c r="P305" s="53" t="s">
        <v>107</v>
      </c>
      <c r="Q305" s="53" t="s">
        <v>159</v>
      </c>
      <c r="R305" s="53" t="s">
        <v>107</v>
      </c>
      <c r="S305" s="53" t="s">
        <v>1138</v>
      </c>
      <c r="T305" s="53">
        <v>0</v>
      </c>
      <c r="U305" s="164">
        <f t="shared" si="30"/>
        <v>0</v>
      </c>
      <c r="V305" s="36"/>
      <c r="W305" s="36"/>
      <c r="X305" s="36"/>
      <c r="Y305" s="36"/>
      <c r="Z305" s="36"/>
      <c r="AA305" s="36"/>
      <c r="AB305" s="39" t="s">
        <v>2269</v>
      </c>
      <c r="AC305" s="60">
        <f>IF(U305=100%,2,0)</f>
        <v>0</v>
      </c>
      <c r="AD305" s="61">
        <f>IF(L305&lt;$AE$8,0,1)</f>
        <v>1</v>
      </c>
      <c r="AE305" s="37" t="str">
        <f t="shared" si="31"/>
        <v>EN TERMINO</v>
      </c>
      <c r="AF305" s="37" t="str">
        <f t="shared" si="32"/>
        <v>EN TERMINO</v>
      </c>
      <c r="AG305" s="39" t="s">
        <v>67</v>
      </c>
      <c r="AH305" s="165"/>
      <c r="AI305" s="165"/>
      <c r="AJ305" s="165"/>
      <c r="AK305" s="53" t="s">
        <v>323</v>
      </c>
      <c r="AL305" s="62" t="s">
        <v>61</v>
      </c>
      <c r="AM305" s="53" t="s">
        <v>62</v>
      </c>
      <c r="AN305" s="53" t="s">
        <v>63</v>
      </c>
      <c r="AO305" s="53"/>
      <c r="AP305" s="53"/>
      <c r="AQ305" s="53"/>
      <c r="AR305" s="62"/>
      <c r="AS305" s="94"/>
    </row>
    <row r="306" spans="1:45" ht="105" customHeight="1" x14ac:dyDescent="0.25">
      <c r="A306" s="41">
        <v>1146</v>
      </c>
      <c r="B306" s="41">
        <v>17</v>
      </c>
      <c r="C306" s="108" t="s">
        <v>2374</v>
      </c>
      <c r="D306" s="67" t="s">
        <v>2375</v>
      </c>
      <c r="E306" s="67" t="s">
        <v>2376</v>
      </c>
      <c r="F306" s="44" t="s">
        <v>2377</v>
      </c>
      <c r="G306" s="44" t="s">
        <v>2378</v>
      </c>
      <c r="H306" s="44" t="s">
        <v>2379</v>
      </c>
      <c r="I306" s="44" t="s">
        <v>2380</v>
      </c>
      <c r="J306" s="124">
        <v>3</v>
      </c>
      <c r="K306" s="47">
        <v>43009</v>
      </c>
      <c r="L306" s="47">
        <v>43373</v>
      </c>
      <c r="M306" s="53" t="s">
        <v>803</v>
      </c>
      <c r="N306" s="53" t="s">
        <v>804</v>
      </c>
      <c r="O306" s="53" t="s">
        <v>107</v>
      </c>
      <c r="P306" s="53" t="s">
        <v>1494</v>
      </c>
      <c r="Q306" s="53" t="s">
        <v>159</v>
      </c>
      <c r="R306" s="53" t="s">
        <v>107</v>
      </c>
      <c r="S306" s="53" t="s">
        <v>1138</v>
      </c>
      <c r="T306" s="53">
        <v>0</v>
      </c>
      <c r="U306" s="164">
        <f t="shared" si="30"/>
        <v>0</v>
      </c>
      <c r="V306" s="36"/>
      <c r="W306" s="36"/>
      <c r="X306" s="36"/>
      <c r="Y306" s="36"/>
      <c r="Z306" s="36"/>
      <c r="AA306" s="36"/>
      <c r="AB306" s="39" t="s">
        <v>2269</v>
      </c>
      <c r="AC306" s="60">
        <f>IF(U306=100%,2,0)</f>
        <v>0</v>
      </c>
      <c r="AD306" s="61">
        <f>IF(L306&lt;$AE$8,0,1)</f>
        <v>1</v>
      </c>
      <c r="AE306" s="37" t="str">
        <f t="shared" si="31"/>
        <v>EN TERMINO</v>
      </c>
      <c r="AF306" s="37" t="str">
        <f t="shared" si="32"/>
        <v>EN TERMINO</v>
      </c>
      <c r="AG306" s="39" t="s">
        <v>67</v>
      </c>
      <c r="AH306" s="165"/>
      <c r="AI306" s="165"/>
      <c r="AJ306" s="165"/>
      <c r="AK306" s="53" t="s">
        <v>323</v>
      </c>
      <c r="AL306" s="62" t="s">
        <v>61</v>
      </c>
      <c r="AM306" s="53" t="s">
        <v>62</v>
      </c>
      <c r="AN306" s="53" t="s">
        <v>63</v>
      </c>
      <c r="AO306" s="53"/>
      <c r="AP306" s="53"/>
      <c r="AQ306" s="53"/>
      <c r="AR306" s="62"/>
      <c r="AS306" s="94"/>
    </row>
    <row r="307" spans="1:45" ht="255" customHeight="1" x14ac:dyDescent="0.25">
      <c r="A307" s="41">
        <v>1147</v>
      </c>
      <c r="B307" s="41">
        <v>18</v>
      </c>
      <c r="C307" s="108" t="s">
        <v>2381</v>
      </c>
      <c r="D307" s="67" t="s">
        <v>2382</v>
      </c>
      <c r="E307" s="67" t="s">
        <v>2383</v>
      </c>
      <c r="F307" s="109" t="s">
        <v>2384</v>
      </c>
      <c r="G307" s="70" t="s">
        <v>2385</v>
      </c>
      <c r="H307" s="70" t="s">
        <v>2386</v>
      </c>
      <c r="I307" s="101" t="s">
        <v>2387</v>
      </c>
      <c r="J307" s="124">
        <v>2</v>
      </c>
      <c r="K307" s="47">
        <v>43009</v>
      </c>
      <c r="L307" s="47">
        <v>43373</v>
      </c>
      <c r="M307" s="53" t="s">
        <v>803</v>
      </c>
      <c r="N307" s="53" t="s">
        <v>804</v>
      </c>
      <c r="O307" s="53" t="s">
        <v>107</v>
      </c>
      <c r="P307" s="53" t="s">
        <v>1494</v>
      </c>
      <c r="Q307" s="53" t="s">
        <v>159</v>
      </c>
      <c r="R307" s="53" t="s">
        <v>107</v>
      </c>
      <c r="S307" s="53" t="s">
        <v>59</v>
      </c>
      <c r="T307" s="53">
        <v>0</v>
      </c>
      <c r="U307" s="164">
        <f t="shared" si="30"/>
        <v>0</v>
      </c>
      <c r="V307" s="36"/>
      <c r="W307" s="36"/>
      <c r="X307" s="36"/>
      <c r="Y307" s="36"/>
      <c r="Z307" s="36"/>
      <c r="AA307" s="36"/>
      <c r="AB307" s="39" t="s">
        <v>2269</v>
      </c>
      <c r="AC307" s="60">
        <f>IF(U307=100%,2,0)</f>
        <v>0</v>
      </c>
      <c r="AD307" s="61">
        <f>IF(L307&lt;$AE$8,0,1)</f>
        <v>1</v>
      </c>
      <c r="AE307" s="37" t="str">
        <f t="shared" si="31"/>
        <v>EN TERMINO</v>
      </c>
      <c r="AF307" s="37" t="str">
        <f t="shared" si="32"/>
        <v>EN TERMINO</v>
      </c>
      <c r="AG307" s="39" t="s">
        <v>59</v>
      </c>
      <c r="AH307" s="165"/>
      <c r="AI307" s="165"/>
      <c r="AJ307" s="165"/>
      <c r="AK307" s="53" t="s">
        <v>323</v>
      </c>
      <c r="AL307" s="62" t="s">
        <v>653</v>
      </c>
      <c r="AM307" s="62" t="s">
        <v>1818</v>
      </c>
      <c r="AN307" s="53" t="s">
        <v>63</v>
      </c>
      <c r="AO307" s="53"/>
      <c r="AP307" s="53"/>
      <c r="AQ307" s="53"/>
      <c r="AR307" s="62"/>
      <c r="AS307" s="94"/>
    </row>
    <row r="308" spans="1:45" ht="195" customHeight="1" x14ac:dyDescent="0.25">
      <c r="A308" s="41">
        <v>1148</v>
      </c>
      <c r="B308" s="41">
        <v>1</v>
      </c>
      <c r="C308" s="67" t="s">
        <v>2388</v>
      </c>
      <c r="D308" s="67" t="s">
        <v>2389</v>
      </c>
      <c r="E308" s="67" t="s">
        <v>2390</v>
      </c>
      <c r="F308" s="67" t="s">
        <v>2391</v>
      </c>
      <c r="G308" s="67" t="s">
        <v>2392</v>
      </c>
      <c r="H308" s="62" t="s">
        <v>2393</v>
      </c>
      <c r="I308" s="62" t="s">
        <v>2394</v>
      </c>
      <c r="J308" s="124">
        <v>8</v>
      </c>
      <c r="K308" s="47">
        <v>42963</v>
      </c>
      <c r="L308" s="47">
        <v>43465</v>
      </c>
      <c r="M308" s="48" t="s">
        <v>56</v>
      </c>
      <c r="N308" s="53" t="s">
        <v>57</v>
      </c>
      <c r="O308" s="53" t="s">
        <v>58</v>
      </c>
      <c r="P308" s="53" t="s">
        <v>58</v>
      </c>
      <c r="Q308" s="59" t="s">
        <v>84</v>
      </c>
      <c r="R308" s="53" t="s">
        <v>58</v>
      </c>
      <c r="S308" s="55" t="s">
        <v>1222</v>
      </c>
      <c r="T308" s="39">
        <v>0</v>
      </c>
      <c r="U308" s="52">
        <f t="shared" si="30"/>
        <v>0</v>
      </c>
      <c r="V308" s="36"/>
      <c r="W308" s="36"/>
      <c r="X308" s="36"/>
      <c r="Y308" s="36"/>
      <c r="Z308" s="36"/>
      <c r="AA308" s="36"/>
      <c r="AB308" s="54" t="s">
        <v>2395</v>
      </c>
      <c r="AC308" s="60">
        <f>IF(U308=100%,2,0)</f>
        <v>0</v>
      </c>
      <c r="AD308" s="61">
        <f>IF(L308&lt;$AE$8,0,1)</f>
        <v>1</v>
      </c>
      <c r="AE308" s="37" t="str">
        <f t="shared" si="31"/>
        <v>EN TERMINO</v>
      </c>
      <c r="AF308" s="37" t="str">
        <f t="shared" si="32"/>
        <v>EN TERMINO</v>
      </c>
      <c r="AG308" s="39" t="s">
        <v>117</v>
      </c>
      <c r="AH308" s="38"/>
      <c r="AI308" s="38"/>
      <c r="AJ308" s="38"/>
      <c r="AK308" s="53" t="s">
        <v>323</v>
      </c>
      <c r="AL308" s="53" t="s">
        <v>61</v>
      </c>
      <c r="AM308" s="53" t="s">
        <v>187</v>
      </c>
      <c r="AN308" s="53" t="s">
        <v>63</v>
      </c>
      <c r="AO308" s="53"/>
      <c r="AP308" s="53"/>
      <c r="AQ308" s="53"/>
      <c r="AR308" s="62"/>
      <c r="AS308" s="40" t="s">
        <v>55</v>
      </c>
    </row>
    <row r="309" spans="1:45" ht="162" customHeight="1" x14ac:dyDescent="0.25">
      <c r="A309" s="41">
        <v>1149</v>
      </c>
      <c r="B309" s="41">
        <v>2</v>
      </c>
      <c r="C309" s="67" t="s">
        <v>2396</v>
      </c>
      <c r="D309" s="67" t="s">
        <v>2397</v>
      </c>
      <c r="E309" s="67" t="s">
        <v>2398</v>
      </c>
      <c r="F309" s="44" t="s">
        <v>2399</v>
      </c>
      <c r="G309" s="44" t="s">
        <v>2400</v>
      </c>
      <c r="H309" s="44" t="s">
        <v>2401</v>
      </c>
      <c r="I309" s="44" t="s">
        <v>2402</v>
      </c>
      <c r="J309" s="124">
        <v>5</v>
      </c>
      <c r="K309" s="47">
        <v>42963</v>
      </c>
      <c r="L309" s="47">
        <v>43465</v>
      </c>
      <c r="M309" s="48" t="s">
        <v>56</v>
      </c>
      <c r="N309" s="53" t="s">
        <v>57</v>
      </c>
      <c r="O309" s="53" t="s">
        <v>58</v>
      </c>
      <c r="P309" s="53" t="s">
        <v>58</v>
      </c>
      <c r="Q309" s="59" t="s">
        <v>84</v>
      </c>
      <c r="R309" s="53" t="s">
        <v>58</v>
      </c>
      <c r="S309" s="55" t="s">
        <v>1222</v>
      </c>
      <c r="T309" s="39">
        <v>0</v>
      </c>
      <c r="U309" s="52">
        <f t="shared" si="30"/>
        <v>0</v>
      </c>
      <c r="V309" s="36"/>
      <c r="W309" s="36"/>
      <c r="X309" s="36"/>
      <c r="Y309" s="36"/>
      <c r="Z309" s="36"/>
      <c r="AA309" s="36"/>
      <c r="AB309" s="54" t="s">
        <v>2395</v>
      </c>
      <c r="AC309" s="60">
        <f>IF(U309=100%,2,0)</f>
        <v>0</v>
      </c>
      <c r="AD309" s="61">
        <f>IF(L309&lt;$AE$8,0,1)</f>
        <v>1</v>
      </c>
      <c r="AE309" s="37" t="str">
        <f t="shared" si="31"/>
        <v>EN TERMINO</v>
      </c>
      <c r="AF309" s="37" t="str">
        <f t="shared" si="32"/>
        <v>EN TERMINO</v>
      </c>
      <c r="AG309" s="39" t="s">
        <v>117</v>
      </c>
      <c r="AH309" s="38"/>
      <c r="AI309" s="38"/>
      <c r="AJ309" s="38"/>
      <c r="AK309" s="53" t="s">
        <v>323</v>
      </c>
      <c r="AL309" s="53" t="s">
        <v>61</v>
      </c>
      <c r="AM309" s="53" t="s">
        <v>62</v>
      </c>
      <c r="AN309" s="53" t="s">
        <v>63</v>
      </c>
      <c r="AO309" s="53"/>
      <c r="AP309" s="53"/>
      <c r="AQ309" s="53"/>
      <c r="AR309" s="62"/>
      <c r="AS309" s="40" t="s">
        <v>55</v>
      </c>
    </row>
    <row r="310" spans="1:45" ht="210" customHeight="1" x14ac:dyDescent="0.25">
      <c r="A310" s="41">
        <v>1150</v>
      </c>
      <c r="B310" s="41">
        <v>3</v>
      </c>
      <c r="C310" s="67" t="s">
        <v>2403</v>
      </c>
      <c r="D310" s="67" t="s">
        <v>2404</v>
      </c>
      <c r="E310" s="67" t="s">
        <v>2405</v>
      </c>
      <c r="F310" s="44" t="s">
        <v>2406</v>
      </c>
      <c r="G310" s="44" t="s">
        <v>2407</v>
      </c>
      <c r="H310" s="44" t="s">
        <v>2408</v>
      </c>
      <c r="I310" s="44" t="s">
        <v>2409</v>
      </c>
      <c r="J310" s="124">
        <v>3</v>
      </c>
      <c r="K310" s="47">
        <v>42963</v>
      </c>
      <c r="L310" s="47">
        <v>43190</v>
      </c>
      <c r="M310" s="48" t="s">
        <v>56</v>
      </c>
      <c r="N310" s="53" t="s">
        <v>57</v>
      </c>
      <c r="O310" s="53" t="s">
        <v>58</v>
      </c>
      <c r="P310" s="53" t="s">
        <v>58</v>
      </c>
      <c r="Q310" s="59" t="s">
        <v>84</v>
      </c>
      <c r="R310" s="53" t="s">
        <v>58</v>
      </c>
      <c r="S310" s="55" t="s">
        <v>1138</v>
      </c>
      <c r="T310" s="39">
        <v>0</v>
      </c>
      <c r="U310" s="52">
        <f t="shared" si="30"/>
        <v>0</v>
      </c>
      <c r="V310" s="36"/>
      <c r="W310" s="36"/>
      <c r="X310" s="36"/>
      <c r="Y310" s="36"/>
      <c r="Z310" s="36"/>
      <c r="AA310" s="36"/>
      <c r="AB310" s="54" t="s">
        <v>2395</v>
      </c>
      <c r="AC310" s="60">
        <f>IF(U310=100%,2,0)</f>
        <v>0</v>
      </c>
      <c r="AD310" s="61">
        <f>IF(L310&lt;$AE$8,0,1)</f>
        <v>1</v>
      </c>
      <c r="AE310" s="37" t="str">
        <f t="shared" si="31"/>
        <v>EN TERMINO</v>
      </c>
      <c r="AF310" s="37" t="str">
        <f t="shared" si="32"/>
        <v>EN TERMINO</v>
      </c>
      <c r="AG310" s="39" t="s">
        <v>67</v>
      </c>
      <c r="AH310" s="38"/>
      <c r="AI310" s="38"/>
      <c r="AJ310" s="38"/>
      <c r="AK310" s="53" t="s">
        <v>323</v>
      </c>
      <c r="AL310" s="53" t="s">
        <v>87</v>
      </c>
      <c r="AM310" s="53" t="s">
        <v>498</v>
      </c>
      <c r="AN310" s="53" t="s">
        <v>63</v>
      </c>
      <c r="AO310" s="53"/>
      <c r="AP310" s="53"/>
      <c r="AQ310" s="53"/>
      <c r="AR310" s="62"/>
      <c r="AS310" s="40" t="s">
        <v>55</v>
      </c>
    </row>
    <row r="311" spans="1:45" ht="168" customHeight="1" x14ac:dyDescent="0.25">
      <c r="A311" s="41">
        <v>1151</v>
      </c>
      <c r="B311" s="41">
        <v>4</v>
      </c>
      <c r="C311" s="67" t="s">
        <v>2410</v>
      </c>
      <c r="D311" s="67" t="s">
        <v>2411</v>
      </c>
      <c r="E311" s="67" t="s">
        <v>2412</v>
      </c>
      <c r="F311" s="44" t="s">
        <v>2413</v>
      </c>
      <c r="G311" s="44" t="s">
        <v>2414</v>
      </c>
      <c r="H311" s="44" t="s">
        <v>2415</v>
      </c>
      <c r="I311" s="44" t="s">
        <v>2416</v>
      </c>
      <c r="J311" s="124">
        <v>3</v>
      </c>
      <c r="K311" s="47">
        <v>42963</v>
      </c>
      <c r="L311" s="47">
        <v>43159</v>
      </c>
      <c r="M311" s="48" t="s">
        <v>56</v>
      </c>
      <c r="N311" s="53" t="s">
        <v>57</v>
      </c>
      <c r="O311" s="53" t="s">
        <v>58</v>
      </c>
      <c r="P311" s="53" t="s">
        <v>58</v>
      </c>
      <c r="Q311" s="59" t="s">
        <v>84</v>
      </c>
      <c r="R311" s="53" t="s">
        <v>58</v>
      </c>
      <c r="S311" s="55" t="s">
        <v>1138</v>
      </c>
      <c r="T311" s="39">
        <v>3</v>
      </c>
      <c r="U311" s="52">
        <f t="shared" si="30"/>
        <v>1</v>
      </c>
      <c r="V311" s="36"/>
      <c r="W311" s="36"/>
      <c r="X311" s="36"/>
      <c r="Y311" s="36"/>
      <c r="Z311" s="36"/>
      <c r="AA311" s="36"/>
      <c r="AB311" s="54" t="s">
        <v>2395</v>
      </c>
      <c r="AC311" s="60">
        <f>IF(U311=100%,2,0)</f>
        <v>2</v>
      </c>
      <c r="AD311" s="61">
        <f>IF(L311&lt;$AE$8,0,1)</f>
        <v>1</v>
      </c>
      <c r="AE311" s="37" t="str">
        <f t="shared" si="31"/>
        <v>CUMPLIDA</v>
      </c>
      <c r="AF311" s="37" t="str">
        <f t="shared" si="32"/>
        <v>CUMPLIDA</v>
      </c>
      <c r="AG311" s="39" t="s">
        <v>67</v>
      </c>
      <c r="AH311" s="38"/>
      <c r="AI311" s="38"/>
      <c r="AJ311" s="38"/>
      <c r="AK311" s="53" t="s">
        <v>323</v>
      </c>
      <c r="AL311" s="53" t="s">
        <v>87</v>
      </c>
      <c r="AM311" s="53" t="s">
        <v>498</v>
      </c>
      <c r="AN311" s="53" t="s">
        <v>63</v>
      </c>
      <c r="AO311" s="53"/>
      <c r="AP311" s="53"/>
      <c r="AQ311" s="53"/>
      <c r="AR311" s="62"/>
      <c r="AS311" s="40" t="s">
        <v>55</v>
      </c>
    </row>
    <row r="312" spans="1:45" ht="225" customHeight="1" x14ac:dyDescent="0.25">
      <c r="A312" s="41">
        <v>1152</v>
      </c>
      <c r="B312" s="41">
        <v>5</v>
      </c>
      <c r="C312" s="67" t="s">
        <v>2417</v>
      </c>
      <c r="D312" s="67" t="s">
        <v>2418</v>
      </c>
      <c r="E312" s="67" t="s">
        <v>2419</v>
      </c>
      <c r="F312" s="44" t="s">
        <v>2420</v>
      </c>
      <c r="G312" s="44" t="s">
        <v>2421</v>
      </c>
      <c r="H312" s="44" t="s">
        <v>2422</v>
      </c>
      <c r="I312" s="44" t="s">
        <v>2423</v>
      </c>
      <c r="J312" s="124">
        <v>5</v>
      </c>
      <c r="K312" s="47">
        <v>42963</v>
      </c>
      <c r="L312" s="47">
        <v>43159</v>
      </c>
      <c r="M312" s="48" t="s">
        <v>56</v>
      </c>
      <c r="N312" s="53" t="s">
        <v>57</v>
      </c>
      <c r="O312" s="53" t="s">
        <v>58</v>
      </c>
      <c r="P312" s="53" t="s">
        <v>58</v>
      </c>
      <c r="Q312" s="59" t="s">
        <v>84</v>
      </c>
      <c r="R312" s="53" t="s">
        <v>58</v>
      </c>
      <c r="S312" s="55" t="s">
        <v>1138</v>
      </c>
      <c r="T312" s="39">
        <v>5</v>
      </c>
      <c r="U312" s="52">
        <f t="shared" si="30"/>
        <v>1</v>
      </c>
      <c r="V312" s="36"/>
      <c r="W312" s="36"/>
      <c r="X312" s="36"/>
      <c r="Y312" s="36"/>
      <c r="Z312" s="36"/>
      <c r="AA312" s="36"/>
      <c r="AB312" s="54" t="s">
        <v>2395</v>
      </c>
      <c r="AC312" s="60">
        <f>IF(U312=100%,2,0)</f>
        <v>2</v>
      </c>
      <c r="AD312" s="61">
        <f>IF(L312&lt;$AE$8,0,1)</f>
        <v>1</v>
      </c>
      <c r="AE312" s="37" t="str">
        <f t="shared" si="31"/>
        <v>CUMPLIDA</v>
      </c>
      <c r="AF312" s="37" t="str">
        <f t="shared" si="32"/>
        <v>CUMPLIDA</v>
      </c>
      <c r="AG312" s="39" t="s">
        <v>67</v>
      </c>
      <c r="AH312" s="38"/>
      <c r="AI312" s="38"/>
      <c r="AJ312" s="38"/>
      <c r="AK312" s="53" t="s">
        <v>323</v>
      </c>
      <c r="AL312" s="53" t="s">
        <v>87</v>
      </c>
      <c r="AM312" s="53" t="s">
        <v>498</v>
      </c>
      <c r="AN312" s="53" t="s">
        <v>63</v>
      </c>
      <c r="AO312" s="53"/>
      <c r="AP312" s="53"/>
      <c r="AQ312" s="53"/>
      <c r="AR312" s="62"/>
      <c r="AS312" s="40" t="s">
        <v>55</v>
      </c>
    </row>
    <row r="313" spans="1:45" ht="180" customHeight="1" x14ac:dyDescent="0.25">
      <c r="A313" s="41">
        <v>1153</v>
      </c>
      <c r="B313" s="41">
        <v>6</v>
      </c>
      <c r="C313" s="67" t="s">
        <v>2424</v>
      </c>
      <c r="D313" s="67" t="s">
        <v>2425</v>
      </c>
      <c r="E313" s="67" t="s">
        <v>2426</v>
      </c>
      <c r="F313" s="44" t="s">
        <v>2427</v>
      </c>
      <c r="G313" s="44" t="s">
        <v>2428</v>
      </c>
      <c r="H313" s="44" t="s">
        <v>2429</v>
      </c>
      <c r="I313" s="44" t="s">
        <v>2430</v>
      </c>
      <c r="J313" s="124">
        <v>3</v>
      </c>
      <c r="K313" s="47">
        <v>42963</v>
      </c>
      <c r="L313" s="47">
        <v>43465</v>
      </c>
      <c r="M313" s="48" t="s">
        <v>56</v>
      </c>
      <c r="N313" s="53" t="s">
        <v>57</v>
      </c>
      <c r="O313" s="53" t="s">
        <v>58</v>
      </c>
      <c r="P313" s="53" t="s">
        <v>58</v>
      </c>
      <c r="Q313" s="59" t="s">
        <v>84</v>
      </c>
      <c r="R313" s="53" t="s">
        <v>58</v>
      </c>
      <c r="S313" s="55" t="s">
        <v>1222</v>
      </c>
      <c r="T313" s="39">
        <v>0</v>
      </c>
      <c r="U313" s="52">
        <f t="shared" si="30"/>
        <v>0</v>
      </c>
      <c r="V313" s="36"/>
      <c r="W313" s="36"/>
      <c r="X313" s="36"/>
      <c r="Y313" s="36"/>
      <c r="Z313" s="36"/>
      <c r="AA313" s="36"/>
      <c r="AB313" s="54" t="s">
        <v>2395</v>
      </c>
      <c r="AC313" s="60">
        <f>IF(U313=100%,2,0)</f>
        <v>0</v>
      </c>
      <c r="AD313" s="61">
        <f>IF(L313&lt;$AE$8,0,1)</f>
        <v>1</v>
      </c>
      <c r="AE313" s="37" t="str">
        <f t="shared" si="31"/>
        <v>EN TERMINO</v>
      </c>
      <c r="AF313" s="37" t="str">
        <f t="shared" si="32"/>
        <v>EN TERMINO</v>
      </c>
      <c r="AG313" s="39" t="s">
        <v>117</v>
      </c>
      <c r="AH313" s="38"/>
      <c r="AI313" s="38"/>
      <c r="AJ313" s="38"/>
      <c r="AK313" s="53" t="s">
        <v>323</v>
      </c>
      <c r="AL313" s="53" t="s">
        <v>87</v>
      </c>
      <c r="AM313" s="53" t="s">
        <v>630</v>
      </c>
      <c r="AN313" s="53" t="s">
        <v>63</v>
      </c>
      <c r="AO313" s="53"/>
      <c r="AP313" s="53"/>
      <c r="AQ313" s="53"/>
      <c r="AR313" s="62"/>
      <c r="AS313" s="40" t="s">
        <v>55</v>
      </c>
    </row>
    <row r="314" spans="1:45" ht="135" customHeight="1" x14ac:dyDescent="0.25">
      <c r="A314" s="41">
        <v>1154</v>
      </c>
      <c r="B314" s="41">
        <v>7</v>
      </c>
      <c r="C314" s="67" t="s">
        <v>2431</v>
      </c>
      <c r="D314" s="67" t="s">
        <v>2432</v>
      </c>
      <c r="E314" s="67" t="s">
        <v>2433</v>
      </c>
      <c r="F314" s="44" t="s">
        <v>2434</v>
      </c>
      <c r="G314" s="44" t="s">
        <v>2435</v>
      </c>
      <c r="H314" s="44" t="s">
        <v>2436</v>
      </c>
      <c r="I314" s="44" t="s">
        <v>2437</v>
      </c>
      <c r="J314" s="124">
        <v>5</v>
      </c>
      <c r="K314" s="47">
        <v>42963</v>
      </c>
      <c r="L314" s="47">
        <v>43465</v>
      </c>
      <c r="M314" s="48" t="s">
        <v>56</v>
      </c>
      <c r="N314" s="53" t="s">
        <v>57</v>
      </c>
      <c r="O314" s="53" t="s">
        <v>58</v>
      </c>
      <c r="P314" s="53" t="s">
        <v>58</v>
      </c>
      <c r="Q314" s="59" t="s">
        <v>84</v>
      </c>
      <c r="R314" s="53" t="s">
        <v>58</v>
      </c>
      <c r="S314" s="55" t="s">
        <v>1222</v>
      </c>
      <c r="T314" s="39">
        <v>0</v>
      </c>
      <c r="U314" s="52">
        <f t="shared" si="30"/>
        <v>0</v>
      </c>
      <c r="V314" s="36"/>
      <c r="W314" s="36"/>
      <c r="X314" s="36"/>
      <c r="Y314" s="36"/>
      <c r="Z314" s="36"/>
      <c r="AA314" s="36"/>
      <c r="AB314" s="54" t="s">
        <v>2395</v>
      </c>
      <c r="AC314" s="60">
        <f>IF(U314=100%,2,0)</f>
        <v>0</v>
      </c>
      <c r="AD314" s="61">
        <f>IF(L314&lt;$AE$8,0,1)</f>
        <v>1</v>
      </c>
      <c r="AE314" s="37" t="str">
        <f t="shared" si="31"/>
        <v>EN TERMINO</v>
      </c>
      <c r="AF314" s="37" t="str">
        <f t="shared" si="32"/>
        <v>EN TERMINO</v>
      </c>
      <c r="AG314" s="39" t="s">
        <v>117</v>
      </c>
      <c r="AH314" s="38"/>
      <c r="AI314" s="38"/>
      <c r="AJ314" s="38"/>
      <c r="AK314" s="53" t="s">
        <v>323</v>
      </c>
      <c r="AL314" s="53" t="s">
        <v>87</v>
      </c>
      <c r="AM314" s="53" t="s">
        <v>630</v>
      </c>
      <c r="AN314" s="53" t="s">
        <v>63</v>
      </c>
      <c r="AO314" s="53"/>
      <c r="AP314" s="53"/>
      <c r="AQ314" s="53"/>
      <c r="AR314" s="62"/>
      <c r="AS314" s="40" t="s">
        <v>55</v>
      </c>
    </row>
    <row r="315" spans="1:45" ht="147" customHeight="1" x14ac:dyDescent="0.25">
      <c r="A315" s="41">
        <v>1155</v>
      </c>
      <c r="B315" s="41">
        <v>8</v>
      </c>
      <c r="C315" s="67" t="s">
        <v>2438</v>
      </c>
      <c r="D315" s="67" t="s">
        <v>2439</v>
      </c>
      <c r="E315" s="67" t="s">
        <v>2440</v>
      </c>
      <c r="F315" s="44" t="s">
        <v>2441</v>
      </c>
      <c r="G315" s="44" t="s">
        <v>2442</v>
      </c>
      <c r="H315" s="44" t="s">
        <v>2443</v>
      </c>
      <c r="I315" s="44" t="s">
        <v>2437</v>
      </c>
      <c r="J315" s="124">
        <v>5</v>
      </c>
      <c r="K315" s="47">
        <v>42963</v>
      </c>
      <c r="L315" s="47">
        <v>43465</v>
      </c>
      <c r="M315" s="48" t="s">
        <v>56</v>
      </c>
      <c r="N315" s="53" t="s">
        <v>57</v>
      </c>
      <c r="O315" s="53" t="s">
        <v>58</v>
      </c>
      <c r="P315" s="53" t="s">
        <v>58</v>
      </c>
      <c r="Q315" s="59" t="s">
        <v>84</v>
      </c>
      <c r="R315" s="53" t="s">
        <v>58</v>
      </c>
      <c r="S315" s="55" t="s">
        <v>1222</v>
      </c>
      <c r="T315" s="39">
        <v>0</v>
      </c>
      <c r="U315" s="52">
        <f t="shared" si="30"/>
        <v>0</v>
      </c>
      <c r="V315" s="36"/>
      <c r="W315" s="36"/>
      <c r="X315" s="36"/>
      <c r="Y315" s="36"/>
      <c r="Z315" s="36"/>
      <c r="AA315" s="36"/>
      <c r="AB315" s="54" t="s">
        <v>2395</v>
      </c>
      <c r="AC315" s="60">
        <f>IF(U315=100%,2,0)</f>
        <v>0</v>
      </c>
      <c r="AD315" s="61">
        <f>IF(L315&lt;$AE$8,0,1)</f>
        <v>1</v>
      </c>
      <c r="AE315" s="37" t="str">
        <f t="shared" si="31"/>
        <v>EN TERMINO</v>
      </c>
      <c r="AF315" s="37" t="str">
        <f t="shared" si="32"/>
        <v>EN TERMINO</v>
      </c>
      <c r="AG315" s="39" t="s">
        <v>117</v>
      </c>
      <c r="AH315" s="38"/>
      <c r="AI315" s="38"/>
      <c r="AJ315" s="38"/>
      <c r="AK315" s="53" t="s">
        <v>323</v>
      </c>
      <c r="AL315" s="53" t="s">
        <v>439</v>
      </c>
      <c r="AM315" s="53" t="s">
        <v>439</v>
      </c>
      <c r="AN315" s="53" t="s">
        <v>63</v>
      </c>
      <c r="AO315" s="53"/>
      <c r="AP315" s="53"/>
      <c r="AQ315" s="53"/>
      <c r="AR315" s="62"/>
      <c r="AS315" s="40" t="s">
        <v>55</v>
      </c>
    </row>
    <row r="316" spans="1:45" ht="171.75" customHeight="1" x14ac:dyDescent="0.25">
      <c r="A316" s="41">
        <v>1156</v>
      </c>
      <c r="B316" s="41">
        <v>9</v>
      </c>
      <c r="C316" s="67" t="s">
        <v>2444</v>
      </c>
      <c r="D316" s="67" t="s">
        <v>2445</v>
      </c>
      <c r="E316" s="67" t="s">
        <v>2446</v>
      </c>
      <c r="F316" s="44" t="s">
        <v>2447</v>
      </c>
      <c r="G316" s="44" t="s">
        <v>2448</v>
      </c>
      <c r="H316" s="44" t="s">
        <v>2449</v>
      </c>
      <c r="I316" s="44" t="s">
        <v>2450</v>
      </c>
      <c r="J316" s="124">
        <v>7</v>
      </c>
      <c r="K316" s="47">
        <v>42963</v>
      </c>
      <c r="L316" s="47">
        <v>43465</v>
      </c>
      <c r="M316" s="48" t="s">
        <v>56</v>
      </c>
      <c r="N316" s="53" t="s">
        <v>57</v>
      </c>
      <c r="O316" s="53" t="s">
        <v>58</v>
      </c>
      <c r="P316" s="53" t="s">
        <v>58</v>
      </c>
      <c r="Q316" s="59" t="s">
        <v>84</v>
      </c>
      <c r="R316" s="53" t="s">
        <v>58</v>
      </c>
      <c r="S316" s="55" t="s">
        <v>1222</v>
      </c>
      <c r="T316" s="39">
        <v>0</v>
      </c>
      <c r="U316" s="52">
        <f t="shared" si="30"/>
        <v>0</v>
      </c>
      <c r="V316" s="36"/>
      <c r="W316" s="36"/>
      <c r="X316" s="36"/>
      <c r="Y316" s="36"/>
      <c r="Z316" s="36"/>
      <c r="AA316" s="36"/>
      <c r="AB316" s="54" t="s">
        <v>2395</v>
      </c>
      <c r="AC316" s="60">
        <f>IF(U316=100%,2,0)</f>
        <v>0</v>
      </c>
      <c r="AD316" s="61">
        <f>IF(L316&lt;$AE$8,0,1)</f>
        <v>1</v>
      </c>
      <c r="AE316" s="37" t="str">
        <f t="shared" si="31"/>
        <v>EN TERMINO</v>
      </c>
      <c r="AF316" s="37" t="str">
        <f t="shared" si="32"/>
        <v>EN TERMINO</v>
      </c>
      <c r="AG316" s="39" t="s">
        <v>117</v>
      </c>
      <c r="AH316" s="38"/>
      <c r="AI316" s="38"/>
      <c r="AJ316" s="38"/>
      <c r="AK316" s="53" t="s">
        <v>323</v>
      </c>
      <c r="AL316" s="53" t="s">
        <v>439</v>
      </c>
      <c r="AM316" s="53" t="s">
        <v>439</v>
      </c>
      <c r="AN316" s="53" t="s">
        <v>63</v>
      </c>
      <c r="AO316" s="53"/>
      <c r="AP316" s="53"/>
      <c r="AQ316" s="53"/>
      <c r="AR316" s="62"/>
      <c r="AS316" s="40" t="s">
        <v>55</v>
      </c>
    </row>
    <row r="317" spans="1:45" ht="210" customHeight="1" x14ac:dyDescent="0.25">
      <c r="A317" s="41">
        <v>1157</v>
      </c>
      <c r="B317" s="41">
        <v>10</v>
      </c>
      <c r="C317" s="67" t="s">
        <v>2451</v>
      </c>
      <c r="D317" s="67" t="s">
        <v>2452</v>
      </c>
      <c r="E317" s="67" t="s">
        <v>2453</v>
      </c>
      <c r="F317" s="62" t="s">
        <v>2454</v>
      </c>
      <c r="G317" s="62" t="s">
        <v>2455</v>
      </c>
      <c r="H317" s="62" t="s">
        <v>2456</v>
      </c>
      <c r="I317" s="62" t="s">
        <v>2457</v>
      </c>
      <c r="J317" s="53">
        <v>3</v>
      </c>
      <c r="K317" s="47">
        <v>42963</v>
      </c>
      <c r="L317" s="47">
        <v>43281</v>
      </c>
      <c r="M317" s="48" t="s">
        <v>56</v>
      </c>
      <c r="N317" s="53" t="s">
        <v>57</v>
      </c>
      <c r="O317" s="53" t="s">
        <v>58</v>
      </c>
      <c r="P317" s="53" t="s">
        <v>58</v>
      </c>
      <c r="Q317" s="59" t="s">
        <v>84</v>
      </c>
      <c r="R317" s="53" t="s">
        <v>58</v>
      </c>
      <c r="S317" s="55" t="s">
        <v>1138</v>
      </c>
      <c r="T317" s="39">
        <v>0</v>
      </c>
      <c r="U317" s="52">
        <f t="shared" si="30"/>
        <v>0</v>
      </c>
      <c r="V317" s="36"/>
      <c r="W317" s="36"/>
      <c r="X317" s="36"/>
      <c r="Y317" s="36"/>
      <c r="Z317" s="36"/>
      <c r="AA317" s="36"/>
      <c r="AB317" s="54" t="s">
        <v>2395</v>
      </c>
      <c r="AC317" s="60">
        <f>IF(U317=100%,2,0)</f>
        <v>0</v>
      </c>
      <c r="AD317" s="61">
        <f>IF(L317&lt;$AE$8,0,1)</f>
        <v>1</v>
      </c>
      <c r="AE317" s="37" t="str">
        <f t="shared" si="31"/>
        <v>EN TERMINO</v>
      </c>
      <c r="AF317" s="37" t="str">
        <f t="shared" si="32"/>
        <v>EN TERMINO</v>
      </c>
      <c r="AG317" s="39" t="s">
        <v>67</v>
      </c>
      <c r="AH317" s="38"/>
      <c r="AI317" s="38"/>
      <c r="AJ317" s="38"/>
      <c r="AK317" s="53" t="s">
        <v>323</v>
      </c>
      <c r="AL317" s="53" t="s">
        <v>87</v>
      </c>
      <c r="AM317" s="53" t="s">
        <v>498</v>
      </c>
      <c r="AN317" s="53" t="s">
        <v>63</v>
      </c>
      <c r="AO317" s="53"/>
      <c r="AP317" s="53"/>
      <c r="AQ317" s="53"/>
      <c r="AR317" s="62"/>
      <c r="AS317" s="40" t="s">
        <v>55</v>
      </c>
    </row>
    <row r="318" spans="1:45" ht="240" customHeight="1" x14ac:dyDescent="0.25">
      <c r="A318" s="41">
        <v>1158</v>
      </c>
      <c r="B318" s="41">
        <v>11</v>
      </c>
      <c r="C318" s="67" t="s">
        <v>2458</v>
      </c>
      <c r="D318" s="67" t="s">
        <v>2459</v>
      </c>
      <c r="E318" s="67" t="s">
        <v>2460</v>
      </c>
      <c r="F318" s="44" t="s">
        <v>2461</v>
      </c>
      <c r="G318" s="44" t="s">
        <v>2462</v>
      </c>
      <c r="H318" s="44" t="s">
        <v>2463</v>
      </c>
      <c r="I318" s="45" t="s">
        <v>2464</v>
      </c>
      <c r="J318" s="124">
        <v>8</v>
      </c>
      <c r="K318" s="47">
        <v>42963</v>
      </c>
      <c r="L318" s="47">
        <v>43465</v>
      </c>
      <c r="M318" s="48" t="s">
        <v>56</v>
      </c>
      <c r="N318" s="53" t="s">
        <v>57</v>
      </c>
      <c r="O318" s="53" t="s">
        <v>58</v>
      </c>
      <c r="P318" s="53" t="s">
        <v>2465</v>
      </c>
      <c r="Q318" s="59" t="s">
        <v>84</v>
      </c>
      <c r="R318" s="53" t="s">
        <v>58</v>
      </c>
      <c r="S318" s="55" t="s">
        <v>1138</v>
      </c>
      <c r="T318" s="39">
        <v>0</v>
      </c>
      <c r="U318" s="52">
        <f t="shared" si="30"/>
        <v>0</v>
      </c>
      <c r="V318" s="36"/>
      <c r="W318" s="36"/>
      <c r="X318" s="36"/>
      <c r="Y318" s="36"/>
      <c r="Z318" s="36"/>
      <c r="AA318" s="36"/>
      <c r="AB318" s="54" t="s">
        <v>2395</v>
      </c>
      <c r="AC318" s="60">
        <f>IF(U318=100%,2,0)</f>
        <v>0</v>
      </c>
      <c r="AD318" s="61">
        <f>IF(L318&lt;$AE$8,0,1)</f>
        <v>1</v>
      </c>
      <c r="AE318" s="37" t="str">
        <f t="shared" si="31"/>
        <v>EN TERMINO</v>
      </c>
      <c r="AF318" s="37" t="str">
        <f t="shared" si="32"/>
        <v>EN TERMINO</v>
      </c>
      <c r="AG318" s="39" t="s">
        <v>67</v>
      </c>
      <c r="AH318" s="38"/>
      <c r="AI318" s="38"/>
      <c r="AJ318" s="38"/>
      <c r="AK318" s="53" t="s">
        <v>323</v>
      </c>
      <c r="AL318" s="53" t="s">
        <v>119</v>
      </c>
      <c r="AM318" s="53" t="s">
        <v>166</v>
      </c>
      <c r="AN318" s="53" t="s">
        <v>63</v>
      </c>
      <c r="AO318" s="53"/>
      <c r="AP318" s="53"/>
      <c r="AQ318" s="53"/>
      <c r="AR318" s="62"/>
      <c r="AS318" s="40" t="s">
        <v>55</v>
      </c>
    </row>
    <row r="319" spans="1:45" ht="199.5" customHeight="1" x14ac:dyDescent="0.25">
      <c r="A319" s="41">
        <v>1159</v>
      </c>
      <c r="B319" s="41">
        <v>12</v>
      </c>
      <c r="C319" s="67" t="s">
        <v>2466</v>
      </c>
      <c r="D319" s="67" t="s">
        <v>2467</v>
      </c>
      <c r="E319" s="67" t="s">
        <v>2468</v>
      </c>
      <c r="F319" s="44" t="s">
        <v>2469</v>
      </c>
      <c r="G319" s="44" t="s">
        <v>2470</v>
      </c>
      <c r="H319" s="44" t="s">
        <v>2471</v>
      </c>
      <c r="I319" s="44" t="s">
        <v>2472</v>
      </c>
      <c r="J319" s="124">
        <v>10</v>
      </c>
      <c r="K319" s="47">
        <v>42963</v>
      </c>
      <c r="L319" s="47">
        <v>43465</v>
      </c>
      <c r="M319" s="48" t="s">
        <v>56</v>
      </c>
      <c r="N319" s="53" t="s">
        <v>57</v>
      </c>
      <c r="O319" s="53" t="s">
        <v>58</v>
      </c>
      <c r="P319" s="53" t="s">
        <v>58</v>
      </c>
      <c r="Q319" s="59" t="s">
        <v>84</v>
      </c>
      <c r="R319" s="53" t="s">
        <v>58</v>
      </c>
      <c r="S319" s="55" t="s">
        <v>1138</v>
      </c>
      <c r="T319" s="39">
        <v>0</v>
      </c>
      <c r="U319" s="52">
        <f t="shared" si="30"/>
        <v>0</v>
      </c>
      <c r="V319" s="36"/>
      <c r="W319" s="36"/>
      <c r="X319" s="36"/>
      <c r="Y319" s="36"/>
      <c r="Z319" s="36"/>
      <c r="AA319" s="36"/>
      <c r="AB319" s="54" t="s">
        <v>2395</v>
      </c>
      <c r="AC319" s="60">
        <f>IF(U319=100%,2,0)</f>
        <v>0</v>
      </c>
      <c r="AD319" s="61">
        <f>IF(L319&lt;$AE$8,0,1)</f>
        <v>1</v>
      </c>
      <c r="AE319" s="37" t="str">
        <f t="shared" si="31"/>
        <v>EN TERMINO</v>
      </c>
      <c r="AF319" s="37" t="str">
        <f t="shared" si="32"/>
        <v>EN TERMINO</v>
      </c>
      <c r="AG319" s="39" t="s">
        <v>67</v>
      </c>
      <c r="AH319" s="38"/>
      <c r="AI319" s="38"/>
      <c r="AJ319" s="38"/>
      <c r="AK319" s="53" t="s">
        <v>323</v>
      </c>
      <c r="AL319" s="53" t="s">
        <v>87</v>
      </c>
      <c r="AM319" s="53" t="s">
        <v>630</v>
      </c>
      <c r="AN319" s="53" t="s">
        <v>63</v>
      </c>
      <c r="AO319" s="53"/>
      <c r="AP319" s="53"/>
      <c r="AQ319" s="53"/>
      <c r="AR319" s="62"/>
      <c r="AS319" s="40" t="s">
        <v>55</v>
      </c>
    </row>
    <row r="320" spans="1:45" ht="330" customHeight="1" x14ac:dyDescent="0.25">
      <c r="A320" s="167">
        <v>1160</v>
      </c>
      <c r="B320" s="167">
        <v>19</v>
      </c>
      <c r="C320" s="108" t="s">
        <v>2473</v>
      </c>
      <c r="D320" s="67" t="s">
        <v>2474</v>
      </c>
      <c r="E320" s="67" t="s">
        <v>2475</v>
      </c>
      <c r="F320" s="40" t="s">
        <v>2476</v>
      </c>
      <c r="G320" s="44" t="s">
        <v>2477</v>
      </c>
      <c r="H320" s="44" t="s">
        <v>2478</v>
      </c>
      <c r="I320" s="44" t="s">
        <v>2479</v>
      </c>
      <c r="J320" s="124">
        <v>7</v>
      </c>
      <c r="K320" s="47">
        <v>43009</v>
      </c>
      <c r="L320" s="47">
        <v>43373</v>
      </c>
      <c r="M320" s="53" t="s">
        <v>803</v>
      </c>
      <c r="N320" s="53" t="s">
        <v>804</v>
      </c>
      <c r="O320" s="53" t="s">
        <v>107</v>
      </c>
      <c r="P320" s="53" t="s">
        <v>107</v>
      </c>
      <c r="Q320" s="53" t="s">
        <v>159</v>
      </c>
      <c r="R320" s="53" t="s">
        <v>107</v>
      </c>
      <c r="S320" s="53" t="s">
        <v>59</v>
      </c>
      <c r="T320" s="53">
        <v>0</v>
      </c>
      <c r="U320" s="164">
        <f t="shared" si="30"/>
        <v>0</v>
      </c>
      <c r="V320" s="36"/>
      <c r="W320" s="36"/>
      <c r="X320" s="36"/>
      <c r="Y320" s="36"/>
      <c r="Z320" s="36"/>
      <c r="AA320" s="36"/>
      <c r="AB320" s="39" t="s">
        <v>2269</v>
      </c>
      <c r="AC320" s="60">
        <f>IF(U320=100%,2,0)</f>
        <v>0</v>
      </c>
      <c r="AD320" s="61">
        <f>IF(L320&lt;$AE$8,0,1)</f>
        <v>1</v>
      </c>
      <c r="AE320" s="37" t="str">
        <f t="shared" si="31"/>
        <v>EN TERMINO</v>
      </c>
      <c r="AF320" s="37" t="str">
        <f t="shared" si="32"/>
        <v>EN TERMINO</v>
      </c>
      <c r="AG320" s="39" t="s">
        <v>59</v>
      </c>
      <c r="AH320" s="165"/>
      <c r="AI320" s="165"/>
      <c r="AJ320" s="165"/>
      <c r="AK320" s="53" t="s">
        <v>323</v>
      </c>
      <c r="AL320" s="62" t="s">
        <v>87</v>
      </c>
      <c r="AM320" s="62" t="s">
        <v>498</v>
      </c>
      <c r="AN320" s="53" t="s">
        <v>63</v>
      </c>
      <c r="AO320" s="53"/>
      <c r="AP320" s="53"/>
      <c r="AQ320" s="53"/>
      <c r="AR320" s="62"/>
      <c r="AS320" s="94"/>
    </row>
    <row r="321" spans="1:45" ht="240" customHeight="1" x14ac:dyDescent="0.25">
      <c r="A321" s="167">
        <v>1161</v>
      </c>
      <c r="B321" s="167">
        <v>20</v>
      </c>
      <c r="C321" s="108" t="s">
        <v>2480</v>
      </c>
      <c r="D321" s="67" t="s">
        <v>2481</v>
      </c>
      <c r="E321" s="67" t="s">
        <v>2482</v>
      </c>
      <c r="F321" s="44" t="s">
        <v>2377</v>
      </c>
      <c r="G321" s="44" t="s">
        <v>2378</v>
      </c>
      <c r="H321" s="44" t="s">
        <v>2379</v>
      </c>
      <c r="I321" s="44" t="s">
        <v>2380</v>
      </c>
      <c r="J321" s="124">
        <v>3</v>
      </c>
      <c r="K321" s="47">
        <v>43009</v>
      </c>
      <c r="L321" s="47">
        <v>43373</v>
      </c>
      <c r="M321" s="53" t="s">
        <v>803</v>
      </c>
      <c r="N321" s="53" t="s">
        <v>804</v>
      </c>
      <c r="O321" s="53" t="s">
        <v>107</v>
      </c>
      <c r="P321" s="53" t="s">
        <v>1494</v>
      </c>
      <c r="Q321" s="53" t="s">
        <v>159</v>
      </c>
      <c r="R321" s="53" t="s">
        <v>107</v>
      </c>
      <c r="S321" s="53" t="s">
        <v>1138</v>
      </c>
      <c r="T321" s="53">
        <v>0</v>
      </c>
      <c r="U321" s="164">
        <f t="shared" si="30"/>
        <v>0</v>
      </c>
      <c r="V321" s="36"/>
      <c r="W321" s="36"/>
      <c r="X321" s="36"/>
      <c r="Y321" s="36"/>
      <c r="Z321" s="36"/>
      <c r="AA321" s="36"/>
      <c r="AB321" s="39" t="s">
        <v>2269</v>
      </c>
      <c r="AC321" s="60">
        <f>IF(U321=100%,2,0)</f>
        <v>0</v>
      </c>
      <c r="AD321" s="61">
        <f>IF(L321&lt;$AE$8,0,1)</f>
        <v>1</v>
      </c>
      <c r="AE321" s="37" t="str">
        <f t="shared" si="31"/>
        <v>EN TERMINO</v>
      </c>
      <c r="AF321" s="37" t="str">
        <f t="shared" si="32"/>
        <v>EN TERMINO</v>
      </c>
      <c r="AG321" s="39" t="s">
        <v>67</v>
      </c>
      <c r="AH321" s="165"/>
      <c r="AI321" s="165"/>
      <c r="AJ321" s="165"/>
      <c r="AK321" s="53" t="s">
        <v>323</v>
      </c>
      <c r="AL321" s="53" t="s">
        <v>119</v>
      </c>
      <c r="AM321" s="62" t="s">
        <v>166</v>
      </c>
      <c r="AN321" s="53" t="s">
        <v>63</v>
      </c>
      <c r="AO321" s="53"/>
      <c r="AP321" s="53"/>
      <c r="AQ321" s="53"/>
      <c r="AR321" s="62"/>
      <c r="AS321" s="94"/>
    </row>
    <row r="322" spans="1:45" ht="150" customHeight="1" x14ac:dyDescent="0.25">
      <c r="A322" s="167">
        <v>1162</v>
      </c>
      <c r="B322" s="167">
        <v>21</v>
      </c>
      <c r="C322" s="108" t="s">
        <v>2483</v>
      </c>
      <c r="D322" s="67" t="s">
        <v>2484</v>
      </c>
      <c r="E322" s="67" t="s">
        <v>2485</v>
      </c>
      <c r="F322" s="44" t="s">
        <v>2486</v>
      </c>
      <c r="G322" s="44" t="s">
        <v>2487</v>
      </c>
      <c r="H322" s="44" t="s">
        <v>2488</v>
      </c>
      <c r="I322" s="44" t="s">
        <v>2489</v>
      </c>
      <c r="J322" s="124">
        <v>3</v>
      </c>
      <c r="K322" s="47">
        <v>43009</v>
      </c>
      <c r="L322" s="47">
        <v>43373</v>
      </c>
      <c r="M322" s="53" t="s">
        <v>803</v>
      </c>
      <c r="N322" s="53" t="s">
        <v>804</v>
      </c>
      <c r="O322" s="53" t="s">
        <v>107</v>
      </c>
      <c r="P322" s="53" t="s">
        <v>107</v>
      </c>
      <c r="Q322" s="53" t="s">
        <v>159</v>
      </c>
      <c r="R322" s="53" t="s">
        <v>107</v>
      </c>
      <c r="S322" s="53" t="s">
        <v>1138</v>
      </c>
      <c r="T322" s="53">
        <v>0</v>
      </c>
      <c r="U322" s="164">
        <f t="shared" si="30"/>
        <v>0</v>
      </c>
      <c r="V322" s="36"/>
      <c r="W322" s="36"/>
      <c r="X322" s="36"/>
      <c r="Y322" s="36"/>
      <c r="Z322" s="36"/>
      <c r="AA322" s="36"/>
      <c r="AB322" s="39" t="s">
        <v>2269</v>
      </c>
      <c r="AC322" s="60">
        <f>IF(U322=100%,2,0)</f>
        <v>0</v>
      </c>
      <c r="AD322" s="61">
        <f>IF(L322&lt;$AE$8,0,1)</f>
        <v>1</v>
      </c>
      <c r="AE322" s="37" t="str">
        <f t="shared" si="31"/>
        <v>EN TERMINO</v>
      </c>
      <c r="AF322" s="37" t="str">
        <f t="shared" si="32"/>
        <v>EN TERMINO</v>
      </c>
      <c r="AG322" s="39" t="s">
        <v>67</v>
      </c>
      <c r="AH322" s="165"/>
      <c r="AI322" s="165"/>
      <c r="AJ322" s="165"/>
      <c r="AK322" s="53" t="s">
        <v>323</v>
      </c>
      <c r="AL322" s="62" t="s">
        <v>61</v>
      </c>
      <c r="AM322" s="53" t="s">
        <v>62</v>
      </c>
      <c r="AN322" s="53" t="s">
        <v>63</v>
      </c>
      <c r="AO322" s="53"/>
      <c r="AP322" s="53"/>
      <c r="AQ322" s="53"/>
      <c r="AR322" s="62"/>
      <c r="AS322" s="94"/>
    </row>
    <row r="323" spans="1:45" ht="180" customHeight="1" x14ac:dyDescent="0.25">
      <c r="A323" s="167">
        <v>1163</v>
      </c>
      <c r="B323" s="167">
        <v>22</v>
      </c>
      <c r="C323" s="108" t="s">
        <v>2490</v>
      </c>
      <c r="D323" s="67" t="s">
        <v>2491</v>
      </c>
      <c r="E323" s="67" t="s">
        <v>2492</v>
      </c>
      <c r="F323" s="40" t="s">
        <v>2493</v>
      </c>
      <c r="G323" s="44" t="s">
        <v>2494</v>
      </c>
      <c r="H323" s="44" t="s">
        <v>2495</v>
      </c>
      <c r="I323" s="44" t="s">
        <v>2496</v>
      </c>
      <c r="J323" s="124">
        <v>2</v>
      </c>
      <c r="K323" s="47">
        <v>43009</v>
      </c>
      <c r="L323" s="47">
        <v>43373</v>
      </c>
      <c r="M323" s="53" t="s">
        <v>803</v>
      </c>
      <c r="N323" s="53" t="s">
        <v>804</v>
      </c>
      <c r="O323" s="53" t="s">
        <v>107</v>
      </c>
      <c r="P323" s="53" t="s">
        <v>107</v>
      </c>
      <c r="Q323" s="53" t="s">
        <v>159</v>
      </c>
      <c r="R323" s="53" t="s">
        <v>107</v>
      </c>
      <c r="S323" s="53" t="s">
        <v>59</v>
      </c>
      <c r="T323" s="53">
        <v>0</v>
      </c>
      <c r="U323" s="164">
        <f t="shared" ref="U323:U382" si="33">+T323/J323</f>
        <v>0</v>
      </c>
      <c r="V323" s="36"/>
      <c r="W323" s="36"/>
      <c r="X323" s="36"/>
      <c r="Y323" s="36"/>
      <c r="Z323" s="36"/>
      <c r="AA323" s="36"/>
      <c r="AB323" s="39" t="s">
        <v>2269</v>
      </c>
      <c r="AC323" s="60">
        <f>IF(U323=100%,2,0)</f>
        <v>0</v>
      </c>
      <c r="AD323" s="61">
        <f>IF(L323&lt;$AE$8,0,1)</f>
        <v>1</v>
      </c>
      <c r="AE323" s="37" t="str">
        <f t="shared" si="31"/>
        <v>EN TERMINO</v>
      </c>
      <c r="AF323" s="37" t="str">
        <f t="shared" si="32"/>
        <v>EN TERMINO</v>
      </c>
      <c r="AG323" s="39" t="s">
        <v>59</v>
      </c>
      <c r="AH323" s="165"/>
      <c r="AI323" s="165"/>
      <c r="AJ323" s="165"/>
      <c r="AK323" s="53" t="s">
        <v>323</v>
      </c>
      <c r="AL323" s="62" t="s">
        <v>87</v>
      </c>
      <c r="AM323" s="62" t="s">
        <v>2497</v>
      </c>
      <c r="AN323" s="53" t="s">
        <v>63</v>
      </c>
      <c r="AO323" s="53"/>
      <c r="AP323" s="53"/>
      <c r="AQ323" s="53"/>
      <c r="AR323" s="62"/>
      <c r="AS323" s="94"/>
    </row>
    <row r="324" spans="1:45" ht="105" customHeight="1" x14ac:dyDescent="0.25">
      <c r="A324" s="167">
        <v>1164</v>
      </c>
      <c r="B324" s="167">
        <v>23</v>
      </c>
      <c r="C324" s="108" t="s">
        <v>2498</v>
      </c>
      <c r="D324" s="67" t="s">
        <v>2499</v>
      </c>
      <c r="E324" s="67" t="s">
        <v>2500</v>
      </c>
      <c r="F324" s="40" t="s">
        <v>2501</v>
      </c>
      <c r="G324" s="168" t="s">
        <v>2502</v>
      </c>
      <c r="H324" s="44" t="s">
        <v>2503</v>
      </c>
      <c r="I324" s="44" t="s">
        <v>2504</v>
      </c>
      <c r="J324" s="124">
        <v>3</v>
      </c>
      <c r="K324" s="47">
        <v>43009</v>
      </c>
      <c r="L324" s="47">
        <v>43373</v>
      </c>
      <c r="M324" s="53" t="s">
        <v>803</v>
      </c>
      <c r="N324" s="53" t="s">
        <v>804</v>
      </c>
      <c r="O324" s="53" t="s">
        <v>107</v>
      </c>
      <c r="P324" s="53" t="s">
        <v>107</v>
      </c>
      <c r="Q324" s="53" t="s">
        <v>159</v>
      </c>
      <c r="R324" s="53" t="s">
        <v>107</v>
      </c>
      <c r="S324" s="53" t="s">
        <v>59</v>
      </c>
      <c r="T324" s="53">
        <v>0</v>
      </c>
      <c r="U324" s="164">
        <f t="shared" si="33"/>
        <v>0</v>
      </c>
      <c r="V324" s="36"/>
      <c r="W324" s="36"/>
      <c r="X324" s="36"/>
      <c r="Y324" s="36"/>
      <c r="Z324" s="36"/>
      <c r="AA324" s="36"/>
      <c r="AB324" s="39" t="s">
        <v>2269</v>
      </c>
      <c r="AC324" s="60">
        <f>IF(U324=100%,2,0)</f>
        <v>0</v>
      </c>
      <c r="AD324" s="61">
        <f>IF(L324&lt;$AE$8,0,1)</f>
        <v>1</v>
      </c>
      <c r="AE324" s="37" t="str">
        <f t="shared" si="31"/>
        <v>EN TERMINO</v>
      </c>
      <c r="AF324" s="37" t="str">
        <f t="shared" si="32"/>
        <v>EN TERMINO</v>
      </c>
      <c r="AG324" s="39" t="s">
        <v>59</v>
      </c>
      <c r="AH324" s="165"/>
      <c r="AI324" s="165"/>
      <c r="AJ324" s="165"/>
      <c r="AK324" s="53" t="s">
        <v>323</v>
      </c>
      <c r="AL324" s="62" t="s">
        <v>61</v>
      </c>
      <c r="AM324" s="62" t="s">
        <v>2505</v>
      </c>
      <c r="AN324" s="53" t="s">
        <v>63</v>
      </c>
      <c r="AO324" s="53"/>
      <c r="AP324" s="53"/>
      <c r="AQ324" s="53"/>
      <c r="AR324" s="62"/>
      <c r="AS324" s="94"/>
    </row>
    <row r="325" spans="1:45" ht="150" customHeight="1" x14ac:dyDescent="0.25">
      <c r="A325" s="167">
        <v>1165</v>
      </c>
      <c r="B325" s="167">
        <v>24</v>
      </c>
      <c r="C325" s="108" t="s">
        <v>2506</v>
      </c>
      <c r="D325" s="67" t="s">
        <v>2507</v>
      </c>
      <c r="E325" s="67" t="s">
        <v>2508</v>
      </c>
      <c r="F325" s="44" t="s">
        <v>2509</v>
      </c>
      <c r="G325" s="44" t="s">
        <v>2510</v>
      </c>
      <c r="H325" s="44" t="s">
        <v>2511</v>
      </c>
      <c r="I325" s="44" t="s">
        <v>2512</v>
      </c>
      <c r="J325" s="124">
        <v>6</v>
      </c>
      <c r="K325" s="47">
        <v>43009</v>
      </c>
      <c r="L325" s="47">
        <v>43373</v>
      </c>
      <c r="M325" s="53" t="s">
        <v>803</v>
      </c>
      <c r="N325" s="53" t="s">
        <v>804</v>
      </c>
      <c r="O325" s="53" t="s">
        <v>107</v>
      </c>
      <c r="P325" s="53" t="s">
        <v>107</v>
      </c>
      <c r="Q325" s="53" t="s">
        <v>159</v>
      </c>
      <c r="R325" s="53" t="s">
        <v>107</v>
      </c>
      <c r="S325" s="53" t="s">
        <v>1138</v>
      </c>
      <c r="T325" s="53">
        <v>0</v>
      </c>
      <c r="U325" s="164">
        <f t="shared" si="33"/>
        <v>0</v>
      </c>
      <c r="V325" s="36"/>
      <c r="W325" s="36"/>
      <c r="X325" s="36"/>
      <c r="Y325" s="36"/>
      <c r="Z325" s="36"/>
      <c r="AA325" s="36"/>
      <c r="AB325" s="39" t="s">
        <v>2269</v>
      </c>
      <c r="AC325" s="60">
        <f>IF(U325=100%,2,0)</f>
        <v>0</v>
      </c>
      <c r="AD325" s="61">
        <f>IF(L325&lt;$AE$8,0,1)</f>
        <v>1</v>
      </c>
      <c r="AE325" s="37" t="str">
        <f t="shared" si="31"/>
        <v>EN TERMINO</v>
      </c>
      <c r="AF325" s="37" t="str">
        <f t="shared" si="32"/>
        <v>EN TERMINO</v>
      </c>
      <c r="AG325" s="39" t="s">
        <v>67</v>
      </c>
      <c r="AH325" s="165"/>
      <c r="AI325" s="165"/>
      <c r="AJ325" s="165"/>
      <c r="AK325" s="53" t="s">
        <v>323</v>
      </c>
      <c r="AL325" s="62" t="s">
        <v>87</v>
      </c>
      <c r="AM325" s="53" t="s">
        <v>630</v>
      </c>
      <c r="AN325" s="53" t="s">
        <v>63</v>
      </c>
      <c r="AO325" s="53"/>
      <c r="AP325" s="53"/>
      <c r="AQ325" s="53"/>
      <c r="AR325" s="62"/>
      <c r="AS325" s="94"/>
    </row>
    <row r="326" spans="1:45" ht="195" customHeight="1" x14ac:dyDescent="0.25">
      <c r="A326" s="167">
        <v>1166</v>
      </c>
      <c r="B326" s="167">
        <v>25</v>
      </c>
      <c r="C326" s="108" t="s">
        <v>2513</v>
      </c>
      <c r="D326" s="67" t="s">
        <v>2514</v>
      </c>
      <c r="E326" s="67" t="s">
        <v>2515</v>
      </c>
      <c r="F326" s="44" t="s">
        <v>2509</v>
      </c>
      <c r="G326" s="44" t="s">
        <v>2516</v>
      </c>
      <c r="H326" s="44" t="s">
        <v>2517</v>
      </c>
      <c r="I326" s="44" t="s">
        <v>2518</v>
      </c>
      <c r="J326" s="124">
        <v>6</v>
      </c>
      <c r="K326" s="47">
        <v>43009</v>
      </c>
      <c r="L326" s="47">
        <v>43190</v>
      </c>
      <c r="M326" s="53" t="s">
        <v>1231</v>
      </c>
      <c r="N326" s="53" t="s">
        <v>1232</v>
      </c>
      <c r="O326" s="53" t="s">
        <v>58</v>
      </c>
      <c r="P326" s="53" t="s">
        <v>58</v>
      </c>
      <c r="Q326" s="59" t="s">
        <v>84</v>
      </c>
      <c r="R326" s="53" t="s">
        <v>58</v>
      </c>
      <c r="S326" s="53" t="s">
        <v>1138</v>
      </c>
      <c r="T326" s="53">
        <v>6</v>
      </c>
      <c r="U326" s="164">
        <f t="shared" si="33"/>
        <v>1</v>
      </c>
      <c r="V326" s="36"/>
      <c r="W326" s="36"/>
      <c r="X326" s="36"/>
      <c r="Y326" s="36"/>
      <c r="Z326" s="36"/>
      <c r="AA326" s="36"/>
      <c r="AB326" s="39" t="s">
        <v>2269</v>
      </c>
      <c r="AC326" s="60">
        <f>IF(U326=100%,2,0)</f>
        <v>2</v>
      </c>
      <c r="AD326" s="61">
        <f>IF(L326&lt;$AE$8,0,1)</f>
        <v>1</v>
      </c>
      <c r="AE326" s="37" t="str">
        <f t="shared" si="31"/>
        <v>CUMPLIDA</v>
      </c>
      <c r="AF326" s="37" t="str">
        <f t="shared" si="32"/>
        <v>CUMPLIDA</v>
      </c>
      <c r="AG326" s="39" t="s">
        <v>67</v>
      </c>
      <c r="AH326" s="165"/>
      <c r="AI326" s="165"/>
      <c r="AJ326" s="165"/>
      <c r="AK326" s="53" t="s">
        <v>323</v>
      </c>
      <c r="AL326" s="62" t="s">
        <v>653</v>
      </c>
      <c r="AM326" s="62" t="s">
        <v>654</v>
      </c>
      <c r="AN326" s="53" t="s">
        <v>63</v>
      </c>
      <c r="AO326" s="53"/>
      <c r="AP326" s="53"/>
      <c r="AQ326" s="53"/>
      <c r="AR326" s="62"/>
      <c r="AS326" s="94"/>
    </row>
    <row r="327" spans="1:45" ht="165" customHeight="1" x14ac:dyDescent="0.25">
      <c r="A327" s="167">
        <v>1167</v>
      </c>
      <c r="B327" s="167">
        <v>26</v>
      </c>
      <c r="C327" s="108" t="s">
        <v>2519</v>
      </c>
      <c r="D327" s="67" t="s">
        <v>2520</v>
      </c>
      <c r="E327" s="67" t="s">
        <v>2521</v>
      </c>
      <c r="F327" s="40" t="s">
        <v>2522</v>
      </c>
      <c r="G327" s="62" t="s">
        <v>2523</v>
      </c>
      <c r="H327" s="169" t="s">
        <v>2524</v>
      </c>
      <c r="I327" s="169" t="s">
        <v>2525</v>
      </c>
      <c r="J327" s="124">
        <v>5</v>
      </c>
      <c r="K327" s="47">
        <v>43023</v>
      </c>
      <c r="L327" s="47">
        <v>43190</v>
      </c>
      <c r="M327" s="53" t="s">
        <v>2526</v>
      </c>
      <c r="N327" s="53" t="s">
        <v>2526</v>
      </c>
      <c r="O327" s="53" t="s">
        <v>91</v>
      </c>
      <c r="P327" s="53" t="s">
        <v>91</v>
      </c>
      <c r="Q327" s="49" t="s">
        <v>207</v>
      </c>
      <c r="R327" s="53" t="s">
        <v>91</v>
      </c>
      <c r="S327" s="53" t="s">
        <v>59</v>
      </c>
      <c r="T327" s="53">
        <v>3</v>
      </c>
      <c r="U327" s="164">
        <f t="shared" si="33"/>
        <v>0.6</v>
      </c>
      <c r="V327" s="36"/>
      <c r="W327" s="36"/>
      <c r="X327" s="36"/>
      <c r="Y327" s="36"/>
      <c r="Z327" s="36"/>
      <c r="AA327" s="36"/>
      <c r="AB327" s="39" t="s">
        <v>2269</v>
      </c>
      <c r="AC327" s="60">
        <f>IF(U327=100%,2,0)</f>
        <v>0</v>
      </c>
      <c r="AD327" s="61">
        <f>IF(L327&lt;$AE$8,0,1)</f>
        <v>1</v>
      </c>
      <c r="AE327" s="37" t="str">
        <f t="shared" si="31"/>
        <v>EN TERMINO</v>
      </c>
      <c r="AF327" s="37" t="str">
        <f t="shared" si="32"/>
        <v>EN TERMINO</v>
      </c>
      <c r="AG327" s="39" t="s">
        <v>59</v>
      </c>
      <c r="AH327" s="165"/>
      <c r="AI327" s="165"/>
      <c r="AJ327" s="165"/>
      <c r="AK327" s="53" t="s">
        <v>323</v>
      </c>
      <c r="AL327" s="62" t="s">
        <v>87</v>
      </c>
      <c r="AM327" s="62" t="s">
        <v>1629</v>
      </c>
      <c r="AN327" s="53" t="s">
        <v>2526</v>
      </c>
      <c r="AO327" s="53"/>
      <c r="AP327" s="53"/>
      <c r="AQ327" s="53"/>
      <c r="AR327" s="62"/>
      <c r="AS327" s="94"/>
    </row>
    <row r="328" spans="1:45" ht="240" customHeight="1" x14ac:dyDescent="0.25">
      <c r="A328" s="167">
        <v>1168</v>
      </c>
      <c r="B328" s="167">
        <v>27</v>
      </c>
      <c r="C328" s="108" t="s">
        <v>2527</v>
      </c>
      <c r="D328" s="67" t="s">
        <v>2528</v>
      </c>
      <c r="E328" s="67" t="s">
        <v>2529</v>
      </c>
      <c r="F328" s="44" t="s">
        <v>2530</v>
      </c>
      <c r="G328" s="170" t="s">
        <v>2531</v>
      </c>
      <c r="H328" s="44" t="s">
        <v>2532</v>
      </c>
      <c r="I328" s="44" t="s">
        <v>2532</v>
      </c>
      <c r="J328" s="124">
        <v>6</v>
      </c>
      <c r="K328" s="47">
        <v>43023</v>
      </c>
      <c r="L328" s="47">
        <v>43281</v>
      </c>
      <c r="M328" s="53" t="s">
        <v>206</v>
      </c>
      <c r="N328" s="53" t="s">
        <v>206</v>
      </c>
      <c r="O328" s="53" t="s">
        <v>91</v>
      </c>
      <c r="P328" s="53" t="s">
        <v>91</v>
      </c>
      <c r="Q328" s="49" t="s">
        <v>207</v>
      </c>
      <c r="R328" s="53" t="s">
        <v>91</v>
      </c>
      <c r="S328" s="53" t="s">
        <v>59</v>
      </c>
      <c r="T328" s="53">
        <v>0</v>
      </c>
      <c r="U328" s="164">
        <f t="shared" si="33"/>
        <v>0</v>
      </c>
      <c r="V328" s="36"/>
      <c r="W328" s="36"/>
      <c r="X328" s="36"/>
      <c r="Y328" s="36"/>
      <c r="Z328" s="36"/>
      <c r="AA328" s="36"/>
      <c r="AB328" s="39" t="s">
        <v>2269</v>
      </c>
      <c r="AC328" s="60">
        <f>IF(U328=100%,2,0)</f>
        <v>0</v>
      </c>
      <c r="AD328" s="61">
        <f>IF(L328&lt;$AE$8,0,1)</f>
        <v>1</v>
      </c>
      <c r="AE328" s="37" t="str">
        <f t="shared" si="31"/>
        <v>EN TERMINO</v>
      </c>
      <c r="AF328" s="37" t="str">
        <f t="shared" si="32"/>
        <v>EN TERMINO</v>
      </c>
      <c r="AG328" s="39" t="s">
        <v>59</v>
      </c>
      <c r="AH328" s="165"/>
      <c r="AI328" s="165"/>
      <c r="AJ328" s="165"/>
      <c r="AK328" s="53" t="s">
        <v>323</v>
      </c>
      <c r="AL328" s="62" t="s">
        <v>87</v>
      </c>
      <c r="AM328" s="62" t="s">
        <v>1074</v>
      </c>
      <c r="AN328" s="53" t="s">
        <v>206</v>
      </c>
      <c r="AO328" s="53"/>
      <c r="AP328" s="53"/>
      <c r="AQ328" s="53"/>
      <c r="AR328" s="62"/>
      <c r="AS328" s="94"/>
    </row>
    <row r="329" spans="1:45" ht="225" customHeight="1" x14ac:dyDescent="0.25">
      <c r="A329" s="167">
        <v>1169</v>
      </c>
      <c r="B329" s="167">
        <v>28</v>
      </c>
      <c r="C329" s="108" t="s">
        <v>2533</v>
      </c>
      <c r="D329" s="67" t="s">
        <v>2534</v>
      </c>
      <c r="E329" s="67" t="s">
        <v>2535</v>
      </c>
      <c r="F329" s="44" t="s">
        <v>2536</v>
      </c>
      <c r="G329" s="44" t="s">
        <v>2537</v>
      </c>
      <c r="H329" s="44" t="s">
        <v>2538</v>
      </c>
      <c r="I329" s="44" t="s">
        <v>2539</v>
      </c>
      <c r="J329" s="124">
        <v>8</v>
      </c>
      <c r="K329" s="47">
        <v>43009</v>
      </c>
      <c r="L329" s="47">
        <v>43312</v>
      </c>
      <c r="M329" s="53" t="s">
        <v>1231</v>
      </c>
      <c r="N329" s="53" t="s">
        <v>1232</v>
      </c>
      <c r="O329" s="53" t="s">
        <v>58</v>
      </c>
      <c r="P329" s="53" t="s">
        <v>58</v>
      </c>
      <c r="Q329" s="59" t="s">
        <v>84</v>
      </c>
      <c r="R329" s="53" t="s">
        <v>58</v>
      </c>
      <c r="S329" s="53" t="s">
        <v>1222</v>
      </c>
      <c r="T329" s="53">
        <v>0</v>
      </c>
      <c r="U329" s="164">
        <f t="shared" si="33"/>
        <v>0</v>
      </c>
      <c r="V329" s="36"/>
      <c r="W329" s="36"/>
      <c r="X329" s="36"/>
      <c r="Y329" s="36"/>
      <c r="Z329" s="36"/>
      <c r="AA329" s="36"/>
      <c r="AB329" s="39" t="s">
        <v>2269</v>
      </c>
      <c r="AC329" s="60">
        <f>IF(U329=100%,2,0)</f>
        <v>0</v>
      </c>
      <c r="AD329" s="61">
        <f>IF(L329&lt;$AE$8,0,1)</f>
        <v>1</v>
      </c>
      <c r="AE329" s="37" t="str">
        <f t="shared" si="31"/>
        <v>EN TERMINO</v>
      </c>
      <c r="AF329" s="37" t="str">
        <f t="shared" si="32"/>
        <v>EN TERMINO</v>
      </c>
      <c r="AG329" s="39" t="s">
        <v>117</v>
      </c>
      <c r="AH329" s="165"/>
      <c r="AI329" s="165"/>
      <c r="AJ329" s="165"/>
      <c r="AK329" s="53" t="s">
        <v>323</v>
      </c>
      <c r="AL329" s="62" t="s">
        <v>61</v>
      </c>
      <c r="AM329" s="62" t="s">
        <v>2540</v>
      </c>
      <c r="AN329" s="53" t="s">
        <v>63</v>
      </c>
      <c r="AO329" s="53"/>
      <c r="AP329" s="53"/>
      <c r="AQ329" s="53"/>
      <c r="AR329" s="62"/>
      <c r="AS329" s="94"/>
    </row>
    <row r="330" spans="1:45" ht="180" customHeight="1" x14ac:dyDescent="0.25">
      <c r="A330" s="167">
        <v>1170</v>
      </c>
      <c r="B330" s="167">
        <v>29</v>
      </c>
      <c r="C330" s="108" t="s">
        <v>2541</v>
      </c>
      <c r="D330" s="67" t="s">
        <v>2542</v>
      </c>
      <c r="E330" s="67" t="s">
        <v>2543</v>
      </c>
      <c r="F330" s="40" t="s">
        <v>2544</v>
      </c>
      <c r="G330" s="40" t="s">
        <v>1237</v>
      </c>
      <c r="H330" s="143" t="s">
        <v>2545</v>
      </c>
      <c r="I330" s="40" t="s">
        <v>2546</v>
      </c>
      <c r="J330" s="124">
        <v>9</v>
      </c>
      <c r="K330" s="47">
        <v>43009</v>
      </c>
      <c r="L330" s="47">
        <v>43312</v>
      </c>
      <c r="M330" s="53" t="s">
        <v>1231</v>
      </c>
      <c r="N330" s="53" t="s">
        <v>1232</v>
      </c>
      <c r="O330" s="53" t="s">
        <v>58</v>
      </c>
      <c r="P330" s="53" t="s">
        <v>2547</v>
      </c>
      <c r="Q330" s="59" t="s">
        <v>84</v>
      </c>
      <c r="R330" s="53" t="s">
        <v>58</v>
      </c>
      <c r="S330" s="53" t="s">
        <v>59</v>
      </c>
      <c r="T330" s="53">
        <v>0</v>
      </c>
      <c r="U330" s="164">
        <f t="shared" si="33"/>
        <v>0</v>
      </c>
      <c r="V330" s="36"/>
      <c r="W330" s="36"/>
      <c r="X330" s="36"/>
      <c r="Y330" s="36"/>
      <c r="Z330" s="36"/>
      <c r="AA330" s="36"/>
      <c r="AB330" s="39" t="s">
        <v>2269</v>
      </c>
      <c r="AC330" s="60">
        <f>IF(U330=100%,2,0)</f>
        <v>0</v>
      </c>
      <c r="AD330" s="61">
        <f>IF(L330&lt;$AE$8,0,1)</f>
        <v>1</v>
      </c>
      <c r="AE330" s="37" t="str">
        <f t="shared" si="31"/>
        <v>EN TERMINO</v>
      </c>
      <c r="AF330" s="37" t="str">
        <f t="shared" si="32"/>
        <v>EN TERMINO</v>
      </c>
      <c r="AG330" s="39" t="s">
        <v>59</v>
      </c>
      <c r="AH330" s="165"/>
      <c r="AI330" s="165"/>
      <c r="AJ330" s="165"/>
      <c r="AK330" s="53" t="s">
        <v>323</v>
      </c>
      <c r="AL330" s="62" t="s">
        <v>653</v>
      </c>
      <c r="AM330" s="62" t="s">
        <v>1818</v>
      </c>
      <c r="AN330" s="53" t="s">
        <v>63</v>
      </c>
      <c r="AO330" s="53"/>
      <c r="AP330" s="53"/>
      <c r="AQ330" s="53"/>
      <c r="AR330" s="62"/>
      <c r="AS330" s="94"/>
    </row>
    <row r="331" spans="1:45" ht="300" customHeight="1" x14ac:dyDescent="0.25">
      <c r="A331" s="167">
        <v>1171</v>
      </c>
      <c r="B331" s="167">
        <v>30</v>
      </c>
      <c r="C331" s="108" t="s">
        <v>2548</v>
      </c>
      <c r="D331" s="67" t="s">
        <v>2549</v>
      </c>
      <c r="E331" s="67" t="s">
        <v>2550</v>
      </c>
      <c r="F331" s="44" t="s">
        <v>2551</v>
      </c>
      <c r="G331" s="44" t="s">
        <v>2552</v>
      </c>
      <c r="H331" s="151" t="s">
        <v>2553</v>
      </c>
      <c r="I331" s="44" t="s">
        <v>2554</v>
      </c>
      <c r="J331" s="124">
        <v>12</v>
      </c>
      <c r="K331" s="47">
        <v>43009</v>
      </c>
      <c r="L331" s="47">
        <v>43465</v>
      </c>
      <c r="M331" s="53" t="s">
        <v>1231</v>
      </c>
      <c r="N331" s="53" t="s">
        <v>1232</v>
      </c>
      <c r="O331" s="53" t="s">
        <v>58</v>
      </c>
      <c r="P331" s="53" t="s">
        <v>2465</v>
      </c>
      <c r="Q331" s="59" t="s">
        <v>84</v>
      </c>
      <c r="R331" s="53" t="s">
        <v>58</v>
      </c>
      <c r="S331" s="53" t="s">
        <v>1138</v>
      </c>
      <c r="T331" s="53">
        <v>0</v>
      </c>
      <c r="U331" s="164">
        <f t="shared" si="33"/>
        <v>0</v>
      </c>
      <c r="V331" s="36"/>
      <c r="W331" s="36"/>
      <c r="X331" s="36"/>
      <c r="Y331" s="36"/>
      <c r="Z331" s="36"/>
      <c r="AA331" s="36"/>
      <c r="AB331" s="39" t="s">
        <v>2269</v>
      </c>
      <c r="AC331" s="60">
        <f>IF(U331=100%,2,0)</f>
        <v>0</v>
      </c>
      <c r="AD331" s="61">
        <f>IF(L331&lt;$AE$8,0,1)</f>
        <v>1</v>
      </c>
      <c r="AE331" s="37" t="str">
        <f t="shared" si="31"/>
        <v>EN TERMINO</v>
      </c>
      <c r="AF331" s="37" t="str">
        <f t="shared" si="32"/>
        <v>EN TERMINO</v>
      </c>
      <c r="AG331" s="39" t="s">
        <v>67</v>
      </c>
      <c r="AH331" s="165"/>
      <c r="AI331" s="165"/>
      <c r="AJ331" s="165"/>
      <c r="AK331" s="53" t="s">
        <v>323</v>
      </c>
      <c r="AL331" s="53" t="s">
        <v>119</v>
      </c>
      <c r="AM331" s="62" t="s">
        <v>265</v>
      </c>
      <c r="AN331" s="53" t="s">
        <v>63</v>
      </c>
      <c r="AO331" s="53"/>
      <c r="AP331" s="53"/>
      <c r="AQ331" s="53"/>
      <c r="AR331" s="62"/>
      <c r="AS331" s="94"/>
    </row>
    <row r="332" spans="1:45" ht="180" customHeight="1" x14ac:dyDescent="0.25">
      <c r="A332" s="167">
        <v>1172</v>
      </c>
      <c r="B332" s="167">
        <v>31</v>
      </c>
      <c r="C332" s="108" t="s">
        <v>2555</v>
      </c>
      <c r="D332" s="67" t="s">
        <v>2556</v>
      </c>
      <c r="E332" s="67" t="s">
        <v>2557</v>
      </c>
      <c r="F332" s="44" t="s">
        <v>2558</v>
      </c>
      <c r="G332" s="44" t="s">
        <v>2559</v>
      </c>
      <c r="H332" s="151" t="s">
        <v>2560</v>
      </c>
      <c r="I332" s="44" t="s">
        <v>2561</v>
      </c>
      <c r="J332" s="124">
        <v>7</v>
      </c>
      <c r="K332" s="47">
        <v>43009</v>
      </c>
      <c r="L332" s="47">
        <v>43190</v>
      </c>
      <c r="M332" s="53" t="s">
        <v>1231</v>
      </c>
      <c r="N332" s="53" t="s">
        <v>1232</v>
      </c>
      <c r="O332" s="53" t="s">
        <v>58</v>
      </c>
      <c r="P332" s="53" t="s">
        <v>58</v>
      </c>
      <c r="Q332" s="59" t="s">
        <v>84</v>
      </c>
      <c r="R332" s="53" t="s">
        <v>58</v>
      </c>
      <c r="S332" s="53" t="s">
        <v>1138</v>
      </c>
      <c r="T332" s="53">
        <v>3</v>
      </c>
      <c r="U332" s="164">
        <f t="shared" si="33"/>
        <v>0.42857142857142855</v>
      </c>
      <c r="V332" s="36"/>
      <c r="W332" s="36"/>
      <c r="X332" s="36"/>
      <c r="Y332" s="36"/>
      <c r="Z332" s="36"/>
      <c r="AA332" s="36"/>
      <c r="AB332" s="39" t="s">
        <v>2269</v>
      </c>
      <c r="AC332" s="60">
        <f>IF(U332=100%,2,0)</f>
        <v>0</v>
      </c>
      <c r="AD332" s="61">
        <f>IF(L332&lt;$AE$8,0,1)</f>
        <v>1</v>
      </c>
      <c r="AE332" s="37" t="str">
        <f t="shared" si="31"/>
        <v>EN TERMINO</v>
      </c>
      <c r="AF332" s="37" t="str">
        <f t="shared" si="32"/>
        <v>EN TERMINO</v>
      </c>
      <c r="AG332" s="39" t="s">
        <v>67</v>
      </c>
      <c r="AH332" s="165"/>
      <c r="AI332" s="165"/>
      <c r="AJ332" s="165"/>
      <c r="AK332" s="53" t="s">
        <v>323</v>
      </c>
      <c r="AL332" s="62" t="s">
        <v>61</v>
      </c>
      <c r="AM332" s="53" t="s">
        <v>62</v>
      </c>
      <c r="AN332" s="53" t="s">
        <v>63</v>
      </c>
      <c r="AO332" s="53"/>
      <c r="AP332" s="53"/>
      <c r="AQ332" s="53"/>
      <c r="AR332" s="62"/>
      <c r="AS332" s="94"/>
    </row>
    <row r="333" spans="1:45" ht="105" customHeight="1" x14ac:dyDescent="0.25">
      <c r="A333" s="167">
        <v>1173</v>
      </c>
      <c r="B333" s="167">
        <v>32</v>
      </c>
      <c r="C333" s="108" t="s">
        <v>2562</v>
      </c>
      <c r="D333" s="67" t="s">
        <v>2563</v>
      </c>
      <c r="E333" s="67" t="s">
        <v>2564</v>
      </c>
      <c r="F333" s="40" t="s">
        <v>2565</v>
      </c>
      <c r="G333" s="44" t="s">
        <v>2566</v>
      </c>
      <c r="H333" s="94" t="s">
        <v>2567</v>
      </c>
      <c r="I333" s="94" t="s">
        <v>2568</v>
      </c>
      <c r="J333" s="124">
        <v>3</v>
      </c>
      <c r="K333" s="47">
        <v>43023</v>
      </c>
      <c r="L333" s="47">
        <v>43281</v>
      </c>
      <c r="M333" s="53" t="s">
        <v>206</v>
      </c>
      <c r="N333" s="53" t="s">
        <v>206</v>
      </c>
      <c r="O333" s="53" t="s">
        <v>91</v>
      </c>
      <c r="P333" s="53" t="s">
        <v>2569</v>
      </c>
      <c r="Q333" s="49" t="s">
        <v>207</v>
      </c>
      <c r="R333" s="53" t="s">
        <v>91</v>
      </c>
      <c r="S333" s="53" t="s">
        <v>59</v>
      </c>
      <c r="T333" s="53">
        <v>0</v>
      </c>
      <c r="U333" s="164">
        <f t="shared" si="33"/>
        <v>0</v>
      </c>
      <c r="V333" s="36"/>
      <c r="W333" s="36"/>
      <c r="X333" s="36"/>
      <c r="Y333" s="36"/>
      <c r="Z333" s="36"/>
      <c r="AA333" s="36"/>
      <c r="AB333" s="39" t="s">
        <v>2269</v>
      </c>
      <c r="AC333" s="60">
        <f>IF(U333=100%,2,0)</f>
        <v>0</v>
      </c>
      <c r="AD333" s="61">
        <f>IF(L333&lt;$AE$8,0,1)</f>
        <v>1</v>
      </c>
      <c r="AE333" s="37" t="str">
        <f t="shared" si="31"/>
        <v>EN TERMINO</v>
      </c>
      <c r="AF333" s="37" t="str">
        <f t="shared" si="32"/>
        <v>EN TERMINO</v>
      </c>
      <c r="AG333" s="39" t="s">
        <v>59</v>
      </c>
      <c r="AH333" s="165"/>
      <c r="AI333" s="165"/>
      <c r="AJ333" s="165"/>
      <c r="AK333" s="53" t="s">
        <v>323</v>
      </c>
      <c r="AL333" s="53" t="s">
        <v>680</v>
      </c>
      <c r="AM333" s="62" t="s">
        <v>2570</v>
      </c>
      <c r="AN333" s="53" t="s">
        <v>206</v>
      </c>
      <c r="AO333" s="53"/>
      <c r="AP333" s="53"/>
      <c r="AQ333" s="53"/>
      <c r="AR333" s="62"/>
      <c r="AS333" s="94"/>
    </row>
    <row r="334" spans="1:45" ht="165" customHeight="1" x14ac:dyDescent="0.25">
      <c r="A334" s="167">
        <v>1174</v>
      </c>
      <c r="B334" s="167">
        <v>33</v>
      </c>
      <c r="C334" s="67" t="s">
        <v>2571</v>
      </c>
      <c r="D334" s="67" t="s">
        <v>2572</v>
      </c>
      <c r="E334" s="67" t="s">
        <v>2573</v>
      </c>
      <c r="F334" s="44" t="s">
        <v>2574</v>
      </c>
      <c r="G334" s="44" t="s">
        <v>2575</v>
      </c>
      <c r="H334" s="44" t="s">
        <v>2576</v>
      </c>
      <c r="I334" s="44" t="s">
        <v>2577</v>
      </c>
      <c r="J334" s="124">
        <v>4</v>
      </c>
      <c r="K334" s="47">
        <v>43009</v>
      </c>
      <c r="L334" s="47">
        <v>43190</v>
      </c>
      <c r="M334" s="53" t="s">
        <v>803</v>
      </c>
      <c r="N334" s="53" t="s">
        <v>804</v>
      </c>
      <c r="O334" s="53" t="s">
        <v>107</v>
      </c>
      <c r="P334" s="53" t="s">
        <v>2578</v>
      </c>
      <c r="Q334" s="53" t="s">
        <v>159</v>
      </c>
      <c r="R334" s="53" t="s">
        <v>107</v>
      </c>
      <c r="S334" s="53" t="s">
        <v>59</v>
      </c>
      <c r="T334" s="53">
        <v>0</v>
      </c>
      <c r="U334" s="164">
        <f t="shared" si="33"/>
        <v>0</v>
      </c>
      <c r="V334" s="36"/>
      <c r="W334" s="36"/>
      <c r="X334" s="36"/>
      <c r="Y334" s="36"/>
      <c r="Z334" s="36"/>
      <c r="AA334" s="36"/>
      <c r="AB334" s="39" t="s">
        <v>2269</v>
      </c>
      <c r="AC334" s="60">
        <f>IF(U334=100%,2,0)</f>
        <v>0</v>
      </c>
      <c r="AD334" s="61">
        <f>IF(L334&lt;$AE$8,0,1)</f>
        <v>1</v>
      </c>
      <c r="AE334" s="37" t="str">
        <f t="shared" si="31"/>
        <v>EN TERMINO</v>
      </c>
      <c r="AF334" s="37" t="str">
        <f t="shared" si="32"/>
        <v>EN TERMINO</v>
      </c>
      <c r="AG334" s="39" t="s">
        <v>59</v>
      </c>
      <c r="AH334" s="165"/>
      <c r="AI334" s="165"/>
      <c r="AJ334" s="165"/>
      <c r="AK334" s="53" t="s">
        <v>323</v>
      </c>
      <c r="AL334" s="53" t="s">
        <v>680</v>
      </c>
      <c r="AM334" s="53" t="s">
        <v>1122</v>
      </c>
      <c r="AN334" s="53" t="s">
        <v>63</v>
      </c>
      <c r="AO334" s="53"/>
      <c r="AP334" s="53"/>
      <c r="AQ334" s="53"/>
      <c r="AR334" s="62"/>
      <c r="AS334" s="94"/>
    </row>
    <row r="335" spans="1:45" ht="105" customHeight="1" x14ac:dyDescent="0.25">
      <c r="A335" s="167">
        <v>1175</v>
      </c>
      <c r="B335" s="167">
        <v>34</v>
      </c>
      <c r="C335" s="67" t="s">
        <v>2579</v>
      </c>
      <c r="D335" s="67" t="s">
        <v>2580</v>
      </c>
      <c r="E335" s="67" t="s">
        <v>2581</v>
      </c>
      <c r="F335" s="156" t="s">
        <v>2293</v>
      </c>
      <c r="G335" s="156" t="s">
        <v>2582</v>
      </c>
      <c r="H335" s="45" t="s">
        <v>2583</v>
      </c>
      <c r="I335" s="45" t="s">
        <v>2584</v>
      </c>
      <c r="J335" s="124">
        <v>3</v>
      </c>
      <c r="K335" s="47">
        <v>42917</v>
      </c>
      <c r="L335" s="47">
        <v>43100</v>
      </c>
      <c r="M335" s="53" t="s">
        <v>1120</v>
      </c>
      <c r="N335" s="53" t="s">
        <v>1120</v>
      </c>
      <c r="O335" s="53" t="s">
        <v>276</v>
      </c>
      <c r="P335" s="53" t="s">
        <v>276</v>
      </c>
      <c r="Q335" s="53" t="s">
        <v>277</v>
      </c>
      <c r="R335" s="53" t="s">
        <v>276</v>
      </c>
      <c r="S335" s="53" t="s">
        <v>59</v>
      </c>
      <c r="T335" s="53">
        <v>3</v>
      </c>
      <c r="U335" s="164">
        <f t="shared" si="33"/>
        <v>1</v>
      </c>
      <c r="V335" s="36"/>
      <c r="W335" s="36"/>
      <c r="X335" s="36"/>
      <c r="Y335" s="36"/>
      <c r="Z335" s="36"/>
      <c r="AA335" s="36"/>
      <c r="AB335" s="39" t="s">
        <v>2269</v>
      </c>
      <c r="AC335" s="60">
        <f>IF(U335=100%,2,0)</f>
        <v>2</v>
      </c>
      <c r="AD335" s="61">
        <f>IF(L335&lt;$AE$8,0,1)</f>
        <v>0</v>
      </c>
      <c r="AE335" s="37" t="str">
        <f t="shared" si="31"/>
        <v>CUMPLIDA</v>
      </c>
      <c r="AF335" s="37" t="str">
        <f t="shared" si="32"/>
        <v>CUMPLIDA</v>
      </c>
      <c r="AG335" s="39" t="s">
        <v>59</v>
      </c>
      <c r="AH335" s="165"/>
      <c r="AI335" s="165"/>
      <c r="AJ335" s="165"/>
      <c r="AK335" s="53" t="s">
        <v>323</v>
      </c>
      <c r="AL335" s="53" t="s">
        <v>680</v>
      </c>
      <c r="AM335" s="62" t="s">
        <v>2297</v>
      </c>
      <c r="AN335" s="53" t="s">
        <v>1120</v>
      </c>
      <c r="AO335" s="53"/>
      <c r="AP335" s="53"/>
      <c r="AQ335" s="53"/>
      <c r="AR335" s="62"/>
      <c r="AS335" s="94"/>
    </row>
    <row r="336" spans="1:45" ht="300" customHeight="1" x14ac:dyDescent="0.25">
      <c r="A336" s="167">
        <v>1176</v>
      </c>
      <c r="B336" s="167">
        <v>35</v>
      </c>
      <c r="C336" s="108" t="s">
        <v>2585</v>
      </c>
      <c r="D336" s="67" t="s">
        <v>2586</v>
      </c>
      <c r="E336" s="67" t="s">
        <v>2587</v>
      </c>
      <c r="F336" s="44" t="s">
        <v>2588</v>
      </c>
      <c r="G336" s="44" t="s">
        <v>2589</v>
      </c>
      <c r="H336" s="44" t="s">
        <v>2590</v>
      </c>
      <c r="I336" s="44" t="s">
        <v>2591</v>
      </c>
      <c r="J336" s="124">
        <v>6</v>
      </c>
      <c r="K336" s="47">
        <v>42917</v>
      </c>
      <c r="L336" s="48">
        <v>43251</v>
      </c>
      <c r="M336" s="53" t="s">
        <v>1120</v>
      </c>
      <c r="N336" s="53" t="s">
        <v>1120</v>
      </c>
      <c r="O336" s="53" t="s">
        <v>695</v>
      </c>
      <c r="P336" s="53" t="s">
        <v>695</v>
      </c>
      <c r="Q336" s="53" t="s">
        <v>2592</v>
      </c>
      <c r="R336" s="53" t="s">
        <v>1137</v>
      </c>
      <c r="S336" s="53" t="s">
        <v>59</v>
      </c>
      <c r="T336" s="53">
        <v>2</v>
      </c>
      <c r="U336" s="164">
        <f t="shared" si="33"/>
        <v>0.33333333333333331</v>
      </c>
      <c r="V336" s="36"/>
      <c r="W336" s="36"/>
      <c r="X336" s="36"/>
      <c r="Y336" s="36"/>
      <c r="Z336" s="36"/>
      <c r="AA336" s="36"/>
      <c r="AB336" s="39" t="s">
        <v>2269</v>
      </c>
      <c r="AC336" s="60">
        <f>IF(U336=100%,2,0)</f>
        <v>0</v>
      </c>
      <c r="AD336" s="61">
        <f>IF(L336&lt;$AE$8,0,1)</f>
        <v>1</v>
      </c>
      <c r="AE336" s="37" t="str">
        <f t="shared" si="31"/>
        <v>EN TERMINO</v>
      </c>
      <c r="AF336" s="37" t="str">
        <f t="shared" si="32"/>
        <v>EN TERMINO</v>
      </c>
      <c r="AG336" s="39" t="s">
        <v>59</v>
      </c>
      <c r="AH336" s="165"/>
      <c r="AI336" s="165"/>
      <c r="AJ336" s="165"/>
      <c r="AK336" s="53" t="s">
        <v>323</v>
      </c>
      <c r="AL336" s="53" t="s">
        <v>680</v>
      </c>
      <c r="AM336" s="62" t="s">
        <v>2297</v>
      </c>
      <c r="AN336" s="53" t="s">
        <v>1120</v>
      </c>
      <c r="AO336" s="53"/>
      <c r="AP336" s="53"/>
      <c r="AQ336" s="53"/>
      <c r="AR336" s="62"/>
      <c r="AS336" s="94"/>
    </row>
    <row r="337" spans="1:45" ht="146.25" customHeight="1" x14ac:dyDescent="0.25">
      <c r="A337" s="167">
        <v>1177</v>
      </c>
      <c r="B337" s="167">
        <v>36</v>
      </c>
      <c r="C337" s="67" t="s">
        <v>2593</v>
      </c>
      <c r="D337" s="67" t="s">
        <v>2594</v>
      </c>
      <c r="E337" s="67" t="s">
        <v>2595</v>
      </c>
      <c r="F337" s="156" t="s">
        <v>2596</v>
      </c>
      <c r="G337" s="156" t="s">
        <v>2597</v>
      </c>
      <c r="H337" s="45" t="s">
        <v>2598</v>
      </c>
      <c r="I337" s="45" t="s">
        <v>2599</v>
      </c>
      <c r="J337" s="124">
        <v>3</v>
      </c>
      <c r="K337" s="47">
        <v>42917</v>
      </c>
      <c r="L337" s="47">
        <v>43100</v>
      </c>
      <c r="M337" s="53" t="s">
        <v>1120</v>
      </c>
      <c r="N337" s="53" t="s">
        <v>1120</v>
      </c>
      <c r="O337" s="53" t="s">
        <v>276</v>
      </c>
      <c r="P337" s="53" t="s">
        <v>276</v>
      </c>
      <c r="Q337" s="53" t="s">
        <v>277</v>
      </c>
      <c r="R337" s="53" t="s">
        <v>276</v>
      </c>
      <c r="S337" s="53" t="s">
        <v>59</v>
      </c>
      <c r="T337" s="53">
        <v>3</v>
      </c>
      <c r="U337" s="164">
        <f t="shared" si="33"/>
        <v>1</v>
      </c>
      <c r="V337" s="36"/>
      <c r="W337" s="36"/>
      <c r="X337" s="36"/>
      <c r="Y337" s="36"/>
      <c r="Z337" s="36"/>
      <c r="AA337" s="36"/>
      <c r="AB337" s="39" t="s">
        <v>2269</v>
      </c>
      <c r="AC337" s="60">
        <f>IF(U337=100%,2,0)</f>
        <v>2</v>
      </c>
      <c r="AD337" s="61">
        <f>IF(L337&lt;$AE$8,0,1)</f>
        <v>0</v>
      </c>
      <c r="AE337" s="37" t="str">
        <f t="shared" si="31"/>
        <v>CUMPLIDA</v>
      </c>
      <c r="AF337" s="37" t="str">
        <f t="shared" si="32"/>
        <v>CUMPLIDA</v>
      </c>
      <c r="AG337" s="39" t="s">
        <v>59</v>
      </c>
      <c r="AH337" s="165"/>
      <c r="AI337" s="165"/>
      <c r="AJ337" s="165"/>
      <c r="AK337" s="53" t="s">
        <v>323</v>
      </c>
      <c r="AL337" s="53" t="s">
        <v>680</v>
      </c>
      <c r="AM337" s="62" t="s">
        <v>2297</v>
      </c>
      <c r="AN337" s="53" t="s">
        <v>1120</v>
      </c>
      <c r="AO337" s="53"/>
      <c r="AP337" s="53"/>
      <c r="AQ337" s="53"/>
      <c r="AR337" s="62"/>
      <c r="AS337" s="94"/>
    </row>
    <row r="338" spans="1:45" ht="285" customHeight="1" x14ac:dyDescent="0.25">
      <c r="A338" s="167">
        <v>1178</v>
      </c>
      <c r="B338" s="167">
        <v>37</v>
      </c>
      <c r="C338" s="67" t="s">
        <v>2600</v>
      </c>
      <c r="D338" s="67" t="s">
        <v>2601</v>
      </c>
      <c r="E338" s="67" t="s">
        <v>2602</v>
      </c>
      <c r="F338" s="69" t="s">
        <v>2603</v>
      </c>
      <c r="G338" s="69" t="s">
        <v>2604</v>
      </c>
      <c r="H338" s="44" t="s">
        <v>2605</v>
      </c>
      <c r="I338" s="44" t="s">
        <v>2606</v>
      </c>
      <c r="J338" s="124">
        <v>4</v>
      </c>
      <c r="K338" s="47">
        <v>42917</v>
      </c>
      <c r="L338" s="47">
        <v>43220</v>
      </c>
      <c r="M338" s="53" t="s">
        <v>151</v>
      </c>
      <c r="N338" s="53" t="s">
        <v>151</v>
      </c>
      <c r="O338" s="53" t="s">
        <v>152</v>
      </c>
      <c r="P338" s="53" t="s">
        <v>1692</v>
      </c>
      <c r="Q338" s="53" t="s">
        <v>92</v>
      </c>
      <c r="R338" s="53" t="s">
        <v>152</v>
      </c>
      <c r="S338" s="53" t="s">
        <v>1138</v>
      </c>
      <c r="T338" s="53">
        <v>0</v>
      </c>
      <c r="U338" s="164">
        <f t="shared" si="33"/>
        <v>0</v>
      </c>
      <c r="V338" s="36"/>
      <c r="W338" s="36"/>
      <c r="X338" s="36"/>
      <c r="Y338" s="36"/>
      <c r="Z338" s="36"/>
      <c r="AA338" s="36"/>
      <c r="AB338" s="39" t="s">
        <v>2269</v>
      </c>
      <c r="AC338" s="60">
        <f>IF(U338=100%,2,0)</f>
        <v>0</v>
      </c>
      <c r="AD338" s="61">
        <f>IF(L338&lt;$AE$8,0,1)</f>
        <v>1</v>
      </c>
      <c r="AE338" s="37" t="str">
        <f t="shared" si="31"/>
        <v>EN TERMINO</v>
      </c>
      <c r="AF338" s="37" t="str">
        <f t="shared" si="32"/>
        <v>EN TERMINO</v>
      </c>
      <c r="AG338" s="39" t="s">
        <v>67</v>
      </c>
      <c r="AH338" s="165"/>
      <c r="AI338" s="165"/>
      <c r="AJ338" s="165"/>
      <c r="AK338" s="53" t="s">
        <v>323</v>
      </c>
      <c r="AL338" s="53" t="s">
        <v>680</v>
      </c>
      <c r="AM338" s="62" t="s">
        <v>1679</v>
      </c>
      <c r="AN338" s="53" t="s">
        <v>151</v>
      </c>
      <c r="AO338" s="53"/>
      <c r="AP338" s="53"/>
      <c r="AQ338" s="53"/>
      <c r="AR338" s="62"/>
      <c r="AS338" s="94"/>
    </row>
    <row r="339" spans="1:45" ht="120" customHeight="1" x14ac:dyDescent="0.25">
      <c r="A339" s="167">
        <v>1179</v>
      </c>
      <c r="B339" s="167">
        <v>38</v>
      </c>
      <c r="C339" s="108" t="s">
        <v>2607</v>
      </c>
      <c r="D339" s="67" t="s">
        <v>2608</v>
      </c>
      <c r="E339" s="67" t="s">
        <v>2609</v>
      </c>
      <c r="F339" s="40" t="s">
        <v>2610</v>
      </c>
      <c r="G339" s="40" t="s">
        <v>2610</v>
      </c>
      <c r="H339" s="94" t="s">
        <v>2611</v>
      </c>
      <c r="I339" s="94" t="s">
        <v>2612</v>
      </c>
      <c r="J339" s="124">
        <v>3</v>
      </c>
      <c r="K339" s="47">
        <v>43023</v>
      </c>
      <c r="L339" s="47">
        <v>43281</v>
      </c>
      <c r="M339" s="53" t="s">
        <v>206</v>
      </c>
      <c r="N339" s="53" t="s">
        <v>206</v>
      </c>
      <c r="O339" s="53" t="s">
        <v>91</v>
      </c>
      <c r="P339" s="53" t="s">
        <v>2613</v>
      </c>
      <c r="Q339" s="49" t="s">
        <v>207</v>
      </c>
      <c r="R339" s="53" t="s">
        <v>91</v>
      </c>
      <c r="S339" s="53" t="s">
        <v>59</v>
      </c>
      <c r="T339" s="53">
        <v>0</v>
      </c>
      <c r="U339" s="164">
        <f t="shared" si="33"/>
        <v>0</v>
      </c>
      <c r="V339" s="36"/>
      <c r="W339" s="36"/>
      <c r="X339" s="36"/>
      <c r="Y339" s="36"/>
      <c r="Z339" s="36"/>
      <c r="AA339" s="36"/>
      <c r="AB339" s="39" t="s">
        <v>2269</v>
      </c>
      <c r="AC339" s="60">
        <f>IF(U339=100%,2,0)</f>
        <v>0</v>
      </c>
      <c r="AD339" s="61">
        <f>IF(L339&lt;$AE$8,0,1)</f>
        <v>1</v>
      </c>
      <c r="AE339" s="37" t="str">
        <f t="shared" si="31"/>
        <v>EN TERMINO</v>
      </c>
      <c r="AF339" s="37" t="str">
        <f t="shared" si="32"/>
        <v>EN TERMINO</v>
      </c>
      <c r="AG339" s="39" t="s">
        <v>59</v>
      </c>
      <c r="AH339" s="165"/>
      <c r="AI339" s="165"/>
      <c r="AJ339" s="165"/>
      <c r="AK339" s="53" t="s">
        <v>323</v>
      </c>
      <c r="AL339" s="62" t="s">
        <v>87</v>
      </c>
      <c r="AM339" s="62" t="s">
        <v>1074</v>
      </c>
      <c r="AN339" s="53" t="s">
        <v>206</v>
      </c>
      <c r="AO339" s="53"/>
      <c r="AP339" s="53"/>
      <c r="AQ339" s="53"/>
      <c r="AR339" s="62"/>
      <c r="AS339" s="94"/>
    </row>
    <row r="340" spans="1:45" ht="375" customHeight="1" x14ac:dyDescent="0.25">
      <c r="A340" s="167">
        <v>1180</v>
      </c>
      <c r="B340" s="167">
        <v>39</v>
      </c>
      <c r="C340" s="108" t="s">
        <v>2614</v>
      </c>
      <c r="D340" s="67" t="s">
        <v>2615</v>
      </c>
      <c r="E340" s="67" t="s">
        <v>2616</v>
      </c>
      <c r="F340" s="44" t="s">
        <v>2617</v>
      </c>
      <c r="G340" s="44" t="s">
        <v>2618</v>
      </c>
      <c r="H340" s="171" t="s">
        <v>2619</v>
      </c>
      <c r="I340" s="171" t="s">
        <v>2620</v>
      </c>
      <c r="J340" s="124">
        <v>6</v>
      </c>
      <c r="K340" s="47">
        <v>42917</v>
      </c>
      <c r="L340" s="48">
        <v>43251</v>
      </c>
      <c r="M340" s="53" t="s">
        <v>1120</v>
      </c>
      <c r="N340" s="53" t="s">
        <v>1120</v>
      </c>
      <c r="O340" s="53" t="s">
        <v>695</v>
      </c>
      <c r="P340" s="53" t="s">
        <v>695</v>
      </c>
      <c r="Q340" s="53" t="s">
        <v>2592</v>
      </c>
      <c r="R340" s="53" t="s">
        <v>1137</v>
      </c>
      <c r="S340" s="53" t="s">
        <v>59</v>
      </c>
      <c r="T340" s="53">
        <v>4</v>
      </c>
      <c r="U340" s="164">
        <f t="shared" si="33"/>
        <v>0.66666666666666663</v>
      </c>
      <c r="V340" s="36"/>
      <c r="W340" s="36"/>
      <c r="X340" s="36"/>
      <c r="Y340" s="36"/>
      <c r="Z340" s="36"/>
      <c r="AA340" s="36"/>
      <c r="AB340" s="39" t="s">
        <v>2269</v>
      </c>
      <c r="AC340" s="60">
        <f>IF(U340=100%,2,0)</f>
        <v>0</v>
      </c>
      <c r="AD340" s="61">
        <f>IF(L340&lt;$AE$8,0,1)</f>
        <v>1</v>
      </c>
      <c r="AE340" s="37" t="str">
        <f t="shared" si="31"/>
        <v>EN TERMINO</v>
      </c>
      <c r="AF340" s="37" t="str">
        <f t="shared" si="32"/>
        <v>EN TERMINO</v>
      </c>
      <c r="AG340" s="39" t="s">
        <v>59</v>
      </c>
      <c r="AH340" s="165"/>
      <c r="AI340" s="165"/>
      <c r="AJ340" s="165"/>
      <c r="AK340" s="53" t="s">
        <v>323</v>
      </c>
      <c r="AL340" s="53" t="s">
        <v>680</v>
      </c>
      <c r="AM340" s="53" t="s">
        <v>1122</v>
      </c>
      <c r="AN340" s="53" t="s">
        <v>1120</v>
      </c>
      <c r="AO340" s="53"/>
      <c r="AP340" s="53"/>
      <c r="AQ340" s="53"/>
      <c r="AR340" s="62"/>
      <c r="AS340" s="94"/>
    </row>
    <row r="341" spans="1:45" ht="150" customHeight="1" x14ac:dyDescent="0.25">
      <c r="A341" s="167">
        <v>1181</v>
      </c>
      <c r="B341" s="167">
        <v>40</v>
      </c>
      <c r="C341" s="108" t="s">
        <v>2621</v>
      </c>
      <c r="D341" s="67" t="s">
        <v>2622</v>
      </c>
      <c r="E341" s="67" t="s">
        <v>2623</v>
      </c>
      <c r="F341" s="156" t="s">
        <v>2624</v>
      </c>
      <c r="G341" s="156" t="s">
        <v>2625</v>
      </c>
      <c r="H341" s="45" t="s">
        <v>2626</v>
      </c>
      <c r="I341" s="45" t="s">
        <v>2627</v>
      </c>
      <c r="J341" s="124">
        <v>3</v>
      </c>
      <c r="K341" s="47">
        <v>42917</v>
      </c>
      <c r="L341" s="47">
        <v>43190</v>
      </c>
      <c r="M341" s="53" t="s">
        <v>1120</v>
      </c>
      <c r="N341" s="53" t="s">
        <v>1120</v>
      </c>
      <c r="O341" s="53" t="s">
        <v>276</v>
      </c>
      <c r="P341" s="53" t="s">
        <v>276</v>
      </c>
      <c r="Q341" s="53" t="s">
        <v>277</v>
      </c>
      <c r="R341" s="53" t="s">
        <v>276</v>
      </c>
      <c r="S341" s="53" t="s">
        <v>59</v>
      </c>
      <c r="T341" s="53">
        <v>1</v>
      </c>
      <c r="U341" s="164">
        <f t="shared" si="33"/>
        <v>0.33333333333333331</v>
      </c>
      <c r="V341" s="36"/>
      <c r="W341" s="36"/>
      <c r="X341" s="36"/>
      <c r="Y341" s="36"/>
      <c r="Z341" s="36"/>
      <c r="AA341" s="36"/>
      <c r="AB341" s="39" t="s">
        <v>2269</v>
      </c>
      <c r="AC341" s="60">
        <f>IF(U341=100%,2,0)</f>
        <v>0</v>
      </c>
      <c r="AD341" s="61">
        <f>IF(L341&lt;$AE$8,0,1)</f>
        <v>1</v>
      </c>
      <c r="AE341" s="37" t="str">
        <f t="shared" si="31"/>
        <v>EN TERMINO</v>
      </c>
      <c r="AF341" s="37" t="str">
        <f t="shared" si="32"/>
        <v>EN TERMINO</v>
      </c>
      <c r="AG341" s="39" t="s">
        <v>59</v>
      </c>
      <c r="AH341" s="165"/>
      <c r="AI341" s="165"/>
      <c r="AJ341" s="165"/>
      <c r="AK341" s="53" t="s">
        <v>323</v>
      </c>
      <c r="AL341" s="53" t="s">
        <v>680</v>
      </c>
      <c r="AM341" s="62" t="s">
        <v>1093</v>
      </c>
      <c r="AN341" s="53" t="s">
        <v>1120</v>
      </c>
      <c r="AO341" s="53"/>
      <c r="AP341" s="53"/>
      <c r="AQ341" s="53"/>
      <c r="AR341" s="62"/>
      <c r="AS341" s="94"/>
    </row>
    <row r="342" spans="1:45" ht="210" customHeight="1" x14ac:dyDescent="0.25">
      <c r="A342" s="167">
        <v>1182</v>
      </c>
      <c r="B342" s="167">
        <v>41</v>
      </c>
      <c r="C342" s="108" t="s">
        <v>2628</v>
      </c>
      <c r="D342" s="67" t="s">
        <v>2629</v>
      </c>
      <c r="E342" s="67" t="s">
        <v>2630</v>
      </c>
      <c r="F342" s="62" t="s">
        <v>2631</v>
      </c>
      <c r="G342" s="62" t="s">
        <v>2632</v>
      </c>
      <c r="H342" s="62" t="s">
        <v>2633</v>
      </c>
      <c r="I342" s="62" t="s">
        <v>2633</v>
      </c>
      <c r="J342" s="53">
        <v>3</v>
      </c>
      <c r="K342" s="47">
        <v>42917</v>
      </c>
      <c r="L342" s="47">
        <v>43190</v>
      </c>
      <c r="M342" s="53" t="s">
        <v>1120</v>
      </c>
      <c r="N342" s="53" t="s">
        <v>1120</v>
      </c>
      <c r="O342" s="53" t="s">
        <v>2634</v>
      </c>
      <c r="P342" s="53" t="s">
        <v>2634</v>
      </c>
      <c r="Q342" s="53" t="s">
        <v>2635</v>
      </c>
      <c r="R342" s="53" t="s">
        <v>1137</v>
      </c>
      <c r="S342" s="53" t="s">
        <v>59</v>
      </c>
      <c r="T342" s="53">
        <v>1</v>
      </c>
      <c r="U342" s="164">
        <f t="shared" si="33"/>
        <v>0.33333333333333331</v>
      </c>
      <c r="V342" s="36"/>
      <c r="W342" s="36"/>
      <c r="X342" s="36"/>
      <c r="Y342" s="36"/>
      <c r="Z342" s="36"/>
      <c r="AA342" s="36"/>
      <c r="AB342" s="39" t="s">
        <v>2269</v>
      </c>
      <c r="AC342" s="60">
        <f>IF(U342=100%,2,0)</f>
        <v>0</v>
      </c>
      <c r="AD342" s="61">
        <f>IF(L342&lt;$AE$8,0,1)</f>
        <v>1</v>
      </c>
      <c r="AE342" s="37" t="str">
        <f t="shared" si="31"/>
        <v>EN TERMINO</v>
      </c>
      <c r="AF342" s="37" t="str">
        <f t="shared" si="32"/>
        <v>EN TERMINO</v>
      </c>
      <c r="AG342" s="39" t="s">
        <v>59</v>
      </c>
      <c r="AH342" s="165"/>
      <c r="AI342" s="165"/>
      <c r="AJ342" s="165"/>
      <c r="AK342" s="53" t="s">
        <v>323</v>
      </c>
      <c r="AL342" s="53" t="s">
        <v>680</v>
      </c>
      <c r="AM342" s="62" t="s">
        <v>2297</v>
      </c>
      <c r="AN342" s="53" t="s">
        <v>1120</v>
      </c>
      <c r="AO342" s="53"/>
      <c r="AP342" s="53"/>
      <c r="AQ342" s="53"/>
      <c r="AR342" s="62"/>
      <c r="AS342" s="94"/>
    </row>
    <row r="343" spans="1:45" ht="150" customHeight="1" x14ac:dyDescent="0.25">
      <c r="A343" s="167">
        <v>1183</v>
      </c>
      <c r="B343" s="167">
        <v>42</v>
      </c>
      <c r="C343" s="108" t="s">
        <v>2636</v>
      </c>
      <c r="D343" s="67" t="s">
        <v>2637</v>
      </c>
      <c r="E343" s="67" t="s">
        <v>2638</v>
      </c>
      <c r="F343" s="156" t="s">
        <v>2639</v>
      </c>
      <c r="G343" s="156" t="s">
        <v>2640</v>
      </c>
      <c r="H343" s="45" t="s">
        <v>2641</v>
      </c>
      <c r="I343" s="45" t="s">
        <v>2642</v>
      </c>
      <c r="J343" s="124">
        <v>2</v>
      </c>
      <c r="K343" s="47">
        <v>42917</v>
      </c>
      <c r="L343" s="47">
        <v>43190</v>
      </c>
      <c r="M343" s="53" t="s">
        <v>1120</v>
      </c>
      <c r="N343" s="53" t="s">
        <v>1120</v>
      </c>
      <c r="O343" s="53" t="s">
        <v>276</v>
      </c>
      <c r="P343" s="53" t="s">
        <v>276</v>
      </c>
      <c r="Q343" s="53" t="s">
        <v>277</v>
      </c>
      <c r="R343" s="53" t="s">
        <v>276</v>
      </c>
      <c r="S343" s="53" t="s">
        <v>59</v>
      </c>
      <c r="T343" s="53">
        <v>0</v>
      </c>
      <c r="U343" s="164">
        <f t="shared" si="33"/>
        <v>0</v>
      </c>
      <c r="V343" s="36"/>
      <c r="W343" s="36"/>
      <c r="X343" s="36"/>
      <c r="Y343" s="36"/>
      <c r="Z343" s="36"/>
      <c r="AA343" s="36"/>
      <c r="AB343" s="39" t="s">
        <v>2269</v>
      </c>
      <c r="AC343" s="60">
        <f>IF(U343=100%,2,0)</f>
        <v>0</v>
      </c>
      <c r="AD343" s="61">
        <f>IF(L343&lt;$AE$8,0,1)</f>
        <v>1</v>
      </c>
      <c r="AE343" s="37" t="str">
        <f t="shared" si="31"/>
        <v>EN TERMINO</v>
      </c>
      <c r="AF343" s="37" t="str">
        <f t="shared" si="32"/>
        <v>EN TERMINO</v>
      </c>
      <c r="AG343" s="39" t="s">
        <v>59</v>
      </c>
      <c r="AH343" s="165"/>
      <c r="AI343" s="165"/>
      <c r="AJ343" s="165"/>
      <c r="AK343" s="53" t="s">
        <v>323</v>
      </c>
      <c r="AL343" s="53" t="s">
        <v>680</v>
      </c>
      <c r="AM343" s="62" t="s">
        <v>2297</v>
      </c>
      <c r="AN343" s="53" t="s">
        <v>1120</v>
      </c>
      <c r="AO343" s="53"/>
      <c r="AP343" s="53"/>
      <c r="AQ343" s="53"/>
      <c r="AR343" s="62"/>
      <c r="AS343" s="94"/>
    </row>
    <row r="344" spans="1:45" ht="120" customHeight="1" x14ac:dyDescent="0.25">
      <c r="A344" s="167">
        <v>1184</v>
      </c>
      <c r="B344" s="167">
        <v>43</v>
      </c>
      <c r="C344" s="67" t="s">
        <v>2643</v>
      </c>
      <c r="D344" s="67" t="s">
        <v>2644</v>
      </c>
      <c r="E344" s="67" t="s">
        <v>2645</v>
      </c>
      <c r="F344" s="156" t="s">
        <v>2646</v>
      </c>
      <c r="G344" s="156" t="s">
        <v>2647</v>
      </c>
      <c r="H344" s="45" t="s">
        <v>2648</v>
      </c>
      <c r="I344" s="45" t="s">
        <v>2649</v>
      </c>
      <c r="J344" s="124">
        <v>2</v>
      </c>
      <c r="K344" s="47">
        <v>42917</v>
      </c>
      <c r="L344" s="47">
        <v>43100</v>
      </c>
      <c r="M344" s="53" t="s">
        <v>1120</v>
      </c>
      <c r="N344" s="53" t="s">
        <v>1120</v>
      </c>
      <c r="O344" s="53" t="s">
        <v>276</v>
      </c>
      <c r="P344" s="53" t="s">
        <v>276</v>
      </c>
      <c r="Q344" s="53" t="s">
        <v>277</v>
      </c>
      <c r="R344" s="53" t="s">
        <v>276</v>
      </c>
      <c r="S344" s="53" t="s">
        <v>59</v>
      </c>
      <c r="T344" s="53">
        <v>2</v>
      </c>
      <c r="U344" s="164">
        <f t="shared" si="33"/>
        <v>1</v>
      </c>
      <c r="V344" s="36"/>
      <c r="W344" s="36"/>
      <c r="X344" s="36"/>
      <c r="Y344" s="36"/>
      <c r="Z344" s="36"/>
      <c r="AA344" s="36"/>
      <c r="AB344" s="39" t="s">
        <v>2269</v>
      </c>
      <c r="AC344" s="60">
        <f>IF(U344=100%,2,0)</f>
        <v>2</v>
      </c>
      <c r="AD344" s="61">
        <f>IF(L344&lt;$AE$8,0,1)</f>
        <v>0</v>
      </c>
      <c r="AE344" s="37" t="str">
        <f t="shared" si="31"/>
        <v>CUMPLIDA</v>
      </c>
      <c r="AF344" s="37" t="str">
        <f t="shared" si="32"/>
        <v>CUMPLIDA</v>
      </c>
      <c r="AG344" s="39" t="s">
        <v>59</v>
      </c>
      <c r="AH344" s="165"/>
      <c r="AI344" s="165"/>
      <c r="AJ344" s="165"/>
      <c r="AK344" s="53" t="s">
        <v>323</v>
      </c>
      <c r="AL344" s="53" t="s">
        <v>680</v>
      </c>
      <c r="AM344" s="62" t="s">
        <v>2297</v>
      </c>
      <c r="AN344" s="53" t="s">
        <v>1120</v>
      </c>
      <c r="AO344" s="53"/>
      <c r="AP344" s="53"/>
      <c r="AQ344" s="53"/>
      <c r="AR344" s="62"/>
      <c r="AS344" s="94"/>
    </row>
    <row r="345" spans="1:45" ht="105" customHeight="1" x14ac:dyDescent="0.25">
      <c r="A345" s="167">
        <v>1185</v>
      </c>
      <c r="B345" s="167">
        <v>44</v>
      </c>
      <c r="C345" s="67" t="s">
        <v>2650</v>
      </c>
      <c r="D345" s="67" t="s">
        <v>2651</v>
      </c>
      <c r="E345" s="67" t="s">
        <v>2652</v>
      </c>
      <c r="F345" s="44" t="s">
        <v>2653</v>
      </c>
      <c r="G345" s="44" t="s">
        <v>2654</v>
      </c>
      <c r="H345" s="44" t="s">
        <v>2655</v>
      </c>
      <c r="I345" s="44" t="s">
        <v>2656</v>
      </c>
      <c r="J345" s="124">
        <v>3</v>
      </c>
      <c r="K345" s="47">
        <v>42917</v>
      </c>
      <c r="L345" s="47">
        <v>43100</v>
      </c>
      <c r="M345" s="53" t="s">
        <v>1120</v>
      </c>
      <c r="N345" s="53" t="s">
        <v>1120</v>
      </c>
      <c r="O345" s="53" t="s">
        <v>276</v>
      </c>
      <c r="P345" s="53" t="s">
        <v>276</v>
      </c>
      <c r="Q345" s="53" t="s">
        <v>277</v>
      </c>
      <c r="R345" s="53" t="s">
        <v>276</v>
      </c>
      <c r="S345" s="53" t="s">
        <v>59</v>
      </c>
      <c r="T345" s="53">
        <v>3</v>
      </c>
      <c r="U345" s="164">
        <f t="shared" si="33"/>
        <v>1</v>
      </c>
      <c r="V345" s="36"/>
      <c r="W345" s="36"/>
      <c r="X345" s="36"/>
      <c r="Y345" s="36"/>
      <c r="Z345" s="36"/>
      <c r="AA345" s="36"/>
      <c r="AB345" s="39" t="s">
        <v>2269</v>
      </c>
      <c r="AC345" s="60">
        <f>IF(U345=100%,2,0)</f>
        <v>2</v>
      </c>
      <c r="AD345" s="61">
        <f>IF(L345&lt;$AE$8,0,1)</f>
        <v>0</v>
      </c>
      <c r="AE345" s="37" t="str">
        <f t="shared" si="31"/>
        <v>CUMPLIDA</v>
      </c>
      <c r="AF345" s="37" t="str">
        <f t="shared" si="32"/>
        <v>CUMPLIDA</v>
      </c>
      <c r="AG345" s="39" t="s">
        <v>59</v>
      </c>
      <c r="AH345" s="165"/>
      <c r="AI345" s="165"/>
      <c r="AJ345" s="165"/>
      <c r="AK345" s="53" t="s">
        <v>323</v>
      </c>
      <c r="AL345" s="53" t="s">
        <v>680</v>
      </c>
      <c r="AM345" s="62" t="s">
        <v>2297</v>
      </c>
      <c r="AN345" s="53" t="s">
        <v>1120</v>
      </c>
      <c r="AO345" s="53"/>
      <c r="AP345" s="53"/>
      <c r="AQ345" s="53"/>
      <c r="AR345" s="62"/>
      <c r="AS345" s="94"/>
    </row>
    <row r="346" spans="1:45" ht="130.5" customHeight="1" x14ac:dyDescent="0.25">
      <c r="A346" s="167">
        <v>1186</v>
      </c>
      <c r="B346" s="167">
        <v>45</v>
      </c>
      <c r="C346" s="108" t="s">
        <v>2657</v>
      </c>
      <c r="D346" s="67" t="s">
        <v>2658</v>
      </c>
      <c r="E346" s="67" t="s">
        <v>2659</v>
      </c>
      <c r="F346" s="44" t="s">
        <v>2660</v>
      </c>
      <c r="G346" s="44" t="s">
        <v>2661</v>
      </c>
      <c r="H346" s="44" t="s">
        <v>2662</v>
      </c>
      <c r="I346" s="44" t="s">
        <v>2663</v>
      </c>
      <c r="J346" s="124">
        <v>4</v>
      </c>
      <c r="K346" s="47">
        <v>42917</v>
      </c>
      <c r="L346" s="47">
        <v>43100</v>
      </c>
      <c r="M346" s="53" t="s">
        <v>1120</v>
      </c>
      <c r="N346" s="53" t="s">
        <v>1120</v>
      </c>
      <c r="O346" s="53" t="s">
        <v>276</v>
      </c>
      <c r="P346" s="53" t="s">
        <v>276</v>
      </c>
      <c r="Q346" s="53" t="s">
        <v>277</v>
      </c>
      <c r="R346" s="53" t="s">
        <v>276</v>
      </c>
      <c r="S346" s="53" t="s">
        <v>59</v>
      </c>
      <c r="T346" s="53">
        <v>4</v>
      </c>
      <c r="U346" s="164">
        <f t="shared" si="33"/>
        <v>1</v>
      </c>
      <c r="V346" s="36"/>
      <c r="W346" s="36"/>
      <c r="X346" s="36"/>
      <c r="Y346" s="36"/>
      <c r="Z346" s="36"/>
      <c r="AA346" s="36"/>
      <c r="AB346" s="39" t="s">
        <v>2269</v>
      </c>
      <c r="AC346" s="60">
        <f>IF(U346=100%,2,0)</f>
        <v>2</v>
      </c>
      <c r="AD346" s="61">
        <f>IF(L346&lt;$AE$8,0,1)</f>
        <v>0</v>
      </c>
      <c r="AE346" s="37" t="str">
        <f t="shared" si="31"/>
        <v>CUMPLIDA</v>
      </c>
      <c r="AF346" s="37" t="str">
        <f t="shared" si="32"/>
        <v>CUMPLIDA</v>
      </c>
      <c r="AG346" s="39" t="s">
        <v>59</v>
      </c>
      <c r="AH346" s="165"/>
      <c r="AI346" s="165"/>
      <c r="AJ346" s="165"/>
      <c r="AK346" s="53" t="s">
        <v>323</v>
      </c>
      <c r="AL346" s="53" t="s">
        <v>680</v>
      </c>
      <c r="AM346" s="62" t="s">
        <v>2297</v>
      </c>
      <c r="AN346" s="53" t="s">
        <v>1120</v>
      </c>
      <c r="AO346" s="53"/>
      <c r="AP346" s="53"/>
      <c r="AQ346" s="53"/>
      <c r="AR346" s="62"/>
      <c r="AS346" s="94"/>
    </row>
    <row r="347" spans="1:45" ht="409.5" customHeight="1" x14ac:dyDescent="0.25">
      <c r="A347" s="167">
        <v>1187</v>
      </c>
      <c r="B347" s="167">
        <v>46</v>
      </c>
      <c r="C347" s="108" t="s">
        <v>2664</v>
      </c>
      <c r="D347" s="67" t="s">
        <v>2665</v>
      </c>
      <c r="E347" s="67" t="s">
        <v>2666</v>
      </c>
      <c r="F347" s="172" t="s">
        <v>2667</v>
      </c>
      <c r="G347" s="172" t="s">
        <v>2668</v>
      </c>
      <c r="H347" s="173" t="s">
        <v>2669</v>
      </c>
      <c r="I347" s="173" t="s">
        <v>2670</v>
      </c>
      <c r="J347" s="124">
        <v>29</v>
      </c>
      <c r="K347" s="48">
        <v>42917</v>
      </c>
      <c r="L347" s="48">
        <v>43281</v>
      </c>
      <c r="M347" s="53" t="s">
        <v>1120</v>
      </c>
      <c r="N347" s="53" t="s">
        <v>1120</v>
      </c>
      <c r="O347" s="53" t="s">
        <v>2671</v>
      </c>
      <c r="P347" s="53" t="s">
        <v>2671</v>
      </c>
      <c r="Q347" s="53" t="s">
        <v>2672</v>
      </c>
      <c r="R347" s="53" t="s">
        <v>1137</v>
      </c>
      <c r="S347" s="53" t="s">
        <v>59</v>
      </c>
      <c r="T347" s="53">
        <v>2</v>
      </c>
      <c r="U347" s="164">
        <f t="shared" si="33"/>
        <v>6.8965517241379309E-2</v>
      </c>
      <c r="V347" s="36"/>
      <c r="W347" s="36"/>
      <c r="X347" s="36"/>
      <c r="Y347" s="36"/>
      <c r="Z347" s="36"/>
      <c r="AA347" s="36"/>
      <c r="AB347" s="39" t="s">
        <v>2269</v>
      </c>
      <c r="AC347" s="60">
        <f>IF(U347=100%,2,0)</f>
        <v>0</v>
      </c>
      <c r="AD347" s="61">
        <f>IF(L347&lt;$AE$8,0,1)</f>
        <v>1</v>
      </c>
      <c r="AE347" s="37" t="str">
        <f t="shared" si="31"/>
        <v>EN TERMINO</v>
      </c>
      <c r="AF347" s="37" t="str">
        <f t="shared" si="32"/>
        <v>EN TERMINO</v>
      </c>
      <c r="AG347" s="39" t="s">
        <v>59</v>
      </c>
      <c r="AH347" s="165"/>
      <c r="AI347" s="165"/>
      <c r="AJ347" s="165"/>
      <c r="AK347" s="53" t="s">
        <v>323</v>
      </c>
      <c r="AL347" s="62" t="s">
        <v>87</v>
      </c>
      <c r="AM347" s="62" t="s">
        <v>2673</v>
      </c>
      <c r="AN347" s="53" t="s">
        <v>1120</v>
      </c>
      <c r="AO347" s="53" t="s">
        <v>251</v>
      </c>
      <c r="AP347" s="53"/>
      <c r="AQ347" s="53" t="s">
        <v>2674</v>
      </c>
      <c r="AR347" s="62" t="s">
        <v>2675</v>
      </c>
      <c r="AS347" s="94"/>
    </row>
    <row r="348" spans="1:45" ht="240" customHeight="1" x14ac:dyDescent="0.25">
      <c r="A348" s="167">
        <v>1188</v>
      </c>
      <c r="B348" s="167">
        <v>47</v>
      </c>
      <c r="C348" s="108" t="s">
        <v>2676</v>
      </c>
      <c r="D348" s="67" t="s">
        <v>2677</v>
      </c>
      <c r="E348" s="67" t="s">
        <v>2678</v>
      </c>
      <c r="F348" s="67" t="s">
        <v>2679</v>
      </c>
      <c r="G348" s="62" t="s">
        <v>2680</v>
      </c>
      <c r="H348" s="67" t="s">
        <v>2681</v>
      </c>
      <c r="I348" s="67" t="s">
        <v>2682</v>
      </c>
      <c r="J348" s="53">
        <v>5</v>
      </c>
      <c r="K348" s="47">
        <v>43009</v>
      </c>
      <c r="L348" s="47">
        <v>43373</v>
      </c>
      <c r="M348" s="53" t="s">
        <v>803</v>
      </c>
      <c r="N348" s="53" t="s">
        <v>804</v>
      </c>
      <c r="O348" s="53" t="s">
        <v>107</v>
      </c>
      <c r="P348" s="53" t="s">
        <v>107</v>
      </c>
      <c r="Q348" s="53" t="s">
        <v>159</v>
      </c>
      <c r="R348" s="53" t="s">
        <v>107</v>
      </c>
      <c r="S348" s="53" t="s">
        <v>1222</v>
      </c>
      <c r="T348" s="53">
        <v>0</v>
      </c>
      <c r="U348" s="164">
        <f t="shared" si="33"/>
        <v>0</v>
      </c>
      <c r="V348" s="36"/>
      <c r="W348" s="36"/>
      <c r="X348" s="36"/>
      <c r="Y348" s="36"/>
      <c r="Z348" s="36"/>
      <c r="AA348" s="36"/>
      <c r="AB348" s="39" t="s">
        <v>2269</v>
      </c>
      <c r="AC348" s="174">
        <f>IF(U348=100%,2,0)</f>
        <v>0</v>
      </c>
      <c r="AD348" s="175">
        <f>IF(L348&lt;$AE$8,0,1)</f>
        <v>1</v>
      </c>
      <c r="AE348" s="37" t="str">
        <f t="shared" si="31"/>
        <v>EN TERMINO</v>
      </c>
      <c r="AF348" s="37" t="str">
        <f t="shared" si="32"/>
        <v>EN TERMINO</v>
      </c>
      <c r="AG348" s="39" t="s">
        <v>117</v>
      </c>
      <c r="AH348" s="165"/>
      <c r="AI348" s="165"/>
      <c r="AJ348" s="165"/>
      <c r="AK348" s="53" t="s">
        <v>323</v>
      </c>
      <c r="AL348" s="62" t="s">
        <v>61</v>
      </c>
      <c r="AM348" s="53" t="s">
        <v>62</v>
      </c>
      <c r="AN348" s="53" t="s">
        <v>63</v>
      </c>
      <c r="AO348" s="53"/>
      <c r="AP348" s="53"/>
      <c r="AQ348" s="53"/>
      <c r="AR348" s="62"/>
      <c r="AS348" s="94"/>
    </row>
    <row r="349" spans="1:45" ht="386.25" customHeight="1" x14ac:dyDescent="0.25">
      <c r="A349" s="167">
        <v>1189</v>
      </c>
      <c r="B349" s="167">
        <v>1</v>
      </c>
      <c r="C349" s="108" t="s">
        <v>2683</v>
      </c>
      <c r="D349" s="67" t="s">
        <v>2684</v>
      </c>
      <c r="E349" s="67" t="s">
        <v>2685</v>
      </c>
      <c r="F349" s="53" t="s">
        <v>2686</v>
      </c>
      <c r="G349" s="53" t="s">
        <v>2687</v>
      </c>
      <c r="H349" s="62" t="s">
        <v>2688</v>
      </c>
      <c r="I349" s="40" t="s">
        <v>2689</v>
      </c>
      <c r="J349" s="124">
        <v>9</v>
      </c>
      <c r="K349" s="47">
        <v>43131</v>
      </c>
      <c r="L349" s="47">
        <v>43434</v>
      </c>
      <c r="M349" s="53" t="s">
        <v>1231</v>
      </c>
      <c r="N349" s="53" t="s">
        <v>1232</v>
      </c>
      <c r="O349" s="53" t="s">
        <v>58</v>
      </c>
      <c r="P349" s="53" t="s">
        <v>2690</v>
      </c>
      <c r="Q349" s="53" t="s">
        <v>2691</v>
      </c>
      <c r="R349" s="53" t="s">
        <v>58</v>
      </c>
      <c r="S349" s="53" t="s">
        <v>59</v>
      </c>
      <c r="T349" s="39">
        <v>0</v>
      </c>
      <c r="U349" s="164">
        <f t="shared" si="33"/>
        <v>0</v>
      </c>
      <c r="V349" s="36"/>
      <c r="W349" s="36"/>
      <c r="X349" s="36"/>
      <c r="Y349" s="36"/>
      <c r="Z349" s="36"/>
      <c r="AA349" s="36"/>
      <c r="AB349" s="39" t="s">
        <v>2692</v>
      </c>
      <c r="AC349" s="37">
        <f>IF(U349=100%,2,0)</f>
        <v>0</v>
      </c>
      <c r="AD349" s="37">
        <f>IF(L349&lt;$AE$8,0,1)</f>
        <v>1</v>
      </c>
      <c r="AE349" s="37" t="str">
        <f t="shared" si="31"/>
        <v>EN TERMINO</v>
      </c>
      <c r="AF349" s="37" t="str">
        <f t="shared" si="32"/>
        <v>EN TERMINO</v>
      </c>
      <c r="AG349" s="39" t="s">
        <v>59</v>
      </c>
      <c r="AH349" s="165"/>
      <c r="AI349" s="165"/>
      <c r="AJ349" s="165"/>
      <c r="AK349" s="53" t="s">
        <v>323</v>
      </c>
      <c r="AL349" s="62" t="s">
        <v>2693</v>
      </c>
      <c r="AM349" s="62" t="s">
        <v>2366</v>
      </c>
      <c r="AN349" s="53" t="s">
        <v>63</v>
      </c>
      <c r="AO349" s="53"/>
      <c r="AP349" s="53"/>
      <c r="AQ349" s="53"/>
      <c r="AR349" s="62"/>
      <c r="AS349" s="94"/>
    </row>
    <row r="350" spans="1:45" ht="358.5" customHeight="1" x14ac:dyDescent="0.25">
      <c r="A350" s="167">
        <v>1190</v>
      </c>
      <c r="B350" s="167">
        <v>2</v>
      </c>
      <c r="C350" s="108" t="s">
        <v>2694</v>
      </c>
      <c r="D350" s="67" t="s">
        <v>2695</v>
      </c>
      <c r="E350" s="67" t="s">
        <v>2696</v>
      </c>
      <c r="F350" s="53" t="s">
        <v>2697</v>
      </c>
      <c r="G350" s="53" t="s">
        <v>2698</v>
      </c>
      <c r="H350" s="62" t="s">
        <v>2699</v>
      </c>
      <c r="I350" s="40" t="s">
        <v>2700</v>
      </c>
      <c r="J350" s="124">
        <v>9</v>
      </c>
      <c r="K350" s="47">
        <v>43131</v>
      </c>
      <c r="L350" s="47">
        <v>43434</v>
      </c>
      <c r="M350" s="53" t="s">
        <v>1231</v>
      </c>
      <c r="N350" s="53" t="s">
        <v>1232</v>
      </c>
      <c r="O350" s="53" t="s">
        <v>58</v>
      </c>
      <c r="P350" s="53" t="s">
        <v>58</v>
      </c>
      <c r="Q350" s="53" t="s">
        <v>2691</v>
      </c>
      <c r="R350" s="53" t="s">
        <v>58</v>
      </c>
      <c r="S350" s="53" t="s">
        <v>59</v>
      </c>
      <c r="T350" s="39">
        <v>0</v>
      </c>
      <c r="U350" s="164">
        <f t="shared" si="33"/>
        <v>0</v>
      </c>
      <c r="V350" s="36"/>
      <c r="W350" s="36"/>
      <c r="X350" s="36"/>
      <c r="Y350" s="36"/>
      <c r="Z350" s="36"/>
      <c r="AA350" s="36"/>
      <c r="AB350" s="39" t="s">
        <v>2692</v>
      </c>
      <c r="AC350" s="37">
        <f>IF(U350=100%,2,0)</f>
        <v>0</v>
      </c>
      <c r="AD350" s="37">
        <f>IF(L350&lt;$AE$8,0,1)</f>
        <v>1</v>
      </c>
      <c r="AE350" s="37" t="str">
        <f t="shared" si="31"/>
        <v>EN TERMINO</v>
      </c>
      <c r="AF350" s="37" t="str">
        <f t="shared" si="32"/>
        <v>EN TERMINO</v>
      </c>
      <c r="AG350" s="39" t="s">
        <v>59</v>
      </c>
      <c r="AH350" s="165"/>
      <c r="AI350" s="165"/>
      <c r="AJ350" s="165"/>
      <c r="AK350" s="53" t="s">
        <v>323</v>
      </c>
      <c r="AL350" s="62" t="s">
        <v>439</v>
      </c>
      <c r="AM350" s="62" t="s">
        <v>439</v>
      </c>
      <c r="AN350" s="53" t="s">
        <v>63</v>
      </c>
      <c r="AO350" s="53"/>
      <c r="AP350" s="53"/>
      <c r="AQ350" s="53"/>
      <c r="AR350" s="62"/>
      <c r="AS350" s="94"/>
    </row>
    <row r="351" spans="1:45" ht="400.5" customHeight="1" x14ac:dyDescent="0.25">
      <c r="A351" s="167">
        <v>1191</v>
      </c>
      <c r="B351" s="167">
        <v>3</v>
      </c>
      <c r="C351" s="67" t="s">
        <v>2701</v>
      </c>
      <c r="D351" s="67" t="s">
        <v>2702</v>
      </c>
      <c r="E351" s="67" t="s">
        <v>2703</v>
      </c>
      <c r="F351" s="53" t="s">
        <v>2697</v>
      </c>
      <c r="G351" s="53" t="s">
        <v>2698</v>
      </c>
      <c r="H351" s="62" t="s">
        <v>2704</v>
      </c>
      <c r="I351" s="40" t="s">
        <v>2705</v>
      </c>
      <c r="J351" s="124">
        <v>11</v>
      </c>
      <c r="K351" s="47">
        <v>43131</v>
      </c>
      <c r="L351" s="47">
        <v>43434</v>
      </c>
      <c r="M351" s="53" t="s">
        <v>1231</v>
      </c>
      <c r="N351" s="53" t="s">
        <v>1232</v>
      </c>
      <c r="O351" s="53" t="s">
        <v>58</v>
      </c>
      <c r="P351" s="53" t="s">
        <v>2706</v>
      </c>
      <c r="Q351" s="53" t="s">
        <v>2691</v>
      </c>
      <c r="R351" s="53" t="s">
        <v>58</v>
      </c>
      <c r="S351" s="53" t="s">
        <v>59</v>
      </c>
      <c r="T351" s="39">
        <v>0</v>
      </c>
      <c r="U351" s="164">
        <f t="shared" si="33"/>
        <v>0</v>
      </c>
      <c r="V351" s="36"/>
      <c r="W351" s="36"/>
      <c r="X351" s="36"/>
      <c r="Y351" s="36"/>
      <c r="Z351" s="36"/>
      <c r="AA351" s="36"/>
      <c r="AB351" s="39" t="s">
        <v>2692</v>
      </c>
      <c r="AC351" s="37">
        <f>IF(U351=100%,2,0)</f>
        <v>0</v>
      </c>
      <c r="AD351" s="37">
        <f>IF(L351&lt;$AE$8,0,1)</f>
        <v>1</v>
      </c>
      <c r="AE351" s="37" t="str">
        <f t="shared" si="31"/>
        <v>EN TERMINO</v>
      </c>
      <c r="AF351" s="37" t="str">
        <f t="shared" si="32"/>
        <v>EN TERMINO</v>
      </c>
      <c r="AG351" s="39" t="s">
        <v>59</v>
      </c>
      <c r="AH351" s="165"/>
      <c r="AI351" s="165"/>
      <c r="AJ351" s="165"/>
      <c r="AK351" s="53" t="s">
        <v>323</v>
      </c>
      <c r="AL351" s="62" t="s">
        <v>439</v>
      </c>
      <c r="AM351" s="62" t="s">
        <v>439</v>
      </c>
      <c r="AN351" s="53" t="s">
        <v>63</v>
      </c>
      <c r="AO351" s="53"/>
      <c r="AP351" s="53"/>
      <c r="AQ351" s="53"/>
      <c r="AR351" s="62"/>
      <c r="AS351" s="94"/>
    </row>
    <row r="352" spans="1:45" ht="240" customHeight="1" x14ac:dyDescent="0.25">
      <c r="A352" s="167">
        <v>1192</v>
      </c>
      <c r="B352" s="167">
        <v>4</v>
      </c>
      <c r="C352" s="40" t="s">
        <v>2707</v>
      </c>
      <c r="D352" s="67" t="s">
        <v>2708</v>
      </c>
      <c r="E352" s="67" t="s">
        <v>2709</v>
      </c>
      <c r="F352" s="53" t="s">
        <v>2697</v>
      </c>
      <c r="G352" s="53" t="s">
        <v>2710</v>
      </c>
      <c r="H352" s="62" t="s">
        <v>2711</v>
      </c>
      <c r="I352" s="40" t="s">
        <v>2712</v>
      </c>
      <c r="J352" s="124">
        <v>5</v>
      </c>
      <c r="K352" s="47">
        <v>43131</v>
      </c>
      <c r="L352" s="47">
        <v>43434</v>
      </c>
      <c r="M352" s="53" t="s">
        <v>1231</v>
      </c>
      <c r="N352" s="53" t="s">
        <v>1232</v>
      </c>
      <c r="O352" s="53" t="s">
        <v>58</v>
      </c>
      <c r="P352" s="53" t="s">
        <v>2706</v>
      </c>
      <c r="Q352" s="53" t="s">
        <v>2691</v>
      </c>
      <c r="R352" s="53" t="s">
        <v>58</v>
      </c>
      <c r="S352" s="53" t="s">
        <v>1138</v>
      </c>
      <c r="T352" s="53">
        <v>0</v>
      </c>
      <c r="U352" s="164">
        <f t="shared" si="33"/>
        <v>0</v>
      </c>
      <c r="V352" s="36"/>
      <c r="W352" s="36"/>
      <c r="X352" s="36"/>
      <c r="Y352" s="36"/>
      <c r="Z352" s="36"/>
      <c r="AA352" s="36"/>
      <c r="AB352" s="39" t="s">
        <v>2692</v>
      </c>
      <c r="AC352" s="37">
        <f>IF(U352=100%,2,0)</f>
        <v>0</v>
      </c>
      <c r="AD352" s="37">
        <f>IF(L352&lt;$AE$8,0,1)</f>
        <v>1</v>
      </c>
      <c r="AE352" s="37" t="str">
        <f t="shared" si="31"/>
        <v>EN TERMINO</v>
      </c>
      <c r="AF352" s="37" t="str">
        <f t="shared" si="32"/>
        <v>EN TERMINO</v>
      </c>
      <c r="AG352" s="53" t="s">
        <v>67</v>
      </c>
      <c r="AH352" s="165"/>
      <c r="AI352" s="165"/>
      <c r="AJ352" s="165"/>
      <c r="AK352" s="53" t="s">
        <v>323</v>
      </c>
      <c r="AL352" s="62" t="s">
        <v>2713</v>
      </c>
      <c r="AM352" s="62" t="s">
        <v>2713</v>
      </c>
      <c r="AN352" s="53" t="s">
        <v>63</v>
      </c>
      <c r="AO352" s="53"/>
      <c r="AP352" s="53"/>
      <c r="AQ352" s="53"/>
      <c r="AR352" s="62"/>
      <c r="AS352" s="94"/>
    </row>
    <row r="353" spans="1:45" ht="346.5" customHeight="1" x14ac:dyDescent="0.25">
      <c r="A353" s="167">
        <v>1193</v>
      </c>
      <c r="B353" s="167">
        <v>5</v>
      </c>
      <c r="C353" s="40" t="s">
        <v>2714</v>
      </c>
      <c r="D353" s="67" t="s">
        <v>2715</v>
      </c>
      <c r="E353" s="67" t="s">
        <v>2716</v>
      </c>
      <c r="F353" s="53" t="s">
        <v>2686</v>
      </c>
      <c r="G353" s="53" t="s">
        <v>2698</v>
      </c>
      <c r="H353" s="62" t="s">
        <v>2717</v>
      </c>
      <c r="I353" s="40" t="s">
        <v>2718</v>
      </c>
      <c r="J353" s="124">
        <v>10</v>
      </c>
      <c r="K353" s="47">
        <v>43131</v>
      </c>
      <c r="L353" s="47">
        <v>43434</v>
      </c>
      <c r="M353" s="53" t="s">
        <v>1231</v>
      </c>
      <c r="N353" s="53" t="s">
        <v>1232</v>
      </c>
      <c r="O353" s="53" t="s">
        <v>58</v>
      </c>
      <c r="P353" s="53" t="s">
        <v>58</v>
      </c>
      <c r="Q353" s="53" t="s">
        <v>2691</v>
      </c>
      <c r="R353" s="53" t="s">
        <v>58</v>
      </c>
      <c r="S353" s="53" t="s">
        <v>59</v>
      </c>
      <c r="T353" s="39">
        <v>0</v>
      </c>
      <c r="U353" s="164">
        <f t="shared" si="33"/>
        <v>0</v>
      </c>
      <c r="V353" s="36"/>
      <c r="W353" s="36"/>
      <c r="X353" s="36"/>
      <c r="Y353" s="36"/>
      <c r="Z353" s="36"/>
      <c r="AA353" s="36"/>
      <c r="AB353" s="39" t="s">
        <v>2692</v>
      </c>
      <c r="AC353" s="37">
        <f>IF(U353=100%,2,0)</f>
        <v>0</v>
      </c>
      <c r="AD353" s="37">
        <f>IF(L353&lt;$AE$8,0,1)</f>
        <v>1</v>
      </c>
      <c r="AE353" s="37" t="str">
        <f t="shared" si="31"/>
        <v>EN TERMINO</v>
      </c>
      <c r="AF353" s="37" t="str">
        <f t="shared" si="32"/>
        <v>EN TERMINO</v>
      </c>
      <c r="AG353" s="39" t="s">
        <v>59</v>
      </c>
      <c r="AH353" s="165"/>
      <c r="AI353" s="165"/>
      <c r="AJ353" s="165"/>
      <c r="AK353" s="53" t="s">
        <v>323</v>
      </c>
      <c r="AL353" s="62" t="s">
        <v>2693</v>
      </c>
      <c r="AM353" s="62" t="s">
        <v>654</v>
      </c>
      <c r="AN353" s="53" t="s">
        <v>63</v>
      </c>
      <c r="AO353" s="53"/>
      <c r="AP353" s="53"/>
      <c r="AQ353" s="53"/>
      <c r="AR353" s="62"/>
      <c r="AS353" s="94"/>
    </row>
    <row r="354" spans="1:45" ht="409.5" customHeight="1" x14ac:dyDescent="0.25">
      <c r="A354" s="167">
        <v>1194</v>
      </c>
      <c r="B354" s="167">
        <v>6</v>
      </c>
      <c r="C354" s="40" t="s">
        <v>2719</v>
      </c>
      <c r="D354" s="40" t="s">
        <v>2720</v>
      </c>
      <c r="E354" s="67" t="s">
        <v>2721</v>
      </c>
      <c r="F354" s="53" t="s">
        <v>2686</v>
      </c>
      <c r="G354" s="53" t="s">
        <v>2687</v>
      </c>
      <c r="H354" s="62" t="s">
        <v>2722</v>
      </c>
      <c r="I354" s="40" t="s">
        <v>2723</v>
      </c>
      <c r="J354" s="124">
        <v>9</v>
      </c>
      <c r="K354" s="47">
        <v>43131</v>
      </c>
      <c r="L354" s="47">
        <v>43434</v>
      </c>
      <c r="M354" s="53" t="s">
        <v>1231</v>
      </c>
      <c r="N354" s="53" t="s">
        <v>1232</v>
      </c>
      <c r="O354" s="53" t="s">
        <v>58</v>
      </c>
      <c r="P354" s="53" t="s">
        <v>2706</v>
      </c>
      <c r="Q354" s="53" t="s">
        <v>2691</v>
      </c>
      <c r="R354" s="53" t="s">
        <v>58</v>
      </c>
      <c r="S354" s="53" t="s">
        <v>1222</v>
      </c>
      <c r="T354" s="39">
        <v>0</v>
      </c>
      <c r="U354" s="164">
        <f t="shared" si="33"/>
        <v>0</v>
      </c>
      <c r="V354" s="36"/>
      <c r="W354" s="36"/>
      <c r="X354" s="36"/>
      <c r="Y354" s="36"/>
      <c r="Z354" s="36"/>
      <c r="AA354" s="36"/>
      <c r="AB354" s="39" t="s">
        <v>2692</v>
      </c>
      <c r="AC354" s="37">
        <f>IF(U354=100%,2,0)</f>
        <v>0</v>
      </c>
      <c r="AD354" s="37">
        <f>IF(L354&lt;$AE$8,0,1)</f>
        <v>1</v>
      </c>
      <c r="AE354" s="37" t="str">
        <f t="shared" ref="AE354:AE382" si="34">IF(AC354+AD354&gt;1,"CUMPLIDA",IF(AD354=1,"EN TERMINO","VENCIDA"))</f>
        <v>EN TERMINO</v>
      </c>
      <c r="AF354" s="37" t="str">
        <f t="shared" ref="AF354:AF382" si="35">IF(AE354="CUMPLIDA","CUMPLIDA",IF(AE354="EN TERMINO","EN TERMINO","VENCIDA"))</f>
        <v>EN TERMINO</v>
      </c>
      <c r="AG354" s="39" t="s">
        <v>117</v>
      </c>
      <c r="AH354" s="165"/>
      <c r="AI354" s="165"/>
      <c r="AJ354" s="165"/>
      <c r="AK354" s="53" t="s">
        <v>323</v>
      </c>
      <c r="AL354" s="62" t="s">
        <v>2724</v>
      </c>
      <c r="AM354" s="62" t="s">
        <v>324</v>
      </c>
      <c r="AN354" s="53" t="s">
        <v>63</v>
      </c>
      <c r="AO354" s="53"/>
      <c r="AP354" s="53"/>
      <c r="AQ354" s="53"/>
      <c r="AR354" s="62"/>
      <c r="AS354" s="94"/>
    </row>
    <row r="355" spans="1:45" ht="328.5" customHeight="1" x14ac:dyDescent="0.25">
      <c r="A355" s="167">
        <v>1195</v>
      </c>
      <c r="B355" s="167">
        <v>7</v>
      </c>
      <c r="C355" s="40" t="s">
        <v>2725</v>
      </c>
      <c r="D355" s="67" t="s">
        <v>2726</v>
      </c>
      <c r="E355" s="67" t="s">
        <v>2727</v>
      </c>
      <c r="F355" s="53" t="s">
        <v>2728</v>
      </c>
      <c r="G355" s="53" t="s">
        <v>2729</v>
      </c>
      <c r="H355" s="62" t="s">
        <v>2730</v>
      </c>
      <c r="I355" s="40" t="s">
        <v>2731</v>
      </c>
      <c r="J355" s="124">
        <v>6</v>
      </c>
      <c r="K355" s="47">
        <v>43131</v>
      </c>
      <c r="L355" s="47">
        <v>43434</v>
      </c>
      <c r="M355" s="53" t="s">
        <v>1231</v>
      </c>
      <c r="N355" s="53" t="s">
        <v>1232</v>
      </c>
      <c r="O355" s="53" t="s">
        <v>58</v>
      </c>
      <c r="P355" s="53" t="s">
        <v>58</v>
      </c>
      <c r="Q355" s="53" t="s">
        <v>2691</v>
      </c>
      <c r="R355" s="53" t="s">
        <v>58</v>
      </c>
      <c r="S355" s="53" t="s">
        <v>59</v>
      </c>
      <c r="T355" s="39">
        <v>0</v>
      </c>
      <c r="U355" s="164">
        <f t="shared" si="33"/>
        <v>0</v>
      </c>
      <c r="V355" s="36"/>
      <c r="W355" s="36"/>
      <c r="X355" s="36"/>
      <c r="Y355" s="36"/>
      <c r="Z355" s="36"/>
      <c r="AA355" s="36"/>
      <c r="AB355" s="39" t="s">
        <v>2692</v>
      </c>
      <c r="AC355" s="37">
        <f>IF(U355=100%,2,0)</f>
        <v>0</v>
      </c>
      <c r="AD355" s="37">
        <f>IF(L355&lt;$AE$8,0,1)</f>
        <v>1</v>
      </c>
      <c r="AE355" s="37" t="str">
        <f t="shared" si="34"/>
        <v>EN TERMINO</v>
      </c>
      <c r="AF355" s="37" t="str">
        <f t="shared" si="35"/>
        <v>EN TERMINO</v>
      </c>
      <c r="AG355" s="39" t="s">
        <v>59</v>
      </c>
      <c r="AH355" s="165"/>
      <c r="AI355" s="165"/>
      <c r="AJ355" s="165"/>
      <c r="AK355" s="53" t="s">
        <v>323</v>
      </c>
      <c r="AL355" s="62" t="s">
        <v>87</v>
      </c>
      <c r="AM355" s="62" t="s">
        <v>427</v>
      </c>
      <c r="AN355" s="53" t="s">
        <v>63</v>
      </c>
      <c r="AO355" s="53"/>
      <c r="AP355" s="53"/>
      <c r="AQ355" s="53"/>
      <c r="AR355" s="62"/>
      <c r="AS355" s="94"/>
    </row>
    <row r="356" spans="1:45" ht="294.75" customHeight="1" x14ac:dyDescent="0.25">
      <c r="A356" s="167">
        <v>1196</v>
      </c>
      <c r="B356" s="167">
        <v>8</v>
      </c>
      <c r="C356" s="40" t="s">
        <v>2732</v>
      </c>
      <c r="D356" s="67" t="s">
        <v>2733</v>
      </c>
      <c r="E356" s="67" t="s">
        <v>2734</v>
      </c>
      <c r="F356" s="53" t="s">
        <v>2735</v>
      </c>
      <c r="G356" s="53" t="s">
        <v>2736</v>
      </c>
      <c r="H356" s="156" t="s">
        <v>2737</v>
      </c>
      <c r="I356" s="44" t="s">
        <v>2738</v>
      </c>
      <c r="J356" s="124">
        <v>4</v>
      </c>
      <c r="K356" s="47">
        <v>43131</v>
      </c>
      <c r="L356" s="47">
        <v>43434</v>
      </c>
      <c r="M356" s="53" t="s">
        <v>1231</v>
      </c>
      <c r="N356" s="53" t="s">
        <v>1232</v>
      </c>
      <c r="O356" s="53" t="s">
        <v>58</v>
      </c>
      <c r="P356" s="53" t="s">
        <v>2706</v>
      </c>
      <c r="Q356" s="53" t="s">
        <v>2691</v>
      </c>
      <c r="R356" s="53" t="s">
        <v>58</v>
      </c>
      <c r="S356" s="53" t="s">
        <v>1138</v>
      </c>
      <c r="T356" s="53">
        <v>0</v>
      </c>
      <c r="U356" s="164">
        <f t="shared" si="33"/>
        <v>0</v>
      </c>
      <c r="V356" s="36"/>
      <c r="W356" s="36"/>
      <c r="X356" s="36"/>
      <c r="Y356" s="36"/>
      <c r="Z356" s="36"/>
      <c r="AA356" s="36"/>
      <c r="AB356" s="39" t="s">
        <v>2692</v>
      </c>
      <c r="AC356" s="37">
        <f>IF(U356=100%,2,0)</f>
        <v>0</v>
      </c>
      <c r="AD356" s="37">
        <f>IF(L356&lt;$AE$8,0,1)</f>
        <v>1</v>
      </c>
      <c r="AE356" s="37" t="str">
        <f t="shared" si="34"/>
        <v>EN TERMINO</v>
      </c>
      <c r="AF356" s="37" t="str">
        <f t="shared" si="35"/>
        <v>EN TERMINO</v>
      </c>
      <c r="AG356" s="53" t="s">
        <v>67</v>
      </c>
      <c r="AH356" s="165"/>
      <c r="AI356" s="165"/>
      <c r="AJ356" s="165"/>
      <c r="AK356" s="53" t="s">
        <v>323</v>
      </c>
      <c r="AL356" s="53" t="s">
        <v>680</v>
      </c>
      <c r="AM356" s="62" t="s">
        <v>1679</v>
      </c>
      <c r="AN356" s="53" t="s">
        <v>63</v>
      </c>
      <c r="AO356" s="53"/>
      <c r="AP356" s="53"/>
      <c r="AQ356" s="53"/>
      <c r="AR356" s="62"/>
      <c r="AS356" s="94"/>
    </row>
    <row r="357" spans="1:45" ht="240" customHeight="1" x14ac:dyDescent="0.25">
      <c r="A357" s="167">
        <v>1197</v>
      </c>
      <c r="B357" s="167">
        <v>9</v>
      </c>
      <c r="C357" s="40" t="s">
        <v>2739</v>
      </c>
      <c r="D357" s="67" t="s">
        <v>2740</v>
      </c>
      <c r="E357" s="67" t="s">
        <v>2741</v>
      </c>
      <c r="F357" s="53" t="s">
        <v>2686</v>
      </c>
      <c r="G357" s="53" t="s">
        <v>2742</v>
      </c>
      <c r="H357" s="62" t="s">
        <v>2743</v>
      </c>
      <c r="I357" s="62" t="s">
        <v>2744</v>
      </c>
      <c r="J357" s="124">
        <v>8</v>
      </c>
      <c r="K357" s="47">
        <v>43131</v>
      </c>
      <c r="L357" s="47">
        <v>43434</v>
      </c>
      <c r="M357" s="53" t="s">
        <v>1231</v>
      </c>
      <c r="N357" s="53" t="s">
        <v>1232</v>
      </c>
      <c r="O357" s="53" t="s">
        <v>58</v>
      </c>
      <c r="P357" s="53" t="s">
        <v>2284</v>
      </c>
      <c r="Q357" s="53" t="s">
        <v>2691</v>
      </c>
      <c r="R357" s="53" t="s">
        <v>58</v>
      </c>
      <c r="S357" s="53" t="s">
        <v>1138</v>
      </c>
      <c r="T357" s="53">
        <v>0</v>
      </c>
      <c r="U357" s="164">
        <f t="shared" si="33"/>
        <v>0</v>
      </c>
      <c r="V357" s="36"/>
      <c r="W357" s="36"/>
      <c r="X357" s="36"/>
      <c r="Y357" s="36"/>
      <c r="Z357" s="36"/>
      <c r="AA357" s="36"/>
      <c r="AB357" s="39" t="s">
        <v>2692</v>
      </c>
      <c r="AC357" s="37">
        <f>IF(U357=100%,2,0)</f>
        <v>0</v>
      </c>
      <c r="AD357" s="37">
        <f>IF(L357&lt;$AE$8,0,1)</f>
        <v>1</v>
      </c>
      <c r="AE357" s="37" t="str">
        <f t="shared" si="34"/>
        <v>EN TERMINO</v>
      </c>
      <c r="AF357" s="37" t="str">
        <f t="shared" si="35"/>
        <v>EN TERMINO</v>
      </c>
      <c r="AG357" s="53" t="s">
        <v>67</v>
      </c>
      <c r="AH357" s="165"/>
      <c r="AI357" s="165"/>
      <c r="AJ357" s="165"/>
      <c r="AK357" s="53" t="s">
        <v>323</v>
      </c>
      <c r="AL357" s="40" t="s">
        <v>2745</v>
      </c>
      <c r="AM357" s="40" t="s">
        <v>2505</v>
      </c>
      <c r="AN357" s="53" t="s">
        <v>63</v>
      </c>
      <c r="AO357" s="53"/>
      <c r="AP357" s="53"/>
      <c r="AQ357" s="53"/>
      <c r="AR357" s="62"/>
      <c r="AS357" s="94"/>
    </row>
    <row r="358" spans="1:45" ht="240" customHeight="1" x14ac:dyDescent="0.25">
      <c r="A358" s="167">
        <v>1198</v>
      </c>
      <c r="B358" s="167">
        <v>10</v>
      </c>
      <c r="C358" s="40" t="s">
        <v>2746</v>
      </c>
      <c r="D358" s="40" t="s">
        <v>2747</v>
      </c>
      <c r="E358" s="67" t="s">
        <v>2748</v>
      </c>
      <c r="F358" s="53" t="s">
        <v>2749</v>
      </c>
      <c r="G358" s="53" t="s">
        <v>2750</v>
      </c>
      <c r="H358" s="62" t="s">
        <v>2751</v>
      </c>
      <c r="I358" s="62" t="s">
        <v>2752</v>
      </c>
      <c r="J358" s="124">
        <v>7</v>
      </c>
      <c r="K358" s="47">
        <v>43131</v>
      </c>
      <c r="L358" s="47">
        <v>43434</v>
      </c>
      <c r="M358" s="53" t="s">
        <v>1231</v>
      </c>
      <c r="N358" s="53" t="s">
        <v>1232</v>
      </c>
      <c r="O358" s="53" t="s">
        <v>58</v>
      </c>
      <c r="P358" s="53" t="s">
        <v>2284</v>
      </c>
      <c r="Q358" s="53" t="s">
        <v>2691</v>
      </c>
      <c r="R358" s="53" t="s">
        <v>58</v>
      </c>
      <c r="S358" s="53" t="s">
        <v>1222</v>
      </c>
      <c r="T358" s="53">
        <v>0</v>
      </c>
      <c r="U358" s="164">
        <f t="shared" si="33"/>
        <v>0</v>
      </c>
      <c r="V358" s="36"/>
      <c r="W358" s="36"/>
      <c r="X358" s="36"/>
      <c r="Y358" s="36"/>
      <c r="Z358" s="36"/>
      <c r="AA358" s="36"/>
      <c r="AB358" s="39" t="s">
        <v>2692</v>
      </c>
      <c r="AC358" s="37">
        <f>IF(U358=100%,2,0)</f>
        <v>0</v>
      </c>
      <c r="AD358" s="37">
        <f>IF(L358&lt;$AE$8,0,1)</f>
        <v>1</v>
      </c>
      <c r="AE358" s="37" t="str">
        <f t="shared" si="34"/>
        <v>EN TERMINO</v>
      </c>
      <c r="AF358" s="37" t="str">
        <f t="shared" si="35"/>
        <v>EN TERMINO</v>
      </c>
      <c r="AG358" s="53" t="s">
        <v>117</v>
      </c>
      <c r="AH358" s="165"/>
      <c r="AI358" s="165"/>
      <c r="AJ358" s="165"/>
      <c r="AK358" s="53" t="s">
        <v>323</v>
      </c>
      <c r="AL358" s="40" t="s">
        <v>2753</v>
      </c>
      <c r="AM358" s="40" t="s">
        <v>2753</v>
      </c>
      <c r="AN358" s="53" t="s">
        <v>63</v>
      </c>
      <c r="AO358" s="53"/>
      <c r="AP358" s="53"/>
      <c r="AQ358" s="53"/>
      <c r="AR358" s="62"/>
      <c r="AS358" s="94"/>
    </row>
    <row r="359" spans="1:45" ht="376.5" customHeight="1" x14ac:dyDescent="0.25">
      <c r="A359" s="167">
        <v>1199</v>
      </c>
      <c r="B359" s="167">
        <v>11</v>
      </c>
      <c r="C359" s="40" t="s">
        <v>2754</v>
      </c>
      <c r="D359" s="67" t="s">
        <v>2755</v>
      </c>
      <c r="E359" s="67" t="s">
        <v>2756</v>
      </c>
      <c r="F359" s="53" t="s">
        <v>2697</v>
      </c>
      <c r="G359" s="53" t="s">
        <v>2698</v>
      </c>
      <c r="H359" s="62" t="s">
        <v>2757</v>
      </c>
      <c r="I359" s="62" t="s">
        <v>2758</v>
      </c>
      <c r="J359" s="124">
        <v>9</v>
      </c>
      <c r="K359" s="47">
        <v>43131</v>
      </c>
      <c r="L359" s="47">
        <v>43434</v>
      </c>
      <c r="M359" s="53" t="s">
        <v>1231</v>
      </c>
      <c r="N359" s="53" t="s">
        <v>1232</v>
      </c>
      <c r="O359" s="53" t="s">
        <v>58</v>
      </c>
      <c r="P359" s="53" t="s">
        <v>2284</v>
      </c>
      <c r="Q359" s="53" t="s">
        <v>2691</v>
      </c>
      <c r="R359" s="53" t="s">
        <v>58</v>
      </c>
      <c r="S359" s="53" t="s">
        <v>1138</v>
      </c>
      <c r="T359" s="53">
        <v>0</v>
      </c>
      <c r="U359" s="164">
        <f t="shared" si="33"/>
        <v>0</v>
      </c>
      <c r="V359" s="36"/>
      <c r="W359" s="36"/>
      <c r="X359" s="36"/>
      <c r="Y359" s="36"/>
      <c r="Z359" s="36"/>
      <c r="AA359" s="36"/>
      <c r="AB359" s="39" t="s">
        <v>2692</v>
      </c>
      <c r="AC359" s="37">
        <f>IF(U359=100%,2,0)</f>
        <v>0</v>
      </c>
      <c r="AD359" s="37">
        <f>IF(L359&lt;$AE$8,0,1)</f>
        <v>1</v>
      </c>
      <c r="AE359" s="37" t="str">
        <f t="shared" si="34"/>
        <v>EN TERMINO</v>
      </c>
      <c r="AF359" s="37" t="str">
        <f t="shared" si="35"/>
        <v>EN TERMINO</v>
      </c>
      <c r="AG359" s="53" t="s">
        <v>67</v>
      </c>
      <c r="AH359" s="165"/>
      <c r="AI359" s="165"/>
      <c r="AJ359" s="165"/>
      <c r="AK359" s="53" t="s">
        <v>323</v>
      </c>
      <c r="AL359" s="40" t="s">
        <v>61</v>
      </c>
      <c r="AM359" s="40" t="s">
        <v>325</v>
      </c>
      <c r="AN359" s="53" t="s">
        <v>63</v>
      </c>
      <c r="AO359" s="53"/>
      <c r="AP359" s="53"/>
      <c r="AQ359" s="53"/>
      <c r="AR359" s="62"/>
      <c r="AS359" s="94"/>
    </row>
    <row r="360" spans="1:45" ht="386.25" customHeight="1" x14ac:dyDescent="0.25">
      <c r="A360" s="167">
        <v>1200</v>
      </c>
      <c r="B360" s="167">
        <v>12</v>
      </c>
      <c r="C360" s="40" t="s">
        <v>2759</v>
      </c>
      <c r="D360" s="62" t="s">
        <v>2760</v>
      </c>
      <c r="E360" s="62" t="s">
        <v>2761</v>
      </c>
      <c r="F360" s="53" t="s">
        <v>2762</v>
      </c>
      <c r="G360" s="53" t="s">
        <v>2763</v>
      </c>
      <c r="H360" s="62" t="s">
        <v>2764</v>
      </c>
      <c r="I360" s="40" t="s">
        <v>2765</v>
      </c>
      <c r="J360" s="124">
        <v>9</v>
      </c>
      <c r="K360" s="47">
        <v>43131</v>
      </c>
      <c r="L360" s="47">
        <v>43434</v>
      </c>
      <c r="M360" s="53" t="s">
        <v>1231</v>
      </c>
      <c r="N360" s="53" t="s">
        <v>1232</v>
      </c>
      <c r="O360" s="53" t="s">
        <v>58</v>
      </c>
      <c r="P360" s="53" t="s">
        <v>58</v>
      </c>
      <c r="Q360" s="53" t="s">
        <v>2691</v>
      </c>
      <c r="R360" s="53" t="s">
        <v>58</v>
      </c>
      <c r="S360" s="53" t="s">
        <v>1138</v>
      </c>
      <c r="T360" s="53">
        <v>0</v>
      </c>
      <c r="U360" s="164">
        <f t="shared" si="33"/>
        <v>0</v>
      </c>
      <c r="V360" s="36"/>
      <c r="W360" s="36"/>
      <c r="X360" s="36"/>
      <c r="Y360" s="36"/>
      <c r="Z360" s="36"/>
      <c r="AA360" s="36"/>
      <c r="AB360" s="39" t="s">
        <v>2692</v>
      </c>
      <c r="AC360" s="37">
        <f>IF(U360=100%,2,0)</f>
        <v>0</v>
      </c>
      <c r="AD360" s="37">
        <f>IF(L360&lt;$AE$8,0,1)</f>
        <v>1</v>
      </c>
      <c r="AE360" s="37" t="str">
        <f t="shared" si="34"/>
        <v>EN TERMINO</v>
      </c>
      <c r="AF360" s="37" t="str">
        <f t="shared" si="35"/>
        <v>EN TERMINO</v>
      </c>
      <c r="AG360" s="53" t="s">
        <v>67</v>
      </c>
      <c r="AH360" s="165"/>
      <c r="AI360" s="165"/>
      <c r="AJ360" s="165"/>
      <c r="AK360" s="53" t="s">
        <v>323</v>
      </c>
      <c r="AL360" s="62" t="s">
        <v>61</v>
      </c>
      <c r="AM360" s="40" t="s">
        <v>2766</v>
      </c>
      <c r="AN360" s="53" t="s">
        <v>63</v>
      </c>
      <c r="AO360" s="53"/>
      <c r="AP360" s="53"/>
      <c r="AQ360" s="53"/>
      <c r="AR360" s="62"/>
      <c r="AS360" s="94"/>
    </row>
    <row r="361" spans="1:45" ht="298.5" customHeight="1" x14ac:dyDescent="0.25">
      <c r="A361" s="167">
        <v>1201</v>
      </c>
      <c r="B361" s="167">
        <v>13</v>
      </c>
      <c r="C361" s="40" t="s">
        <v>2767</v>
      </c>
      <c r="D361" s="67" t="s">
        <v>2768</v>
      </c>
      <c r="E361" s="67" t="s">
        <v>2769</v>
      </c>
      <c r="F361" s="53" t="s">
        <v>2770</v>
      </c>
      <c r="G361" s="53" t="s">
        <v>2771</v>
      </c>
      <c r="H361" s="62" t="s">
        <v>2772</v>
      </c>
      <c r="I361" s="62" t="s">
        <v>2773</v>
      </c>
      <c r="J361" s="124">
        <v>8</v>
      </c>
      <c r="K361" s="47">
        <v>43131</v>
      </c>
      <c r="L361" s="47">
        <v>43434</v>
      </c>
      <c r="M361" s="53" t="s">
        <v>1231</v>
      </c>
      <c r="N361" s="53" t="s">
        <v>1232</v>
      </c>
      <c r="O361" s="53" t="s">
        <v>58</v>
      </c>
      <c r="P361" s="53" t="s">
        <v>58</v>
      </c>
      <c r="Q361" s="53" t="s">
        <v>2691</v>
      </c>
      <c r="R361" s="53" t="s">
        <v>58</v>
      </c>
      <c r="S361" s="53" t="s">
        <v>1138</v>
      </c>
      <c r="T361" s="53">
        <v>0</v>
      </c>
      <c r="U361" s="164">
        <f t="shared" si="33"/>
        <v>0</v>
      </c>
      <c r="V361" s="36"/>
      <c r="W361" s="36"/>
      <c r="X361" s="36"/>
      <c r="Y361" s="36"/>
      <c r="Z361" s="36"/>
      <c r="AA361" s="36"/>
      <c r="AB361" s="39" t="s">
        <v>2692</v>
      </c>
      <c r="AC361" s="37">
        <f>IF(U361=100%,2,0)</f>
        <v>0</v>
      </c>
      <c r="AD361" s="37">
        <f>IF(L361&lt;$AE$8,0,1)</f>
        <v>1</v>
      </c>
      <c r="AE361" s="37" t="str">
        <f t="shared" si="34"/>
        <v>EN TERMINO</v>
      </c>
      <c r="AF361" s="37" t="str">
        <f t="shared" si="35"/>
        <v>EN TERMINO</v>
      </c>
      <c r="AG361" s="53" t="s">
        <v>67</v>
      </c>
      <c r="AH361" s="165"/>
      <c r="AI361" s="165"/>
      <c r="AJ361" s="165"/>
      <c r="AK361" s="53" t="s">
        <v>323</v>
      </c>
      <c r="AL361" s="62" t="s">
        <v>61</v>
      </c>
      <c r="AM361" s="62" t="s">
        <v>62</v>
      </c>
      <c r="AN361" s="53" t="s">
        <v>63</v>
      </c>
      <c r="AO361" s="53"/>
      <c r="AP361" s="53"/>
      <c r="AQ361" s="53"/>
      <c r="AR361" s="62"/>
      <c r="AS361" s="94"/>
    </row>
    <row r="362" spans="1:45" ht="378" customHeight="1" x14ac:dyDescent="0.25">
      <c r="A362" s="167">
        <v>1202</v>
      </c>
      <c r="B362" s="167">
        <v>14</v>
      </c>
      <c r="C362" s="40" t="s">
        <v>2774</v>
      </c>
      <c r="D362" s="67" t="s">
        <v>2775</v>
      </c>
      <c r="E362" s="67" t="s">
        <v>2776</v>
      </c>
      <c r="F362" s="53" t="s">
        <v>2777</v>
      </c>
      <c r="G362" s="53" t="s">
        <v>2778</v>
      </c>
      <c r="H362" s="62" t="s">
        <v>2779</v>
      </c>
      <c r="I362" s="40" t="s">
        <v>2780</v>
      </c>
      <c r="J362" s="124">
        <v>11</v>
      </c>
      <c r="K362" s="47">
        <v>43131</v>
      </c>
      <c r="L362" s="47">
        <v>43434</v>
      </c>
      <c r="M362" s="53" t="s">
        <v>1231</v>
      </c>
      <c r="N362" s="53" t="s">
        <v>1232</v>
      </c>
      <c r="O362" s="53" t="s">
        <v>58</v>
      </c>
      <c r="P362" s="53" t="s">
        <v>58</v>
      </c>
      <c r="Q362" s="53" t="s">
        <v>2691</v>
      </c>
      <c r="R362" s="53" t="s">
        <v>58</v>
      </c>
      <c r="S362" s="53" t="s">
        <v>1138</v>
      </c>
      <c r="T362" s="53">
        <v>0</v>
      </c>
      <c r="U362" s="164">
        <f t="shared" si="33"/>
        <v>0</v>
      </c>
      <c r="V362" s="36"/>
      <c r="W362" s="36"/>
      <c r="X362" s="36"/>
      <c r="Y362" s="36"/>
      <c r="Z362" s="36"/>
      <c r="AA362" s="36"/>
      <c r="AB362" s="39" t="s">
        <v>2692</v>
      </c>
      <c r="AC362" s="37">
        <f>IF(U362=100%,2,0)</f>
        <v>0</v>
      </c>
      <c r="AD362" s="37">
        <f>IF(L362&lt;$AE$8,0,1)</f>
        <v>1</v>
      </c>
      <c r="AE362" s="37" t="str">
        <f t="shared" si="34"/>
        <v>EN TERMINO</v>
      </c>
      <c r="AF362" s="37" t="str">
        <f t="shared" si="35"/>
        <v>EN TERMINO</v>
      </c>
      <c r="AG362" s="53" t="s">
        <v>67</v>
      </c>
      <c r="AH362" s="165"/>
      <c r="AI362" s="165"/>
      <c r="AJ362" s="165"/>
      <c r="AK362" s="53" t="s">
        <v>323</v>
      </c>
      <c r="AL362" s="62" t="s">
        <v>61</v>
      </c>
      <c r="AM362" s="62" t="s">
        <v>62</v>
      </c>
      <c r="AN362" s="53" t="s">
        <v>63</v>
      </c>
      <c r="AO362" s="53"/>
      <c r="AP362" s="53"/>
      <c r="AQ362" s="53"/>
      <c r="AR362" s="62"/>
      <c r="AS362" s="94"/>
    </row>
    <row r="363" spans="1:45" ht="256.5" customHeight="1" x14ac:dyDescent="0.25">
      <c r="A363" s="167">
        <v>1203</v>
      </c>
      <c r="B363" s="167">
        <v>15</v>
      </c>
      <c r="C363" s="40" t="s">
        <v>2781</v>
      </c>
      <c r="D363" s="67" t="s">
        <v>2782</v>
      </c>
      <c r="E363" s="67" t="s">
        <v>2783</v>
      </c>
      <c r="F363" s="53" t="s">
        <v>2777</v>
      </c>
      <c r="G363" s="53" t="s">
        <v>2784</v>
      </c>
      <c r="H363" s="62" t="s">
        <v>2785</v>
      </c>
      <c r="I363" s="40" t="s">
        <v>2786</v>
      </c>
      <c r="J363" s="124">
        <v>5</v>
      </c>
      <c r="K363" s="47">
        <v>43131</v>
      </c>
      <c r="L363" s="47">
        <v>43830</v>
      </c>
      <c r="M363" s="53" t="s">
        <v>1231</v>
      </c>
      <c r="N363" s="53" t="s">
        <v>1232</v>
      </c>
      <c r="O363" s="53" t="s">
        <v>58</v>
      </c>
      <c r="P363" s="53" t="s">
        <v>58</v>
      </c>
      <c r="Q363" s="53" t="s">
        <v>2691</v>
      </c>
      <c r="R363" s="53" t="s">
        <v>58</v>
      </c>
      <c r="S363" s="53" t="s">
        <v>1138</v>
      </c>
      <c r="T363" s="53">
        <v>0</v>
      </c>
      <c r="U363" s="164">
        <f t="shared" si="33"/>
        <v>0</v>
      </c>
      <c r="V363" s="36"/>
      <c r="W363" s="36"/>
      <c r="X363" s="36"/>
      <c r="Y363" s="36"/>
      <c r="Z363" s="36"/>
      <c r="AA363" s="36"/>
      <c r="AB363" s="39" t="s">
        <v>2692</v>
      </c>
      <c r="AC363" s="37">
        <f>IF(U363=100%,2,0)</f>
        <v>0</v>
      </c>
      <c r="AD363" s="37">
        <f>IF(L363&lt;$AE$8,0,1)</f>
        <v>1</v>
      </c>
      <c r="AE363" s="37" t="str">
        <f t="shared" si="34"/>
        <v>EN TERMINO</v>
      </c>
      <c r="AF363" s="37" t="str">
        <f t="shared" si="35"/>
        <v>EN TERMINO</v>
      </c>
      <c r="AG363" s="53" t="s">
        <v>67</v>
      </c>
      <c r="AH363" s="165"/>
      <c r="AI363" s="165"/>
      <c r="AJ363" s="165"/>
      <c r="AK363" s="53" t="s">
        <v>323</v>
      </c>
      <c r="AL363" s="62" t="s">
        <v>61</v>
      </c>
      <c r="AM363" s="62" t="s">
        <v>62</v>
      </c>
      <c r="AN363" s="53" t="s">
        <v>63</v>
      </c>
      <c r="AO363" s="53"/>
      <c r="AP363" s="53"/>
      <c r="AQ363" s="53"/>
      <c r="AR363" s="62"/>
      <c r="AS363" s="94"/>
    </row>
    <row r="364" spans="1:45" ht="309.75" customHeight="1" x14ac:dyDescent="0.25">
      <c r="A364" s="167">
        <v>1204</v>
      </c>
      <c r="B364" s="167">
        <v>16</v>
      </c>
      <c r="C364" s="40" t="s">
        <v>2787</v>
      </c>
      <c r="D364" s="67" t="s">
        <v>2788</v>
      </c>
      <c r="E364" s="67" t="s">
        <v>2789</v>
      </c>
      <c r="F364" s="53" t="s">
        <v>2790</v>
      </c>
      <c r="G364" s="53" t="s">
        <v>2791</v>
      </c>
      <c r="H364" s="62" t="s">
        <v>2792</v>
      </c>
      <c r="I364" s="40" t="s">
        <v>2793</v>
      </c>
      <c r="J364" s="124">
        <v>8</v>
      </c>
      <c r="K364" s="47">
        <v>43131</v>
      </c>
      <c r="L364" s="47">
        <v>43434</v>
      </c>
      <c r="M364" s="53" t="s">
        <v>1231</v>
      </c>
      <c r="N364" s="53" t="s">
        <v>1232</v>
      </c>
      <c r="O364" s="53" t="s">
        <v>58</v>
      </c>
      <c r="P364" s="53" t="s">
        <v>826</v>
      </c>
      <c r="Q364" s="53" t="s">
        <v>2691</v>
      </c>
      <c r="R364" s="53" t="s">
        <v>58</v>
      </c>
      <c r="S364" s="53" t="s">
        <v>1138</v>
      </c>
      <c r="T364" s="53">
        <v>0</v>
      </c>
      <c r="U364" s="164">
        <f t="shared" si="33"/>
        <v>0</v>
      </c>
      <c r="V364" s="36"/>
      <c r="W364" s="36"/>
      <c r="X364" s="36"/>
      <c r="Y364" s="36"/>
      <c r="Z364" s="36"/>
      <c r="AA364" s="36"/>
      <c r="AB364" s="39" t="s">
        <v>2692</v>
      </c>
      <c r="AC364" s="37">
        <f>IF(U364=100%,2,0)</f>
        <v>0</v>
      </c>
      <c r="AD364" s="37">
        <f>IF(L364&lt;$AE$8,0,1)</f>
        <v>1</v>
      </c>
      <c r="AE364" s="37" t="str">
        <f t="shared" si="34"/>
        <v>EN TERMINO</v>
      </c>
      <c r="AF364" s="37" t="str">
        <f t="shared" si="35"/>
        <v>EN TERMINO</v>
      </c>
      <c r="AG364" s="53" t="s">
        <v>67</v>
      </c>
      <c r="AH364" s="165"/>
      <c r="AI364" s="165"/>
      <c r="AJ364" s="165"/>
      <c r="AK364" s="53" t="s">
        <v>323</v>
      </c>
      <c r="AL364" s="62" t="s">
        <v>87</v>
      </c>
      <c r="AM364" s="62" t="s">
        <v>630</v>
      </c>
      <c r="AN364" s="53" t="s">
        <v>63</v>
      </c>
      <c r="AO364" s="53"/>
      <c r="AP364" s="53"/>
      <c r="AQ364" s="53"/>
      <c r="AR364" s="62"/>
      <c r="AS364" s="94"/>
    </row>
    <row r="365" spans="1:45" ht="240" customHeight="1" x14ac:dyDescent="0.25">
      <c r="A365" s="167">
        <v>1205</v>
      </c>
      <c r="B365" s="167">
        <v>17</v>
      </c>
      <c r="C365" s="40" t="s">
        <v>2794</v>
      </c>
      <c r="D365" s="67" t="s">
        <v>2795</v>
      </c>
      <c r="E365" s="67" t="s">
        <v>2796</v>
      </c>
      <c r="F365" s="53" t="s">
        <v>2797</v>
      </c>
      <c r="G365" s="53" t="s">
        <v>2798</v>
      </c>
      <c r="H365" s="62" t="s">
        <v>2799</v>
      </c>
      <c r="I365" s="40" t="s">
        <v>2800</v>
      </c>
      <c r="J365" s="124">
        <v>8</v>
      </c>
      <c r="K365" s="47">
        <v>43131</v>
      </c>
      <c r="L365" s="47">
        <v>43434</v>
      </c>
      <c r="M365" s="53" t="s">
        <v>1231</v>
      </c>
      <c r="N365" s="53" t="s">
        <v>1232</v>
      </c>
      <c r="O365" s="53" t="s">
        <v>58</v>
      </c>
      <c r="P365" s="53" t="s">
        <v>826</v>
      </c>
      <c r="Q365" s="53" t="s">
        <v>2691</v>
      </c>
      <c r="R365" s="53" t="s">
        <v>58</v>
      </c>
      <c r="S365" s="53" t="s">
        <v>1138</v>
      </c>
      <c r="T365" s="53">
        <v>0</v>
      </c>
      <c r="U365" s="164">
        <f t="shared" si="33"/>
        <v>0</v>
      </c>
      <c r="V365" s="36"/>
      <c r="W365" s="36"/>
      <c r="X365" s="36"/>
      <c r="Y365" s="36"/>
      <c r="Z365" s="36"/>
      <c r="AA365" s="36"/>
      <c r="AB365" s="39" t="s">
        <v>2692</v>
      </c>
      <c r="AC365" s="37">
        <f>IF(U365=100%,2,0)</f>
        <v>0</v>
      </c>
      <c r="AD365" s="37">
        <f>IF(L365&lt;$AE$8,0,1)</f>
        <v>1</v>
      </c>
      <c r="AE365" s="37" t="str">
        <f t="shared" si="34"/>
        <v>EN TERMINO</v>
      </c>
      <c r="AF365" s="37" t="str">
        <f t="shared" si="35"/>
        <v>EN TERMINO</v>
      </c>
      <c r="AG365" s="53" t="s">
        <v>67</v>
      </c>
      <c r="AH365" s="165"/>
      <c r="AI365" s="165"/>
      <c r="AJ365" s="165"/>
      <c r="AK365" s="53" t="s">
        <v>323</v>
      </c>
      <c r="AL365" s="62" t="s">
        <v>87</v>
      </c>
      <c r="AM365" s="62" t="s">
        <v>630</v>
      </c>
      <c r="AN365" s="53" t="s">
        <v>63</v>
      </c>
      <c r="AO365" s="53"/>
      <c r="AP365" s="53"/>
      <c r="AQ365" s="53"/>
      <c r="AR365" s="62"/>
      <c r="AS365" s="94"/>
    </row>
    <row r="366" spans="1:45" ht="263.25" customHeight="1" x14ac:dyDescent="0.25">
      <c r="A366" s="167">
        <v>1206</v>
      </c>
      <c r="B366" s="167">
        <v>18</v>
      </c>
      <c r="C366" s="40" t="s">
        <v>2801</v>
      </c>
      <c r="D366" s="67" t="s">
        <v>2802</v>
      </c>
      <c r="E366" s="67" t="s">
        <v>2803</v>
      </c>
      <c r="F366" s="53" t="s">
        <v>2804</v>
      </c>
      <c r="G366" s="53" t="s">
        <v>2805</v>
      </c>
      <c r="H366" s="62" t="s">
        <v>2806</v>
      </c>
      <c r="I366" s="40" t="s">
        <v>2807</v>
      </c>
      <c r="J366" s="124">
        <v>9</v>
      </c>
      <c r="K366" s="47">
        <v>43131</v>
      </c>
      <c r="L366" s="47">
        <v>43434</v>
      </c>
      <c r="M366" s="53" t="s">
        <v>1231</v>
      </c>
      <c r="N366" s="53" t="s">
        <v>1232</v>
      </c>
      <c r="O366" s="53" t="s">
        <v>58</v>
      </c>
      <c r="P366" s="53" t="s">
        <v>58</v>
      </c>
      <c r="Q366" s="53" t="s">
        <v>2691</v>
      </c>
      <c r="R366" s="53" t="s">
        <v>58</v>
      </c>
      <c r="S366" s="53" t="s">
        <v>1138</v>
      </c>
      <c r="T366" s="53">
        <v>0</v>
      </c>
      <c r="U366" s="164">
        <f t="shared" si="33"/>
        <v>0</v>
      </c>
      <c r="V366" s="36"/>
      <c r="W366" s="36"/>
      <c r="X366" s="36"/>
      <c r="Y366" s="36"/>
      <c r="Z366" s="36"/>
      <c r="AA366" s="36"/>
      <c r="AB366" s="39" t="s">
        <v>2692</v>
      </c>
      <c r="AC366" s="37">
        <f>IF(U366=100%,2,0)</f>
        <v>0</v>
      </c>
      <c r="AD366" s="37">
        <f>IF(L366&lt;$AE$8,0,1)</f>
        <v>1</v>
      </c>
      <c r="AE366" s="37" t="str">
        <f t="shared" si="34"/>
        <v>EN TERMINO</v>
      </c>
      <c r="AF366" s="37" t="str">
        <f t="shared" si="35"/>
        <v>EN TERMINO</v>
      </c>
      <c r="AG366" s="53" t="s">
        <v>67</v>
      </c>
      <c r="AH366" s="165"/>
      <c r="AI366" s="165"/>
      <c r="AJ366" s="165"/>
      <c r="AK366" s="53" t="s">
        <v>323</v>
      </c>
      <c r="AL366" s="62" t="s">
        <v>87</v>
      </c>
      <c r="AM366" s="62" t="s">
        <v>630</v>
      </c>
      <c r="AN366" s="53" t="s">
        <v>63</v>
      </c>
      <c r="AO366" s="53"/>
      <c r="AP366" s="53"/>
      <c r="AQ366" s="53"/>
      <c r="AR366" s="62"/>
      <c r="AS366" s="94"/>
    </row>
    <row r="367" spans="1:45" ht="267" customHeight="1" x14ac:dyDescent="0.25">
      <c r="A367" s="167">
        <v>1207</v>
      </c>
      <c r="B367" s="167">
        <v>19</v>
      </c>
      <c r="C367" s="40" t="s">
        <v>2808</v>
      </c>
      <c r="D367" s="67" t="s">
        <v>2809</v>
      </c>
      <c r="E367" s="67" t="s">
        <v>2810</v>
      </c>
      <c r="F367" s="53" t="s">
        <v>2811</v>
      </c>
      <c r="G367" s="53" t="s">
        <v>2812</v>
      </c>
      <c r="H367" s="62" t="s">
        <v>2813</v>
      </c>
      <c r="I367" s="40" t="s">
        <v>2814</v>
      </c>
      <c r="J367" s="124">
        <v>7</v>
      </c>
      <c r="K367" s="47">
        <v>43131</v>
      </c>
      <c r="L367" s="47">
        <v>43830</v>
      </c>
      <c r="M367" s="53" t="s">
        <v>1231</v>
      </c>
      <c r="N367" s="53" t="s">
        <v>1232</v>
      </c>
      <c r="O367" s="53" t="s">
        <v>58</v>
      </c>
      <c r="P367" s="53" t="s">
        <v>58</v>
      </c>
      <c r="Q367" s="53" t="s">
        <v>2691</v>
      </c>
      <c r="R367" s="53" t="s">
        <v>58</v>
      </c>
      <c r="S367" s="53" t="s">
        <v>1138</v>
      </c>
      <c r="T367" s="53">
        <v>0</v>
      </c>
      <c r="U367" s="164">
        <f t="shared" si="33"/>
        <v>0</v>
      </c>
      <c r="V367" s="36"/>
      <c r="W367" s="36"/>
      <c r="X367" s="36"/>
      <c r="Y367" s="36"/>
      <c r="Z367" s="36"/>
      <c r="AA367" s="36"/>
      <c r="AB367" s="39" t="s">
        <v>2692</v>
      </c>
      <c r="AC367" s="37">
        <f>IF(U367=100%,2,0)</f>
        <v>0</v>
      </c>
      <c r="AD367" s="37">
        <f>IF(L367&lt;$AE$8,0,1)</f>
        <v>1</v>
      </c>
      <c r="AE367" s="37" t="str">
        <f t="shared" si="34"/>
        <v>EN TERMINO</v>
      </c>
      <c r="AF367" s="37" t="str">
        <f t="shared" si="35"/>
        <v>EN TERMINO</v>
      </c>
      <c r="AG367" s="53" t="s">
        <v>67</v>
      </c>
      <c r="AH367" s="165"/>
      <c r="AI367" s="165"/>
      <c r="AJ367" s="165"/>
      <c r="AK367" s="53" t="s">
        <v>323</v>
      </c>
      <c r="AL367" s="62" t="s">
        <v>61</v>
      </c>
      <c r="AM367" s="62" t="s">
        <v>62</v>
      </c>
      <c r="AN367" s="53" t="s">
        <v>63</v>
      </c>
      <c r="AO367" s="53"/>
      <c r="AP367" s="53"/>
      <c r="AQ367" s="53"/>
      <c r="AR367" s="62"/>
      <c r="AS367" s="94"/>
    </row>
    <row r="368" spans="1:45" ht="240" customHeight="1" x14ac:dyDescent="0.25">
      <c r="A368" s="167">
        <v>1208</v>
      </c>
      <c r="B368" s="167">
        <v>20</v>
      </c>
      <c r="C368" s="40" t="s">
        <v>2815</v>
      </c>
      <c r="D368" s="67" t="s">
        <v>2802</v>
      </c>
      <c r="E368" s="67" t="s">
        <v>2816</v>
      </c>
      <c r="F368" s="53" t="s">
        <v>2811</v>
      </c>
      <c r="G368" s="53" t="s">
        <v>2817</v>
      </c>
      <c r="H368" s="40" t="s">
        <v>2818</v>
      </c>
      <c r="I368" s="40" t="s">
        <v>2819</v>
      </c>
      <c r="J368" s="124">
        <v>7</v>
      </c>
      <c r="K368" s="47">
        <v>43131</v>
      </c>
      <c r="L368" s="47">
        <v>43434</v>
      </c>
      <c r="M368" s="53" t="s">
        <v>1231</v>
      </c>
      <c r="N368" s="53" t="s">
        <v>1232</v>
      </c>
      <c r="O368" s="53" t="s">
        <v>58</v>
      </c>
      <c r="P368" s="53" t="s">
        <v>58</v>
      </c>
      <c r="Q368" s="53" t="s">
        <v>2691</v>
      </c>
      <c r="R368" s="53" t="s">
        <v>58</v>
      </c>
      <c r="S368" s="53" t="s">
        <v>1138</v>
      </c>
      <c r="T368" s="53">
        <v>0</v>
      </c>
      <c r="U368" s="164">
        <f t="shared" si="33"/>
        <v>0</v>
      </c>
      <c r="V368" s="36"/>
      <c r="W368" s="36"/>
      <c r="X368" s="36"/>
      <c r="Y368" s="36"/>
      <c r="Z368" s="36"/>
      <c r="AA368" s="36"/>
      <c r="AB368" s="39" t="s">
        <v>2692</v>
      </c>
      <c r="AC368" s="37">
        <f>IF(U368=100%,2,0)</f>
        <v>0</v>
      </c>
      <c r="AD368" s="37">
        <f>IF(L368&lt;$AE$8,0,1)</f>
        <v>1</v>
      </c>
      <c r="AE368" s="37" t="str">
        <f t="shared" si="34"/>
        <v>EN TERMINO</v>
      </c>
      <c r="AF368" s="37" t="str">
        <f t="shared" si="35"/>
        <v>EN TERMINO</v>
      </c>
      <c r="AG368" s="53" t="s">
        <v>67</v>
      </c>
      <c r="AH368" s="165"/>
      <c r="AI368" s="165"/>
      <c r="AJ368" s="165"/>
      <c r="AK368" s="53" t="s">
        <v>323</v>
      </c>
      <c r="AL368" s="62" t="s">
        <v>87</v>
      </c>
      <c r="AM368" s="62" t="s">
        <v>630</v>
      </c>
      <c r="AN368" s="53" t="s">
        <v>63</v>
      </c>
      <c r="AO368" s="53"/>
      <c r="AP368" s="53"/>
      <c r="AQ368" s="53"/>
      <c r="AR368" s="62"/>
      <c r="AS368" s="94"/>
    </row>
    <row r="369" spans="1:45" ht="354.75" customHeight="1" x14ac:dyDescent="0.25">
      <c r="A369" s="167">
        <v>1209</v>
      </c>
      <c r="B369" s="167">
        <v>21</v>
      </c>
      <c r="C369" s="40" t="s">
        <v>2820</v>
      </c>
      <c r="D369" s="67" t="s">
        <v>2821</v>
      </c>
      <c r="E369" s="67" t="s">
        <v>2822</v>
      </c>
      <c r="F369" s="53" t="s">
        <v>2823</v>
      </c>
      <c r="G369" s="53" t="s">
        <v>2824</v>
      </c>
      <c r="H369" s="62" t="s">
        <v>2825</v>
      </c>
      <c r="I369" s="40" t="s">
        <v>2826</v>
      </c>
      <c r="J369" s="124">
        <v>8</v>
      </c>
      <c r="K369" s="47">
        <v>43131</v>
      </c>
      <c r="L369" s="47">
        <v>43434</v>
      </c>
      <c r="M369" s="53" t="s">
        <v>1231</v>
      </c>
      <c r="N369" s="53" t="s">
        <v>1232</v>
      </c>
      <c r="O369" s="53" t="s">
        <v>58</v>
      </c>
      <c r="P369" s="53" t="s">
        <v>58</v>
      </c>
      <c r="Q369" s="53" t="s">
        <v>2691</v>
      </c>
      <c r="R369" s="53" t="s">
        <v>58</v>
      </c>
      <c r="S369" s="53" t="s">
        <v>1138</v>
      </c>
      <c r="T369" s="53">
        <v>0</v>
      </c>
      <c r="U369" s="164">
        <f t="shared" si="33"/>
        <v>0</v>
      </c>
      <c r="V369" s="36"/>
      <c r="W369" s="36"/>
      <c r="X369" s="36"/>
      <c r="Y369" s="36"/>
      <c r="Z369" s="36"/>
      <c r="AA369" s="36"/>
      <c r="AB369" s="39" t="s">
        <v>2692</v>
      </c>
      <c r="AC369" s="37">
        <f>IF(U369=100%,2,0)</f>
        <v>0</v>
      </c>
      <c r="AD369" s="37">
        <f>IF(L369&lt;$AE$8,0,1)</f>
        <v>1</v>
      </c>
      <c r="AE369" s="37" t="str">
        <f t="shared" si="34"/>
        <v>EN TERMINO</v>
      </c>
      <c r="AF369" s="37" t="str">
        <f t="shared" si="35"/>
        <v>EN TERMINO</v>
      </c>
      <c r="AG369" s="53" t="s">
        <v>67</v>
      </c>
      <c r="AH369" s="165"/>
      <c r="AI369" s="165"/>
      <c r="AJ369" s="165"/>
      <c r="AK369" s="53" t="s">
        <v>323</v>
      </c>
      <c r="AL369" s="62" t="s">
        <v>61</v>
      </c>
      <c r="AM369" s="62" t="s">
        <v>62</v>
      </c>
      <c r="AN369" s="53" t="s">
        <v>63</v>
      </c>
      <c r="AO369" s="53"/>
      <c r="AP369" s="53"/>
      <c r="AQ369" s="53"/>
      <c r="AR369" s="62"/>
      <c r="AS369" s="94"/>
    </row>
    <row r="370" spans="1:45" ht="240" customHeight="1" x14ac:dyDescent="0.25">
      <c r="A370" s="167">
        <v>1210</v>
      </c>
      <c r="B370" s="167">
        <v>22</v>
      </c>
      <c r="C370" s="40" t="s">
        <v>2827</v>
      </c>
      <c r="D370" s="67" t="s">
        <v>2828</v>
      </c>
      <c r="E370" s="67" t="s">
        <v>2829</v>
      </c>
      <c r="F370" s="53" t="s">
        <v>2830</v>
      </c>
      <c r="G370" s="53" t="s">
        <v>2831</v>
      </c>
      <c r="H370" s="176" t="s">
        <v>2832</v>
      </c>
      <c r="I370" s="40" t="s">
        <v>2833</v>
      </c>
      <c r="J370" s="124">
        <v>7</v>
      </c>
      <c r="K370" s="47">
        <v>43131</v>
      </c>
      <c r="L370" s="47">
        <v>43434</v>
      </c>
      <c r="M370" s="53" t="s">
        <v>1231</v>
      </c>
      <c r="N370" s="53" t="s">
        <v>1232</v>
      </c>
      <c r="O370" s="53" t="s">
        <v>58</v>
      </c>
      <c r="P370" s="53" t="s">
        <v>58</v>
      </c>
      <c r="Q370" s="53" t="s">
        <v>2691</v>
      </c>
      <c r="R370" s="53" t="s">
        <v>58</v>
      </c>
      <c r="S370" s="53" t="s">
        <v>1138</v>
      </c>
      <c r="T370" s="53">
        <v>0</v>
      </c>
      <c r="U370" s="164">
        <f t="shared" si="33"/>
        <v>0</v>
      </c>
      <c r="V370" s="36"/>
      <c r="W370" s="36"/>
      <c r="X370" s="36"/>
      <c r="Y370" s="36"/>
      <c r="Z370" s="36"/>
      <c r="AA370" s="36"/>
      <c r="AB370" s="39" t="s">
        <v>2692</v>
      </c>
      <c r="AC370" s="37">
        <f>IF(U370=100%,2,0)</f>
        <v>0</v>
      </c>
      <c r="AD370" s="37">
        <f>IF(L370&lt;$AE$8,0,1)</f>
        <v>1</v>
      </c>
      <c r="AE370" s="37" t="str">
        <f t="shared" si="34"/>
        <v>EN TERMINO</v>
      </c>
      <c r="AF370" s="37" t="str">
        <f t="shared" si="35"/>
        <v>EN TERMINO</v>
      </c>
      <c r="AG370" s="53" t="s">
        <v>67</v>
      </c>
      <c r="AH370" s="165"/>
      <c r="AI370" s="165"/>
      <c r="AJ370" s="165"/>
      <c r="AK370" s="53" t="s">
        <v>323</v>
      </c>
      <c r="AL370" s="62" t="s">
        <v>61</v>
      </c>
      <c r="AM370" s="62" t="s">
        <v>62</v>
      </c>
      <c r="AN370" s="53" t="s">
        <v>63</v>
      </c>
      <c r="AO370" s="53"/>
      <c r="AP370" s="53"/>
      <c r="AQ370" s="53"/>
      <c r="AR370" s="62"/>
      <c r="AS370" s="94"/>
    </row>
    <row r="371" spans="1:45" ht="240" customHeight="1" x14ac:dyDescent="0.25">
      <c r="A371" s="167">
        <v>1211</v>
      </c>
      <c r="B371" s="167">
        <v>23</v>
      </c>
      <c r="C371" s="40" t="s">
        <v>2834</v>
      </c>
      <c r="D371" s="67" t="s">
        <v>2835</v>
      </c>
      <c r="E371" s="67" t="s">
        <v>2836</v>
      </c>
      <c r="F371" s="87" t="s">
        <v>2837</v>
      </c>
      <c r="G371" s="87" t="s">
        <v>2838</v>
      </c>
      <c r="H371" s="176" t="s">
        <v>2839</v>
      </c>
      <c r="I371" s="40" t="s">
        <v>2840</v>
      </c>
      <c r="J371" s="124">
        <v>10</v>
      </c>
      <c r="K371" s="47">
        <v>43131</v>
      </c>
      <c r="L371" s="47">
        <v>43434</v>
      </c>
      <c r="M371" s="53" t="s">
        <v>1231</v>
      </c>
      <c r="N371" s="53" t="s">
        <v>1232</v>
      </c>
      <c r="O371" s="53" t="s">
        <v>58</v>
      </c>
      <c r="P371" s="53" t="s">
        <v>58</v>
      </c>
      <c r="Q371" s="53" t="s">
        <v>2691</v>
      </c>
      <c r="R371" s="53" t="s">
        <v>58</v>
      </c>
      <c r="S371" s="53" t="s">
        <v>1138</v>
      </c>
      <c r="T371" s="53">
        <v>0</v>
      </c>
      <c r="U371" s="164">
        <f t="shared" si="33"/>
        <v>0</v>
      </c>
      <c r="V371" s="36"/>
      <c r="W371" s="36"/>
      <c r="X371" s="36"/>
      <c r="Y371" s="36"/>
      <c r="Z371" s="36"/>
      <c r="AA371" s="36"/>
      <c r="AB371" s="39" t="s">
        <v>2692</v>
      </c>
      <c r="AC371" s="37">
        <f>IF(U371=100%,2,0)</f>
        <v>0</v>
      </c>
      <c r="AD371" s="37">
        <f>IF(L371&lt;$AE$8,0,1)</f>
        <v>1</v>
      </c>
      <c r="AE371" s="37" t="str">
        <f t="shared" si="34"/>
        <v>EN TERMINO</v>
      </c>
      <c r="AF371" s="37" t="str">
        <f t="shared" si="35"/>
        <v>EN TERMINO</v>
      </c>
      <c r="AG371" s="53" t="s">
        <v>67</v>
      </c>
      <c r="AH371" s="165"/>
      <c r="AI371" s="165"/>
      <c r="AJ371" s="165"/>
      <c r="AK371" s="53" t="s">
        <v>323</v>
      </c>
      <c r="AL371" s="62" t="s">
        <v>61</v>
      </c>
      <c r="AM371" s="62" t="s">
        <v>62</v>
      </c>
      <c r="AN371" s="53" t="s">
        <v>63</v>
      </c>
      <c r="AO371" s="53"/>
      <c r="AP371" s="53"/>
      <c r="AQ371" s="53"/>
      <c r="AR371" s="62"/>
      <c r="AS371" s="94"/>
    </row>
    <row r="372" spans="1:45" ht="240" customHeight="1" x14ac:dyDescent="0.25">
      <c r="A372" s="167">
        <v>1212</v>
      </c>
      <c r="B372" s="167">
        <v>24</v>
      </c>
      <c r="C372" s="40" t="s">
        <v>2841</v>
      </c>
      <c r="D372" s="40" t="s">
        <v>2842</v>
      </c>
      <c r="E372" s="67" t="s">
        <v>2843</v>
      </c>
      <c r="F372" s="53" t="s">
        <v>2844</v>
      </c>
      <c r="G372" s="53" t="s">
        <v>2845</v>
      </c>
      <c r="H372" s="62" t="s">
        <v>2846</v>
      </c>
      <c r="I372" s="40" t="s">
        <v>2847</v>
      </c>
      <c r="J372" s="124">
        <v>7</v>
      </c>
      <c r="K372" s="47">
        <v>43131</v>
      </c>
      <c r="L372" s="47">
        <v>43434</v>
      </c>
      <c r="M372" s="53" t="s">
        <v>1231</v>
      </c>
      <c r="N372" s="53" t="s">
        <v>1232</v>
      </c>
      <c r="O372" s="53" t="s">
        <v>58</v>
      </c>
      <c r="P372" s="53" t="s">
        <v>58</v>
      </c>
      <c r="Q372" s="53" t="s">
        <v>2691</v>
      </c>
      <c r="R372" s="53" t="s">
        <v>58</v>
      </c>
      <c r="S372" s="53" t="s">
        <v>59</v>
      </c>
      <c r="T372" s="39">
        <v>0</v>
      </c>
      <c r="U372" s="164">
        <f t="shared" si="33"/>
        <v>0</v>
      </c>
      <c r="V372" s="36"/>
      <c r="W372" s="36"/>
      <c r="X372" s="36"/>
      <c r="Y372" s="36"/>
      <c r="Z372" s="36"/>
      <c r="AA372" s="36"/>
      <c r="AB372" s="39" t="s">
        <v>2692</v>
      </c>
      <c r="AC372" s="37">
        <f>IF(U372=100%,2,0)</f>
        <v>0</v>
      </c>
      <c r="AD372" s="37">
        <f>IF(L372&lt;$AE$8,0,1)</f>
        <v>1</v>
      </c>
      <c r="AE372" s="37" t="str">
        <f t="shared" si="34"/>
        <v>EN TERMINO</v>
      </c>
      <c r="AF372" s="37" t="str">
        <f t="shared" si="35"/>
        <v>EN TERMINO</v>
      </c>
      <c r="AG372" s="39" t="s">
        <v>59</v>
      </c>
      <c r="AH372" s="165"/>
      <c r="AI372" s="165"/>
      <c r="AJ372" s="165"/>
      <c r="AK372" s="53" t="s">
        <v>323</v>
      </c>
      <c r="AL372" s="62" t="s">
        <v>87</v>
      </c>
      <c r="AM372" s="62" t="s">
        <v>427</v>
      </c>
      <c r="AN372" s="53" t="s">
        <v>63</v>
      </c>
      <c r="AO372" s="53"/>
      <c r="AP372" s="53"/>
      <c r="AQ372" s="53"/>
      <c r="AR372" s="62"/>
      <c r="AS372" s="94"/>
    </row>
    <row r="373" spans="1:45" ht="240" customHeight="1" x14ac:dyDescent="0.25">
      <c r="A373" s="167">
        <v>1213</v>
      </c>
      <c r="B373" s="167">
        <v>25</v>
      </c>
      <c r="C373" s="108" t="s">
        <v>2848</v>
      </c>
      <c r="D373" s="67" t="s">
        <v>2849</v>
      </c>
      <c r="E373" s="67" t="s">
        <v>2850</v>
      </c>
      <c r="F373" s="44" t="s">
        <v>2851</v>
      </c>
      <c r="G373" s="44" t="s">
        <v>2852</v>
      </c>
      <c r="H373" s="44" t="s">
        <v>2853</v>
      </c>
      <c r="I373" s="44" t="s">
        <v>2853</v>
      </c>
      <c r="J373" s="124">
        <v>5</v>
      </c>
      <c r="K373" s="47">
        <v>43096</v>
      </c>
      <c r="L373" s="47">
        <v>43281</v>
      </c>
      <c r="M373" s="48" t="s">
        <v>1492</v>
      </c>
      <c r="N373" s="53" t="s">
        <v>1493</v>
      </c>
      <c r="O373" s="53" t="s">
        <v>107</v>
      </c>
      <c r="P373" s="53" t="s">
        <v>107</v>
      </c>
      <c r="Q373" s="53" t="s">
        <v>159</v>
      </c>
      <c r="R373" s="53" t="s">
        <v>107</v>
      </c>
      <c r="S373" s="53" t="s">
        <v>1138</v>
      </c>
      <c r="T373" s="53">
        <v>0</v>
      </c>
      <c r="U373" s="164">
        <f t="shared" si="33"/>
        <v>0</v>
      </c>
      <c r="V373" s="36"/>
      <c r="W373" s="36"/>
      <c r="X373" s="36"/>
      <c r="Y373" s="36"/>
      <c r="Z373" s="36"/>
      <c r="AA373" s="36"/>
      <c r="AB373" s="39" t="s">
        <v>2692</v>
      </c>
      <c r="AC373" s="37">
        <f>IF(U373=100%,2,0)</f>
        <v>0</v>
      </c>
      <c r="AD373" s="37">
        <f>IF(L373&lt;$AE$8,0,1)</f>
        <v>1</v>
      </c>
      <c r="AE373" s="37" t="str">
        <f t="shared" si="34"/>
        <v>EN TERMINO</v>
      </c>
      <c r="AF373" s="37" t="str">
        <f t="shared" si="35"/>
        <v>EN TERMINO</v>
      </c>
      <c r="AG373" s="53" t="s">
        <v>67</v>
      </c>
      <c r="AH373" s="165"/>
      <c r="AI373" s="165"/>
      <c r="AJ373" s="165"/>
      <c r="AK373" s="53" t="s">
        <v>323</v>
      </c>
      <c r="AL373" s="62" t="s">
        <v>61</v>
      </c>
      <c r="AM373" s="62" t="s">
        <v>651</v>
      </c>
      <c r="AN373" s="53" t="s">
        <v>63</v>
      </c>
      <c r="AO373" s="53"/>
      <c r="AP373" s="53"/>
      <c r="AQ373" s="53"/>
      <c r="AR373" s="62"/>
      <c r="AS373" s="94"/>
    </row>
    <row r="374" spans="1:45" ht="240" customHeight="1" x14ac:dyDescent="0.25">
      <c r="A374" s="167">
        <v>1214</v>
      </c>
      <c r="B374" s="167">
        <v>26</v>
      </c>
      <c r="C374" s="108" t="s">
        <v>2854</v>
      </c>
      <c r="D374" s="67" t="s">
        <v>2855</v>
      </c>
      <c r="E374" s="67" t="s">
        <v>2856</v>
      </c>
      <c r="F374" s="44" t="s">
        <v>2324</v>
      </c>
      <c r="G374" s="62" t="s">
        <v>2857</v>
      </c>
      <c r="H374" s="40" t="s">
        <v>2858</v>
      </c>
      <c r="I374" s="40" t="s">
        <v>2858</v>
      </c>
      <c r="J374" s="124">
        <v>3</v>
      </c>
      <c r="K374" s="47">
        <v>43096</v>
      </c>
      <c r="L374" s="47">
        <v>43281</v>
      </c>
      <c r="M374" s="48" t="s">
        <v>1492</v>
      </c>
      <c r="N374" s="53" t="s">
        <v>1493</v>
      </c>
      <c r="O374" s="53" t="s">
        <v>107</v>
      </c>
      <c r="P374" s="53" t="s">
        <v>107</v>
      </c>
      <c r="Q374" s="53" t="s">
        <v>159</v>
      </c>
      <c r="R374" s="53" t="s">
        <v>107</v>
      </c>
      <c r="S374" s="53" t="s">
        <v>1653</v>
      </c>
      <c r="T374" s="53">
        <v>0</v>
      </c>
      <c r="U374" s="164">
        <f t="shared" si="33"/>
        <v>0</v>
      </c>
      <c r="V374" s="36"/>
      <c r="W374" s="36"/>
      <c r="X374" s="36"/>
      <c r="Y374" s="36"/>
      <c r="Z374" s="36"/>
      <c r="AA374" s="36"/>
      <c r="AB374" s="39" t="s">
        <v>2692</v>
      </c>
      <c r="AC374" s="37">
        <f>IF(U374=100%,2,0)</f>
        <v>0</v>
      </c>
      <c r="AD374" s="37">
        <f>IF(L374&lt;$AE$8,0,1)</f>
        <v>1</v>
      </c>
      <c r="AE374" s="37" t="str">
        <f t="shared" si="34"/>
        <v>EN TERMINO</v>
      </c>
      <c r="AF374" s="37" t="str">
        <f t="shared" si="35"/>
        <v>EN TERMINO</v>
      </c>
      <c r="AG374" s="53" t="s">
        <v>94</v>
      </c>
      <c r="AH374" s="165"/>
      <c r="AI374" s="165"/>
      <c r="AJ374" s="165"/>
      <c r="AK374" s="53" t="s">
        <v>323</v>
      </c>
      <c r="AL374" s="62" t="s">
        <v>61</v>
      </c>
      <c r="AM374" s="62" t="s">
        <v>2859</v>
      </c>
      <c r="AN374" s="53" t="s">
        <v>63</v>
      </c>
      <c r="AO374" s="53"/>
      <c r="AP374" s="53"/>
      <c r="AQ374" s="53"/>
      <c r="AR374" s="62"/>
      <c r="AS374" s="94"/>
    </row>
    <row r="375" spans="1:45" ht="286.5" customHeight="1" x14ac:dyDescent="0.25">
      <c r="A375" s="167">
        <v>1215</v>
      </c>
      <c r="B375" s="167">
        <v>27</v>
      </c>
      <c r="C375" s="108" t="s">
        <v>2860</v>
      </c>
      <c r="D375" s="67" t="s">
        <v>2861</v>
      </c>
      <c r="E375" s="67" t="s">
        <v>2862</v>
      </c>
      <c r="F375" s="124" t="s">
        <v>2324</v>
      </c>
      <c r="G375" s="53" t="s">
        <v>2857</v>
      </c>
      <c r="H375" s="40" t="s">
        <v>2863</v>
      </c>
      <c r="I375" s="40" t="s">
        <v>2863</v>
      </c>
      <c r="J375" s="124">
        <v>3</v>
      </c>
      <c r="K375" s="47">
        <v>43096</v>
      </c>
      <c r="L375" s="47">
        <v>43281</v>
      </c>
      <c r="M375" s="48" t="s">
        <v>1492</v>
      </c>
      <c r="N375" s="53" t="s">
        <v>1493</v>
      </c>
      <c r="O375" s="53" t="s">
        <v>107</v>
      </c>
      <c r="P375" s="53" t="s">
        <v>107</v>
      </c>
      <c r="Q375" s="53" t="s">
        <v>159</v>
      </c>
      <c r="R375" s="53" t="s">
        <v>107</v>
      </c>
      <c r="S375" s="53" t="s">
        <v>1138</v>
      </c>
      <c r="T375" s="53">
        <v>0</v>
      </c>
      <c r="U375" s="164">
        <f t="shared" si="33"/>
        <v>0</v>
      </c>
      <c r="V375" s="36"/>
      <c r="W375" s="36"/>
      <c r="X375" s="36"/>
      <c r="Y375" s="36"/>
      <c r="Z375" s="36"/>
      <c r="AA375" s="36"/>
      <c r="AB375" s="39" t="s">
        <v>2692</v>
      </c>
      <c r="AC375" s="37">
        <f>IF(U375=100%,2,0)</f>
        <v>0</v>
      </c>
      <c r="AD375" s="37">
        <f>IF(L375&lt;$AE$8,0,1)</f>
        <v>1</v>
      </c>
      <c r="AE375" s="37" t="str">
        <f t="shared" si="34"/>
        <v>EN TERMINO</v>
      </c>
      <c r="AF375" s="37" t="str">
        <f t="shared" si="35"/>
        <v>EN TERMINO</v>
      </c>
      <c r="AG375" s="53" t="s">
        <v>67</v>
      </c>
      <c r="AH375" s="165"/>
      <c r="AI375" s="165"/>
      <c r="AJ375" s="165"/>
      <c r="AK375" s="53" t="s">
        <v>323</v>
      </c>
      <c r="AL375" s="62" t="s">
        <v>61</v>
      </c>
      <c r="AM375" s="62" t="s">
        <v>2864</v>
      </c>
      <c r="AN375" s="53" t="s">
        <v>63</v>
      </c>
      <c r="AO375" s="53"/>
      <c r="AP375" s="53"/>
      <c r="AQ375" s="53"/>
      <c r="AR375" s="62"/>
      <c r="AS375" s="94"/>
    </row>
    <row r="376" spans="1:45" ht="240" customHeight="1" x14ac:dyDescent="0.25">
      <c r="A376" s="167">
        <v>1216</v>
      </c>
      <c r="B376" s="167">
        <v>28</v>
      </c>
      <c r="C376" s="108" t="s">
        <v>2865</v>
      </c>
      <c r="D376" s="67" t="s">
        <v>2866</v>
      </c>
      <c r="E376" s="67" t="s">
        <v>2867</v>
      </c>
      <c r="F376" s="44" t="s">
        <v>2868</v>
      </c>
      <c r="G376" s="44" t="s">
        <v>2869</v>
      </c>
      <c r="H376" s="44" t="s">
        <v>2870</v>
      </c>
      <c r="I376" s="44" t="s">
        <v>2871</v>
      </c>
      <c r="J376" s="124">
        <v>3</v>
      </c>
      <c r="K376" s="47">
        <v>43096</v>
      </c>
      <c r="L376" s="47">
        <v>43281</v>
      </c>
      <c r="M376" s="48" t="s">
        <v>1492</v>
      </c>
      <c r="N376" s="53" t="s">
        <v>1493</v>
      </c>
      <c r="O376" s="53" t="s">
        <v>107</v>
      </c>
      <c r="P376" s="53" t="s">
        <v>107</v>
      </c>
      <c r="Q376" s="53" t="s">
        <v>159</v>
      </c>
      <c r="R376" s="53" t="s">
        <v>107</v>
      </c>
      <c r="S376" s="53" t="s">
        <v>1222</v>
      </c>
      <c r="T376" s="53">
        <v>0</v>
      </c>
      <c r="U376" s="164">
        <f t="shared" si="33"/>
        <v>0</v>
      </c>
      <c r="V376" s="36"/>
      <c r="W376" s="36"/>
      <c r="X376" s="36"/>
      <c r="Y376" s="36"/>
      <c r="Z376" s="36"/>
      <c r="AA376" s="36"/>
      <c r="AB376" s="39" t="s">
        <v>2692</v>
      </c>
      <c r="AC376" s="37">
        <f>IF(U376=100%,2,0)</f>
        <v>0</v>
      </c>
      <c r="AD376" s="37">
        <f>IF(L376&lt;$AE$8,0,1)</f>
        <v>1</v>
      </c>
      <c r="AE376" s="37" t="str">
        <f t="shared" si="34"/>
        <v>EN TERMINO</v>
      </c>
      <c r="AF376" s="37" t="str">
        <f t="shared" si="35"/>
        <v>EN TERMINO</v>
      </c>
      <c r="AG376" s="53" t="s">
        <v>117</v>
      </c>
      <c r="AH376" s="165"/>
      <c r="AI376" s="165"/>
      <c r="AJ376" s="165"/>
      <c r="AK376" s="53" t="s">
        <v>323</v>
      </c>
      <c r="AL376" s="62" t="s">
        <v>87</v>
      </c>
      <c r="AM376" s="62" t="s">
        <v>2872</v>
      </c>
      <c r="AN376" s="53" t="s">
        <v>63</v>
      </c>
      <c r="AO376" s="53"/>
      <c r="AP376" s="53"/>
      <c r="AQ376" s="53"/>
      <c r="AR376" s="62"/>
      <c r="AS376" s="94"/>
    </row>
    <row r="377" spans="1:45" ht="256.5" customHeight="1" x14ac:dyDescent="0.25">
      <c r="A377" s="167">
        <v>1217</v>
      </c>
      <c r="B377" s="167">
        <v>29</v>
      </c>
      <c r="C377" s="108" t="s">
        <v>2873</v>
      </c>
      <c r="D377" s="67" t="s">
        <v>2874</v>
      </c>
      <c r="E377" s="67" t="s">
        <v>2875</v>
      </c>
      <c r="F377" s="44" t="s">
        <v>2876</v>
      </c>
      <c r="G377" s="44" t="s">
        <v>2877</v>
      </c>
      <c r="H377" s="44" t="s">
        <v>2878</v>
      </c>
      <c r="I377" s="44" t="s">
        <v>2878</v>
      </c>
      <c r="J377" s="124">
        <v>2</v>
      </c>
      <c r="K377" s="47">
        <v>43096</v>
      </c>
      <c r="L377" s="47">
        <v>43281</v>
      </c>
      <c r="M377" s="48" t="s">
        <v>1492</v>
      </c>
      <c r="N377" s="53" t="s">
        <v>1493</v>
      </c>
      <c r="O377" s="53" t="s">
        <v>107</v>
      </c>
      <c r="P377" s="53" t="s">
        <v>107</v>
      </c>
      <c r="Q377" s="53" t="s">
        <v>159</v>
      </c>
      <c r="R377" s="53" t="s">
        <v>107</v>
      </c>
      <c r="S377" s="53" t="s">
        <v>1222</v>
      </c>
      <c r="T377" s="53">
        <v>0</v>
      </c>
      <c r="U377" s="164">
        <f t="shared" si="33"/>
        <v>0</v>
      </c>
      <c r="V377" s="36"/>
      <c r="W377" s="36"/>
      <c r="X377" s="36"/>
      <c r="Y377" s="36"/>
      <c r="Z377" s="36"/>
      <c r="AA377" s="36"/>
      <c r="AB377" s="39" t="s">
        <v>2692</v>
      </c>
      <c r="AC377" s="37">
        <f>IF(U377=100%,2,0)</f>
        <v>0</v>
      </c>
      <c r="AD377" s="37">
        <f>IF(L377&lt;$AE$8,0,1)</f>
        <v>1</v>
      </c>
      <c r="AE377" s="37" t="str">
        <f t="shared" si="34"/>
        <v>EN TERMINO</v>
      </c>
      <c r="AF377" s="37" t="str">
        <f t="shared" si="35"/>
        <v>EN TERMINO</v>
      </c>
      <c r="AG377" s="53" t="s">
        <v>117</v>
      </c>
      <c r="AH377" s="165"/>
      <c r="AI377" s="165"/>
      <c r="AJ377" s="165"/>
      <c r="AK377" s="53" t="s">
        <v>323</v>
      </c>
      <c r="AL377" s="62" t="s">
        <v>87</v>
      </c>
      <c r="AM377" s="62" t="s">
        <v>2872</v>
      </c>
      <c r="AN377" s="53" t="s">
        <v>63</v>
      </c>
      <c r="AO377" s="53"/>
      <c r="AP377" s="53"/>
      <c r="AQ377" s="53"/>
      <c r="AR377" s="62"/>
      <c r="AS377" s="94"/>
    </row>
    <row r="378" spans="1:45" ht="240" customHeight="1" x14ac:dyDescent="0.25">
      <c r="A378" s="167">
        <v>1218</v>
      </c>
      <c r="B378" s="167">
        <v>30</v>
      </c>
      <c r="C378" s="108" t="s">
        <v>2879</v>
      </c>
      <c r="D378" s="67" t="s">
        <v>2880</v>
      </c>
      <c r="E378" s="67" t="s">
        <v>2881</v>
      </c>
      <c r="F378" s="44" t="s">
        <v>2882</v>
      </c>
      <c r="G378" s="44" t="s">
        <v>2883</v>
      </c>
      <c r="H378" s="44" t="s">
        <v>2884</v>
      </c>
      <c r="I378" s="44" t="s">
        <v>2885</v>
      </c>
      <c r="J378" s="124">
        <v>6</v>
      </c>
      <c r="K378" s="47">
        <v>43096</v>
      </c>
      <c r="L378" s="47">
        <v>43281</v>
      </c>
      <c r="M378" s="48" t="s">
        <v>1492</v>
      </c>
      <c r="N378" s="53" t="s">
        <v>1493</v>
      </c>
      <c r="O378" s="53" t="s">
        <v>107</v>
      </c>
      <c r="P378" s="53" t="s">
        <v>107</v>
      </c>
      <c r="Q378" s="53" t="s">
        <v>159</v>
      </c>
      <c r="R378" s="53" t="s">
        <v>107</v>
      </c>
      <c r="S378" s="53" t="s">
        <v>1138</v>
      </c>
      <c r="T378" s="53">
        <v>0</v>
      </c>
      <c r="U378" s="164">
        <f t="shared" si="33"/>
        <v>0</v>
      </c>
      <c r="V378" s="36"/>
      <c r="W378" s="36"/>
      <c r="X378" s="36"/>
      <c r="Y378" s="36"/>
      <c r="Z378" s="36"/>
      <c r="AA378" s="36"/>
      <c r="AB378" s="39" t="s">
        <v>2692</v>
      </c>
      <c r="AC378" s="37">
        <f>IF(U378=100%,2,0)</f>
        <v>0</v>
      </c>
      <c r="AD378" s="37">
        <f>IF(L378&lt;$AE$8,0,1)</f>
        <v>1</v>
      </c>
      <c r="AE378" s="37" t="str">
        <f t="shared" si="34"/>
        <v>EN TERMINO</v>
      </c>
      <c r="AF378" s="37" t="str">
        <f t="shared" si="35"/>
        <v>EN TERMINO</v>
      </c>
      <c r="AG378" s="53" t="s">
        <v>67</v>
      </c>
      <c r="AH378" s="165"/>
      <c r="AI378" s="165"/>
      <c r="AJ378" s="165"/>
      <c r="AK378" s="53" t="s">
        <v>323</v>
      </c>
      <c r="AL378" s="62" t="s">
        <v>2713</v>
      </c>
      <c r="AM378" s="62" t="s">
        <v>2713</v>
      </c>
      <c r="AN378" s="53" t="s">
        <v>63</v>
      </c>
      <c r="AO378" s="53"/>
      <c r="AP378" s="53"/>
      <c r="AQ378" s="53"/>
      <c r="AR378" s="62"/>
      <c r="AS378" s="94"/>
    </row>
    <row r="379" spans="1:45" ht="240" customHeight="1" x14ac:dyDescent="0.25">
      <c r="A379" s="167">
        <v>1219</v>
      </c>
      <c r="B379" s="167">
        <v>31</v>
      </c>
      <c r="C379" s="108" t="s">
        <v>2886</v>
      </c>
      <c r="D379" s="67" t="s">
        <v>2887</v>
      </c>
      <c r="E379" s="67" t="s">
        <v>2888</v>
      </c>
      <c r="F379" s="44" t="s">
        <v>2889</v>
      </c>
      <c r="G379" s="44" t="s">
        <v>2890</v>
      </c>
      <c r="H379" s="44" t="s">
        <v>2891</v>
      </c>
      <c r="I379" s="44" t="s">
        <v>2891</v>
      </c>
      <c r="J379" s="124">
        <v>3</v>
      </c>
      <c r="K379" s="47">
        <v>43096</v>
      </c>
      <c r="L379" s="47">
        <v>43281</v>
      </c>
      <c r="M379" s="48" t="s">
        <v>1492</v>
      </c>
      <c r="N379" s="53" t="s">
        <v>1493</v>
      </c>
      <c r="O379" s="53" t="s">
        <v>107</v>
      </c>
      <c r="P379" s="53" t="s">
        <v>107</v>
      </c>
      <c r="Q379" s="53" t="s">
        <v>159</v>
      </c>
      <c r="R379" s="53" t="s">
        <v>107</v>
      </c>
      <c r="S379" s="53" t="s">
        <v>59</v>
      </c>
      <c r="T379" s="53">
        <v>0</v>
      </c>
      <c r="U379" s="164">
        <f t="shared" si="33"/>
        <v>0</v>
      </c>
      <c r="V379" s="36"/>
      <c r="W379" s="36"/>
      <c r="X379" s="36"/>
      <c r="Y379" s="36"/>
      <c r="Z379" s="36"/>
      <c r="AA379" s="36"/>
      <c r="AB379" s="39" t="s">
        <v>2692</v>
      </c>
      <c r="AC379" s="37">
        <f>IF(U379=100%,2,0)</f>
        <v>0</v>
      </c>
      <c r="AD379" s="37">
        <f>IF(L379&lt;$AE$8,0,1)</f>
        <v>1</v>
      </c>
      <c r="AE379" s="37" t="str">
        <f t="shared" si="34"/>
        <v>EN TERMINO</v>
      </c>
      <c r="AF379" s="37" t="str">
        <f t="shared" si="35"/>
        <v>EN TERMINO</v>
      </c>
      <c r="AG379" s="53" t="s">
        <v>59</v>
      </c>
      <c r="AH379" s="165"/>
      <c r="AI379" s="165"/>
      <c r="AJ379" s="165"/>
      <c r="AK379" s="53" t="s">
        <v>323</v>
      </c>
      <c r="AL379" s="62" t="s">
        <v>87</v>
      </c>
      <c r="AM379" s="62" t="s">
        <v>1123</v>
      </c>
      <c r="AN379" s="53" t="s">
        <v>63</v>
      </c>
      <c r="AO379" s="53"/>
      <c r="AP379" s="53"/>
      <c r="AQ379" s="53"/>
      <c r="AR379" s="62"/>
      <c r="AS379" s="94"/>
    </row>
    <row r="380" spans="1:45" ht="240" customHeight="1" x14ac:dyDescent="0.25">
      <c r="A380" s="167">
        <v>1220</v>
      </c>
      <c r="B380" s="167">
        <v>32</v>
      </c>
      <c r="C380" s="108" t="s">
        <v>2892</v>
      </c>
      <c r="D380" s="67" t="s">
        <v>2893</v>
      </c>
      <c r="E380" s="67" t="s">
        <v>2894</v>
      </c>
      <c r="F380" s="44" t="s">
        <v>2895</v>
      </c>
      <c r="G380" s="44" t="s">
        <v>2896</v>
      </c>
      <c r="H380" s="44" t="s">
        <v>2897</v>
      </c>
      <c r="I380" s="44" t="s">
        <v>2897</v>
      </c>
      <c r="J380" s="124">
        <v>3</v>
      </c>
      <c r="K380" s="47">
        <v>43096</v>
      </c>
      <c r="L380" s="47">
        <v>43281</v>
      </c>
      <c r="M380" s="48" t="s">
        <v>1492</v>
      </c>
      <c r="N380" s="53" t="s">
        <v>1493</v>
      </c>
      <c r="O380" s="53" t="s">
        <v>107</v>
      </c>
      <c r="P380" s="53" t="s">
        <v>107</v>
      </c>
      <c r="Q380" s="53" t="s">
        <v>159</v>
      </c>
      <c r="R380" s="53" t="s">
        <v>107</v>
      </c>
      <c r="S380" s="53" t="s">
        <v>59</v>
      </c>
      <c r="T380" s="53">
        <v>0</v>
      </c>
      <c r="U380" s="164">
        <f t="shared" si="33"/>
        <v>0</v>
      </c>
      <c r="V380" s="36"/>
      <c r="W380" s="36"/>
      <c r="X380" s="36"/>
      <c r="Y380" s="36"/>
      <c r="Z380" s="36"/>
      <c r="AA380" s="36"/>
      <c r="AB380" s="39" t="s">
        <v>2692</v>
      </c>
      <c r="AC380" s="37">
        <f>IF(U380=100%,2,0)</f>
        <v>0</v>
      </c>
      <c r="AD380" s="37">
        <f>IF(L380&lt;$AE$8,0,1)</f>
        <v>1</v>
      </c>
      <c r="AE380" s="37" t="str">
        <f t="shared" si="34"/>
        <v>EN TERMINO</v>
      </c>
      <c r="AF380" s="37" t="str">
        <f t="shared" si="35"/>
        <v>EN TERMINO</v>
      </c>
      <c r="AG380" s="53" t="s">
        <v>59</v>
      </c>
      <c r="AH380" s="165"/>
      <c r="AI380" s="165"/>
      <c r="AJ380" s="165"/>
      <c r="AK380" s="53" t="s">
        <v>323</v>
      </c>
      <c r="AL380" s="62" t="s">
        <v>1443</v>
      </c>
      <c r="AM380" s="62" t="s">
        <v>1443</v>
      </c>
      <c r="AN380" s="53" t="s">
        <v>63</v>
      </c>
      <c r="AO380" s="53"/>
      <c r="AP380" s="53"/>
      <c r="AQ380" s="53"/>
      <c r="AR380" s="62"/>
      <c r="AS380" s="94"/>
    </row>
    <row r="381" spans="1:45" ht="240" customHeight="1" x14ac:dyDescent="0.25">
      <c r="A381" s="167">
        <v>1221</v>
      </c>
      <c r="B381" s="167">
        <v>33</v>
      </c>
      <c r="C381" s="108" t="s">
        <v>2898</v>
      </c>
      <c r="D381" s="67" t="s">
        <v>2899</v>
      </c>
      <c r="E381" s="67" t="s">
        <v>2900</v>
      </c>
      <c r="F381" s="44" t="s">
        <v>2901</v>
      </c>
      <c r="G381" s="44" t="s">
        <v>2902</v>
      </c>
      <c r="H381" s="44" t="s">
        <v>2903</v>
      </c>
      <c r="I381" s="44" t="s">
        <v>2903</v>
      </c>
      <c r="J381" s="124">
        <v>2</v>
      </c>
      <c r="K381" s="47">
        <v>43096</v>
      </c>
      <c r="L381" s="47">
        <v>43312</v>
      </c>
      <c r="M381" s="48" t="s">
        <v>1492</v>
      </c>
      <c r="N381" s="53" t="s">
        <v>1493</v>
      </c>
      <c r="O381" s="53" t="s">
        <v>2904</v>
      </c>
      <c r="P381" s="53" t="s">
        <v>2904</v>
      </c>
      <c r="Q381" s="53" t="s">
        <v>2905</v>
      </c>
      <c r="R381" s="53" t="s">
        <v>1137</v>
      </c>
      <c r="S381" s="53" t="s">
        <v>59</v>
      </c>
      <c r="T381" s="39">
        <v>0</v>
      </c>
      <c r="U381" s="164">
        <f t="shared" si="33"/>
        <v>0</v>
      </c>
      <c r="V381" s="36"/>
      <c r="W381" s="36"/>
      <c r="X381" s="36"/>
      <c r="Y381" s="36"/>
      <c r="Z381" s="36"/>
      <c r="AA381" s="36"/>
      <c r="AB381" s="39" t="s">
        <v>2692</v>
      </c>
      <c r="AC381" s="37">
        <f>IF(U381=100%,2,0)</f>
        <v>0</v>
      </c>
      <c r="AD381" s="37">
        <f>IF(L381&lt;$AE$8,0,1)</f>
        <v>1</v>
      </c>
      <c r="AE381" s="37" t="str">
        <f t="shared" si="34"/>
        <v>EN TERMINO</v>
      </c>
      <c r="AF381" s="37" t="str">
        <f t="shared" si="35"/>
        <v>EN TERMINO</v>
      </c>
      <c r="AG381" s="39" t="s">
        <v>59</v>
      </c>
      <c r="AH381" s="165"/>
      <c r="AI381" s="165"/>
      <c r="AJ381" s="165"/>
      <c r="AK381" s="53" t="s">
        <v>323</v>
      </c>
      <c r="AL381" s="62" t="s">
        <v>61</v>
      </c>
      <c r="AM381" s="62" t="s">
        <v>1468</v>
      </c>
      <c r="AN381" s="53" t="s">
        <v>63</v>
      </c>
      <c r="AO381" s="53"/>
      <c r="AP381" s="53"/>
      <c r="AQ381" s="53"/>
      <c r="AR381" s="62"/>
      <c r="AS381" s="94"/>
    </row>
    <row r="382" spans="1:45" ht="263.25" customHeight="1" x14ac:dyDescent="0.25">
      <c r="A382" s="167">
        <v>1222</v>
      </c>
      <c r="B382" s="167">
        <v>34</v>
      </c>
      <c r="C382" s="108" t="s">
        <v>2906</v>
      </c>
      <c r="D382" s="67" t="s">
        <v>2907</v>
      </c>
      <c r="E382" s="67" t="s">
        <v>2908</v>
      </c>
      <c r="F382" s="44" t="s">
        <v>2909</v>
      </c>
      <c r="G382" s="44" t="s">
        <v>2910</v>
      </c>
      <c r="H382" s="44" t="s">
        <v>2911</v>
      </c>
      <c r="I382" s="44" t="s">
        <v>2911</v>
      </c>
      <c r="J382" s="124">
        <v>2</v>
      </c>
      <c r="K382" s="47">
        <v>43096</v>
      </c>
      <c r="L382" s="47">
        <v>43281</v>
      </c>
      <c r="M382" s="48" t="s">
        <v>1492</v>
      </c>
      <c r="N382" s="53" t="s">
        <v>1493</v>
      </c>
      <c r="O382" s="53" t="s">
        <v>107</v>
      </c>
      <c r="P382" s="53" t="s">
        <v>107</v>
      </c>
      <c r="Q382" s="53" t="s">
        <v>159</v>
      </c>
      <c r="R382" s="53" t="s">
        <v>107</v>
      </c>
      <c r="S382" s="53" t="s">
        <v>59</v>
      </c>
      <c r="T382" s="53">
        <v>0</v>
      </c>
      <c r="U382" s="164">
        <f t="shared" si="33"/>
        <v>0</v>
      </c>
      <c r="V382" s="36"/>
      <c r="W382" s="36"/>
      <c r="X382" s="36"/>
      <c r="Y382" s="36"/>
      <c r="Z382" s="36"/>
      <c r="AA382" s="36"/>
      <c r="AB382" s="39" t="s">
        <v>2692</v>
      </c>
      <c r="AC382" s="37">
        <f>IF(U382=100%,2,0)</f>
        <v>0</v>
      </c>
      <c r="AD382" s="37">
        <f>IF(L382&lt;$AE$8,0,1)</f>
        <v>1</v>
      </c>
      <c r="AE382" s="37" t="str">
        <f t="shared" si="34"/>
        <v>EN TERMINO</v>
      </c>
      <c r="AF382" s="37" t="str">
        <f t="shared" si="35"/>
        <v>EN TERMINO</v>
      </c>
      <c r="AG382" s="53" t="s">
        <v>59</v>
      </c>
      <c r="AH382" s="165"/>
      <c r="AI382" s="165"/>
      <c r="AJ382" s="165"/>
      <c r="AK382" s="53" t="s">
        <v>323</v>
      </c>
      <c r="AL382" s="62" t="s">
        <v>87</v>
      </c>
      <c r="AM382" s="62" t="s">
        <v>630</v>
      </c>
      <c r="AN382" s="53" t="s">
        <v>63</v>
      </c>
      <c r="AO382" s="53"/>
      <c r="AP382" s="53"/>
      <c r="AQ382" s="53"/>
      <c r="AR382" s="62"/>
      <c r="AS382" s="94"/>
    </row>
  </sheetData>
  <protectedRanges>
    <protectedRange password="C90D" sqref="G127" name="Rango1_4_1_1_1_1_1"/>
    <protectedRange password="C90D" sqref="J127" name="Rango1_4_1_1_1_1_1_2_1_1"/>
  </protectedRanges>
  <autoFilter ref="A10:AS382"/>
  <mergeCells count="1">
    <mergeCell ref="P9:R9"/>
  </mergeCells>
  <conditionalFormatting sqref="AE24:AF242 AE11:AF22">
    <cfRule type="cellIs" dxfId="263" priority="304" operator="equal">
      <formula>"EN TERMINO"</formula>
    </cfRule>
    <cfRule type="cellIs" dxfId="262" priority="305" operator="equal">
      <formula>"CUMPLIDA"</formula>
    </cfRule>
    <cfRule type="cellIs" dxfId="261" priority="306" operator="equal">
      <formula>"VENCIDA"</formula>
    </cfRule>
  </conditionalFormatting>
  <conditionalFormatting sqref="AF244:AF252">
    <cfRule type="cellIs" dxfId="260" priority="265" operator="equal">
      <formula>"EN TERMINO"</formula>
    </cfRule>
    <cfRule type="cellIs" dxfId="259" priority="266" operator="equal">
      <formula>"CUMPLIDA"</formula>
    </cfRule>
    <cfRule type="cellIs" dxfId="258" priority="267" operator="equal">
      <formula>"VENCIDA"</formula>
    </cfRule>
  </conditionalFormatting>
  <conditionalFormatting sqref="AE244:AE252">
    <cfRule type="cellIs" dxfId="257" priority="268" operator="equal">
      <formula>"EN TERMINO"</formula>
    </cfRule>
    <cfRule type="cellIs" dxfId="256" priority="269" operator="equal">
      <formula>"CUMPLIDA"</formula>
    </cfRule>
    <cfRule type="cellIs" dxfId="255" priority="270" operator="equal">
      <formula>"VENCIDA"</formula>
    </cfRule>
  </conditionalFormatting>
  <conditionalFormatting sqref="AF253:AF267">
    <cfRule type="cellIs" dxfId="254" priority="259" operator="equal">
      <formula>"EN TERMINO"</formula>
    </cfRule>
    <cfRule type="cellIs" dxfId="253" priority="260" operator="equal">
      <formula>"CUMPLIDA"</formula>
    </cfRule>
    <cfRule type="cellIs" dxfId="252" priority="261" operator="equal">
      <formula>"VENCIDA"</formula>
    </cfRule>
  </conditionalFormatting>
  <conditionalFormatting sqref="AE253:AE267">
    <cfRule type="cellIs" dxfId="251" priority="262" operator="equal">
      <formula>"EN TERMINO"</formula>
    </cfRule>
    <cfRule type="cellIs" dxfId="250" priority="263" operator="equal">
      <formula>"CUMPLIDA"</formula>
    </cfRule>
    <cfRule type="cellIs" dxfId="249" priority="264" operator="equal">
      <formula>"VENCIDA"</formula>
    </cfRule>
  </conditionalFormatting>
  <conditionalFormatting sqref="AF268:AF288">
    <cfRule type="cellIs" dxfId="248" priority="253" operator="equal">
      <formula>"EN TERMINO"</formula>
    </cfRule>
    <cfRule type="cellIs" dxfId="247" priority="254" operator="equal">
      <formula>"CUMPLIDA"</formula>
    </cfRule>
    <cfRule type="cellIs" dxfId="246" priority="255" operator="equal">
      <formula>"VENCIDA"</formula>
    </cfRule>
  </conditionalFormatting>
  <conditionalFormatting sqref="AE268:AE288">
    <cfRule type="cellIs" dxfId="245" priority="256" operator="equal">
      <formula>"EN TERMINO"</formula>
    </cfRule>
    <cfRule type="cellIs" dxfId="244" priority="257" operator="equal">
      <formula>"CUMPLIDA"</formula>
    </cfRule>
    <cfRule type="cellIs" dxfId="243" priority="258" operator="equal">
      <formula>"VENCIDA"</formula>
    </cfRule>
  </conditionalFormatting>
  <conditionalFormatting sqref="AF289">
    <cfRule type="cellIs" dxfId="242" priority="247" operator="equal">
      <formula>"EN TERMINO"</formula>
    </cfRule>
    <cfRule type="cellIs" dxfId="241" priority="248" operator="equal">
      <formula>"CUMPLIDA"</formula>
    </cfRule>
    <cfRule type="cellIs" dxfId="240" priority="249" operator="equal">
      <formula>"VENCIDA"</formula>
    </cfRule>
  </conditionalFormatting>
  <conditionalFormatting sqref="AE289">
    <cfRule type="cellIs" dxfId="239" priority="250" operator="equal">
      <formula>"EN TERMINO"</formula>
    </cfRule>
    <cfRule type="cellIs" dxfId="238" priority="251" operator="equal">
      <formula>"CUMPLIDA"</formula>
    </cfRule>
    <cfRule type="cellIs" dxfId="237" priority="252" operator="equal">
      <formula>"VENCIDA"</formula>
    </cfRule>
  </conditionalFormatting>
  <conditionalFormatting sqref="W85">
    <cfRule type="cellIs" dxfId="236" priority="238" operator="equal">
      <formula>"EN TERMINO"</formula>
    </cfRule>
    <cfRule type="cellIs" dxfId="235" priority="239" operator="equal">
      <formula>"CUMPLIDA"</formula>
    </cfRule>
    <cfRule type="cellIs" dxfId="234" priority="240" operator="equal">
      <formula>"VENCIDA"</formula>
    </cfRule>
  </conditionalFormatting>
  <conditionalFormatting sqref="W86">
    <cfRule type="cellIs" dxfId="233" priority="235" operator="equal">
      <formula>"EN TERMINO"</formula>
    </cfRule>
    <cfRule type="cellIs" dxfId="232" priority="236" operator="equal">
      <formula>"CUMPLIDA"</formula>
    </cfRule>
    <cfRule type="cellIs" dxfId="231" priority="237" operator="equal">
      <formula>"VENCIDA"</formula>
    </cfRule>
  </conditionalFormatting>
  <conditionalFormatting sqref="W289">
    <cfRule type="cellIs" dxfId="230" priority="232" operator="equal">
      <formula>"EN TERMINO"</formula>
    </cfRule>
    <cfRule type="cellIs" dxfId="229" priority="233" operator="equal">
      <formula>"CUMPLIDA"</formula>
    </cfRule>
    <cfRule type="cellIs" dxfId="228" priority="234" operator="equal">
      <formula>"VENCIDA"</formula>
    </cfRule>
  </conditionalFormatting>
  <conditionalFormatting sqref="AF290:AF301">
    <cfRule type="cellIs" dxfId="227" priority="226" operator="equal">
      <formula>"EN TERMINO"</formula>
    </cfRule>
    <cfRule type="cellIs" dxfId="226" priority="227" operator="equal">
      <formula>"CUMPLIDA"</formula>
    </cfRule>
    <cfRule type="cellIs" dxfId="225" priority="228" operator="equal">
      <formula>"VENCIDA"</formula>
    </cfRule>
  </conditionalFormatting>
  <conditionalFormatting sqref="AE290:AE301">
    <cfRule type="cellIs" dxfId="224" priority="229" operator="equal">
      <formula>"EN TERMINO"</formula>
    </cfRule>
    <cfRule type="cellIs" dxfId="223" priority="230" operator="equal">
      <formula>"CUMPLIDA"</formula>
    </cfRule>
    <cfRule type="cellIs" dxfId="222" priority="231" operator="equal">
      <formula>"VENCIDA"</formula>
    </cfRule>
  </conditionalFormatting>
  <conditionalFormatting sqref="AF302:AF303 AF348 AF305:AF346">
    <cfRule type="cellIs" dxfId="221" priority="217" operator="equal">
      <formula>"EN TERMINO"</formula>
    </cfRule>
    <cfRule type="cellIs" dxfId="220" priority="218" operator="equal">
      <formula>"CUMPLIDA"</formula>
    </cfRule>
    <cfRule type="cellIs" dxfId="219" priority="219" operator="equal">
      <formula>"VENCIDA"</formula>
    </cfRule>
  </conditionalFormatting>
  <conditionalFormatting sqref="AE302:AE303 AE348 AE305:AE346">
    <cfRule type="cellIs" dxfId="218" priority="220" operator="equal">
      <formula>"EN TERMINO"</formula>
    </cfRule>
    <cfRule type="cellIs" dxfId="217" priority="221" operator="equal">
      <formula>"CUMPLIDA"</formula>
    </cfRule>
    <cfRule type="cellIs" dxfId="216" priority="222" operator="equal">
      <formula>"VENCIDA"</formula>
    </cfRule>
  </conditionalFormatting>
  <conditionalFormatting sqref="AE23:AF23">
    <cfRule type="cellIs" dxfId="215" priority="214" operator="equal">
      <formula>"EN TERMINO"</formula>
    </cfRule>
    <cfRule type="cellIs" dxfId="214" priority="215" operator="equal">
      <formula>"CUMPLIDA"</formula>
    </cfRule>
    <cfRule type="cellIs" dxfId="213" priority="216" operator="equal">
      <formula>"VENCIDA"</formula>
    </cfRule>
  </conditionalFormatting>
  <conditionalFormatting sqref="AE243:AF243">
    <cfRule type="cellIs" dxfId="212" priority="211" operator="equal">
      <formula>"EN TERMINO"</formula>
    </cfRule>
    <cfRule type="cellIs" dxfId="211" priority="212" operator="equal">
      <formula>"CUMPLIDA"</formula>
    </cfRule>
    <cfRule type="cellIs" dxfId="210" priority="213" operator="equal">
      <formula>"VENCIDA"</formula>
    </cfRule>
  </conditionalFormatting>
  <conditionalFormatting sqref="AE347:AF347">
    <cfRule type="cellIs" dxfId="209" priority="208" operator="equal">
      <formula>"EN TERMINO"</formula>
    </cfRule>
    <cfRule type="cellIs" dxfId="208" priority="209" operator="equal">
      <formula>"CUMPLIDA"</formula>
    </cfRule>
    <cfRule type="cellIs" dxfId="207" priority="210" operator="equal">
      <formula>"VENCIDA"</formula>
    </cfRule>
  </conditionalFormatting>
  <conditionalFormatting sqref="AE304:AF304">
    <cfRule type="cellIs" dxfId="206" priority="205" operator="equal">
      <formula>"EN TERMINO"</formula>
    </cfRule>
    <cfRule type="cellIs" dxfId="205" priority="206" operator="equal">
      <formula>"CUMPLIDA"</formula>
    </cfRule>
    <cfRule type="cellIs" dxfId="204" priority="207" operator="equal">
      <formula>"VENCIDA"</formula>
    </cfRule>
  </conditionalFormatting>
  <conditionalFormatting sqref="AF382">
    <cfRule type="cellIs" dxfId="203" priority="199" operator="equal">
      <formula>"EN TERMINO"</formula>
    </cfRule>
    <cfRule type="cellIs" dxfId="202" priority="200" operator="equal">
      <formula>"CUMPLIDA"</formula>
    </cfRule>
    <cfRule type="cellIs" dxfId="201" priority="201" operator="equal">
      <formula>"VENCIDA"</formula>
    </cfRule>
  </conditionalFormatting>
  <conditionalFormatting sqref="AE382">
    <cfRule type="cellIs" dxfId="200" priority="202" operator="equal">
      <formula>"EN TERMINO"</formula>
    </cfRule>
    <cfRule type="cellIs" dxfId="199" priority="203" operator="equal">
      <formula>"CUMPLIDA"</formula>
    </cfRule>
    <cfRule type="cellIs" dxfId="198" priority="204" operator="equal">
      <formula>"VENCIDA"</formula>
    </cfRule>
  </conditionalFormatting>
  <conditionalFormatting sqref="AF381">
    <cfRule type="cellIs" dxfId="197" priority="193" operator="equal">
      <formula>"EN TERMINO"</formula>
    </cfRule>
    <cfRule type="cellIs" dxfId="196" priority="194" operator="equal">
      <formula>"CUMPLIDA"</formula>
    </cfRule>
    <cfRule type="cellIs" dxfId="195" priority="195" operator="equal">
      <formula>"VENCIDA"</formula>
    </cfRule>
  </conditionalFormatting>
  <conditionalFormatting sqref="AE381">
    <cfRule type="cellIs" dxfId="194" priority="196" operator="equal">
      <formula>"EN TERMINO"</formula>
    </cfRule>
    <cfRule type="cellIs" dxfId="193" priority="197" operator="equal">
      <formula>"CUMPLIDA"</formula>
    </cfRule>
    <cfRule type="cellIs" dxfId="192" priority="198" operator="equal">
      <formula>"VENCIDA"</formula>
    </cfRule>
  </conditionalFormatting>
  <conditionalFormatting sqref="AF378">
    <cfRule type="cellIs" dxfId="191" priority="187" operator="equal">
      <formula>"EN TERMINO"</formula>
    </cfRule>
    <cfRule type="cellIs" dxfId="190" priority="188" operator="equal">
      <formula>"CUMPLIDA"</formula>
    </cfRule>
    <cfRule type="cellIs" dxfId="189" priority="189" operator="equal">
      <formula>"VENCIDA"</formula>
    </cfRule>
  </conditionalFormatting>
  <conditionalFormatting sqref="AE378">
    <cfRule type="cellIs" dxfId="188" priority="190" operator="equal">
      <formula>"EN TERMINO"</formula>
    </cfRule>
    <cfRule type="cellIs" dxfId="187" priority="191" operator="equal">
      <formula>"CUMPLIDA"</formula>
    </cfRule>
    <cfRule type="cellIs" dxfId="186" priority="192" operator="equal">
      <formula>"VENCIDA"</formula>
    </cfRule>
  </conditionalFormatting>
  <conditionalFormatting sqref="AF377">
    <cfRule type="cellIs" dxfId="185" priority="181" operator="equal">
      <formula>"EN TERMINO"</formula>
    </cfRule>
    <cfRule type="cellIs" dxfId="184" priority="182" operator="equal">
      <formula>"CUMPLIDA"</formula>
    </cfRule>
    <cfRule type="cellIs" dxfId="183" priority="183" operator="equal">
      <formula>"VENCIDA"</formula>
    </cfRule>
  </conditionalFormatting>
  <conditionalFormatting sqref="AE377">
    <cfRule type="cellIs" dxfId="182" priority="184" operator="equal">
      <formula>"EN TERMINO"</formula>
    </cfRule>
    <cfRule type="cellIs" dxfId="181" priority="185" operator="equal">
      <formula>"CUMPLIDA"</formula>
    </cfRule>
    <cfRule type="cellIs" dxfId="180" priority="186" operator="equal">
      <formula>"VENCIDA"</formula>
    </cfRule>
  </conditionalFormatting>
  <conditionalFormatting sqref="AF376">
    <cfRule type="cellIs" dxfId="179" priority="175" operator="equal">
      <formula>"EN TERMINO"</formula>
    </cfRule>
    <cfRule type="cellIs" dxfId="178" priority="176" operator="equal">
      <formula>"CUMPLIDA"</formula>
    </cfRule>
    <cfRule type="cellIs" dxfId="177" priority="177" operator="equal">
      <formula>"VENCIDA"</formula>
    </cfRule>
  </conditionalFormatting>
  <conditionalFormatting sqref="AE376">
    <cfRule type="cellIs" dxfId="176" priority="178" operator="equal">
      <formula>"EN TERMINO"</formula>
    </cfRule>
    <cfRule type="cellIs" dxfId="175" priority="179" operator="equal">
      <formula>"CUMPLIDA"</formula>
    </cfRule>
    <cfRule type="cellIs" dxfId="174" priority="180" operator="equal">
      <formula>"VENCIDA"</formula>
    </cfRule>
  </conditionalFormatting>
  <conditionalFormatting sqref="AF375">
    <cfRule type="cellIs" dxfId="173" priority="169" operator="equal">
      <formula>"EN TERMINO"</formula>
    </cfRule>
    <cfRule type="cellIs" dxfId="172" priority="170" operator="equal">
      <formula>"CUMPLIDA"</formula>
    </cfRule>
    <cfRule type="cellIs" dxfId="171" priority="171" operator="equal">
      <formula>"VENCIDA"</formula>
    </cfRule>
  </conditionalFormatting>
  <conditionalFormatting sqref="AE375">
    <cfRule type="cellIs" dxfId="170" priority="172" operator="equal">
      <formula>"EN TERMINO"</formula>
    </cfRule>
    <cfRule type="cellIs" dxfId="169" priority="173" operator="equal">
      <formula>"CUMPLIDA"</formula>
    </cfRule>
    <cfRule type="cellIs" dxfId="168" priority="174" operator="equal">
      <formula>"VENCIDA"</formula>
    </cfRule>
  </conditionalFormatting>
  <conditionalFormatting sqref="AF374">
    <cfRule type="cellIs" dxfId="167" priority="163" operator="equal">
      <formula>"EN TERMINO"</formula>
    </cfRule>
    <cfRule type="cellIs" dxfId="166" priority="164" operator="equal">
      <formula>"CUMPLIDA"</formula>
    </cfRule>
    <cfRule type="cellIs" dxfId="165" priority="165" operator="equal">
      <formula>"VENCIDA"</formula>
    </cfRule>
  </conditionalFormatting>
  <conditionalFormatting sqref="AE374">
    <cfRule type="cellIs" dxfId="164" priority="166" operator="equal">
      <formula>"EN TERMINO"</formula>
    </cfRule>
    <cfRule type="cellIs" dxfId="163" priority="167" operator="equal">
      <formula>"CUMPLIDA"</formula>
    </cfRule>
    <cfRule type="cellIs" dxfId="162" priority="168" operator="equal">
      <formula>"VENCIDA"</formula>
    </cfRule>
  </conditionalFormatting>
  <conditionalFormatting sqref="AF373">
    <cfRule type="cellIs" dxfId="161" priority="157" operator="equal">
      <formula>"EN TERMINO"</formula>
    </cfRule>
    <cfRule type="cellIs" dxfId="160" priority="158" operator="equal">
      <formula>"CUMPLIDA"</formula>
    </cfRule>
    <cfRule type="cellIs" dxfId="159" priority="159" operator="equal">
      <formula>"VENCIDA"</formula>
    </cfRule>
  </conditionalFormatting>
  <conditionalFormatting sqref="AE373">
    <cfRule type="cellIs" dxfId="158" priority="160" operator="equal">
      <formula>"EN TERMINO"</formula>
    </cfRule>
    <cfRule type="cellIs" dxfId="157" priority="161" operator="equal">
      <formula>"CUMPLIDA"</formula>
    </cfRule>
    <cfRule type="cellIs" dxfId="156" priority="162" operator="equal">
      <formula>"VENCIDA"</formula>
    </cfRule>
  </conditionalFormatting>
  <conditionalFormatting sqref="AF372">
    <cfRule type="cellIs" dxfId="155" priority="151" operator="equal">
      <formula>"EN TERMINO"</formula>
    </cfRule>
    <cfRule type="cellIs" dxfId="154" priority="152" operator="equal">
      <formula>"CUMPLIDA"</formula>
    </cfRule>
    <cfRule type="cellIs" dxfId="153" priority="153" operator="equal">
      <formula>"VENCIDA"</formula>
    </cfRule>
  </conditionalFormatting>
  <conditionalFormatting sqref="AE372">
    <cfRule type="cellIs" dxfId="152" priority="154" operator="equal">
      <formula>"EN TERMINO"</formula>
    </cfRule>
    <cfRule type="cellIs" dxfId="151" priority="155" operator="equal">
      <formula>"CUMPLIDA"</formula>
    </cfRule>
    <cfRule type="cellIs" dxfId="150" priority="156" operator="equal">
      <formula>"VENCIDA"</formula>
    </cfRule>
  </conditionalFormatting>
  <conditionalFormatting sqref="AF371">
    <cfRule type="cellIs" dxfId="149" priority="145" operator="equal">
      <formula>"EN TERMINO"</formula>
    </cfRule>
    <cfRule type="cellIs" dxfId="148" priority="146" operator="equal">
      <formula>"CUMPLIDA"</formula>
    </cfRule>
    <cfRule type="cellIs" dxfId="147" priority="147" operator="equal">
      <formula>"VENCIDA"</formula>
    </cfRule>
  </conditionalFormatting>
  <conditionalFormatting sqref="AE371">
    <cfRule type="cellIs" dxfId="146" priority="148" operator="equal">
      <formula>"EN TERMINO"</formula>
    </cfRule>
    <cfRule type="cellIs" dxfId="145" priority="149" operator="equal">
      <formula>"CUMPLIDA"</formula>
    </cfRule>
    <cfRule type="cellIs" dxfId="144" priority="150" operator="equal">
      <formula>"VENCIDA"</formula>
    </cfRule>
  </conditionalFormatting>
  <conditionalFormatting sqref="AF370">
    <cfRule type="cellIs" dxfId="143" priority="139" operator="equal">
      <formula>"EN TERMINO"</formula>
    </cfRule>
    <cfRule type="cellIs" dxfId="142" priority="140" operator="equal">
      <formula>"CUMPLIDA"</formula>
    </cfRule>
    <cfRule type="cellIs" dxfId="141" priority="141" operator="equal">
      <formula>"VENCIDA"</formula>
    </cfRule>
  </conditionalFormatting>
  <conditionalFormatting sqref="AE370">
    <cfRule type="cellIs" dxfId="140" priority="142" operator="equal">
      <formula>"EN TERMINO"</formula>
    </cfRule>
    <cfRule type="cellIs" dxfId="139" priority="143" operator="equal">
      <formula>"CUMPLIDA"</formula>
    </cfRule>
    <cfRule type="cellIs" dxfId="138" priority="144" operator="equal">
      <formula>"VENCIDA"</formula>
    </cfRule>
  </conditionalFormatting>
  <conditionalFormatting sqref="AF369">
    <cfRule type="cellIs" dxfId="137" priority="133" operator="equal">
      <formula>"EN TERMINO"</formula>
    </cfRule>
    <cfRule type="cellIs" dxfId="136" priority="134" operator="equal">
      <formula>"CUMPLIDA"</formula>
    </cfRule>
    <cfRule type="cellIs" dxfId="135" priority="135" operator="equal">
      <formula>"VENCIDA"</formula>
    </cfRule>
  </conditionalFormatting>
  <conditionalFormatting sqref="AE369">
    <cfRule type="cellIs" dxfId="134" priority="136" operator="equal">
      <formula>"EN TERMINO"</formula>
    </cfRule>
    <cfRule type="cellIs" dxfId="133" priority="137" operator="equal">
      <formula>"CUMPLIDA"</formula>
    </cfRule>
    <cfRule type="cellIs" dxfId="132" priority="138" operator="equal">
      <formula>"VENCIDA"</formula>
    </cfRule>
  </conditionalFormatting>
  <conditionalFormatting sqref="AF368">
    <cfRule type="cellIs" dxfId="131" priority="127" operator="equal">
      <formula>"EN TERMINO"</formula>
    </cfRule>
    <cfRule type="cellIs" dxfId="130" priority="128" operator="equal">
      <formula>"CUMPLIDA"</formula>
    </cfRule>
    <cfRule type="cellIs" dxfId="129" priority="129" operator="equal">
      <formula>"VENCIDA"</formula>
    </cfRule>
  </conditionalFormatting>
  <conditionalFormatting sqref="AE368">
    <cfRule type="cellIs" dxfId="128" priority="130" operator="equal">
      <formula>"EN TERMINO"</formula>
    </cfRule>
    <cfRule type="cellIs" dxfId="127" priority="131" operator="equal">
      <formula>"CUMPLIDA"</formula>
    </cfRule>
    <cfRule type="cellIs" dxfId="126" priority="132" operator="equal">
      <formula>"VENCIDA"</formula>
    </cfRule>
  </conditionalFormatting>
  <conditionalFormatting sqref="AF367">
    <cfRule type="cellIs" dxfId="125" priority="121" operator="equal">
      <formula>"EN TERMINO"</formula>
    </cfRule>
    <cfRule type="cellIs" dxfId="124" priority="122" operator="equal">
      <formula>"CUMPLIDA"</formula>
    </cfRule>
    <cfRule type="cellIs" dxfId="123" priority="123" operator="equal">
      <formula>"VENCIDA"</formula>
    </cfRule>
  </conditionalFormatting>
  <conditionalFormatting sqref="AE367">
    <cfRule type="cellIs" dxfId="122" priority="124" operator="equal">
      <formula>"EN TERMINO"</formula>
    </cfRule>
    <cfRule type="cellIs" dxfId="121" priority="125" operator="equal">
      <formula>"CUMPLIDA"</formula>
    </cfRule>
    <cfRule type="cellIs" dxfId="120" priority="126" operator="equal">
      <formula>"VENCIDA"</formula>
    </cfRule>
  </conditionalFormatting>
  <conditionalFormatting sqref="AF366">
    <cfRule type="cellIs" dxfId="119" priority="115" operator="equal">
      <formula>"EN TERMINO"</formula>
    </cfRule>
    <cfRule type="cellIs" dxfId="118" priority="116" operator="equal">
      <formula>"CUMPLIDA"</formula>
    </cfRule>
    <cfRule type="cellIs" dxfId="117" priority="117" operator="equal">
      <formula>"VENCIDA"</formula>
    </cfRule>
  </conditionalFormatting>
  <conditionalFormatting sqref="AE366">
    <cfRule type="cellIs" dxfId="116" priority="118" operator="equal">
      <formula>"EN TERMINO"</formula>
    </cfRule>
    <cfRule type="cellIs" dxfId="115" priority="119" operator="equal">
      <formula>"CUMPLIDA"</formula>
    </cfRule>
    <cfRule type="cellIs" dxfId="114" priority="120" operator="equal">
      <formula>"VENCIDA"</formula>
    </cfRule>
  </conditionalFormatting>
  <conditionalFormatting sqref="AF365">
    <cfRule type="cellIs" dxfId="113" priority="109" operator="equal">
      <formula>"EN TERMINO"</formula>
    </cfRule>
    <cfRule type="cellIs" dxfId="112" priority="110" operator="equal">
      <formula>"CUMPLIDA"</formula>
    </cfRule>
    <cfRule type="cellIs" dxfId="111" priority="111" operator="equal">
      <formula>"VENCIDA"</formula>
    </cfRule>
  </conditionalFormatting>
  <conditionalFormatting sqref="AE365">
    <cfRule type="cellIs" dxfId="110" priority="112" operator="equal">
      <formula>"EN TERMINO"</formula>
    </cfRule>
    <cfRule type="cellIs" dxfId="109" priority="113" operator="equal">
      <formula>"CUMPLIDA"</formula>
    </cfRule>
    <cfRule type="cellIs" dxfId="108" priority="114" operator="equal">
      <formula>"VENCIDA"</formula>
    </cfRule>
  </conditionalFormatting>
  <conditionalFormatting sqref="AF364">
    <cfRule type="cellIs" dxfId="107" priority="103" operator="equal">
      <formula>"EN TERMINO"</formula>
    </cfRule>
    <cfRule type="cellIs" dxfId="106" priority="104" operator="equal">
      <formula>"CUMPLIDA"</formula>
    </cfRule>
    <cfRule type="cellIs" dxfId="105" priority="105" operator="equal">
      <formula>"VENCIDA"</formula>
    </cfRule>
  </conditionalFormatting>
  <conditionalFormatting sqref="AE364">
    <cfRule type="cellIs" dxfId="104" priority="106" operator="equal">
      <formula>"EN TERMINO"</formula>
    </cfRule>
    <cfRule type="cellIs" dxfId="103" priority="107" operator="equal">
      <formula>"CUMPLIDA"</formula>
    </cfRule>
    <cfRule type="cellIs" dxfId="102" priority="108" operator="equal">
      <formula>"VENCIDA"</formula>
    </cfRule>
  </conditionalFormatting>
  <conditionalFormatting sqref="AF363">
    <cfRule type="cellIs" dxfId="101" priority="97" operator="equal">
      <formula>"EN TERMINO"</formula>
    </cfRule>
    <cfRule type="cellIs" dxfId="100" priority="98" operator="equal">
      <formula>"CUMPLIDA"</formula>
    </cfRule>
    <cfRule type="cellIs" dxfId="99" priority="99" operator="equal">
      <formula>"VENCIDA"</formula>
    </cfRule>
  </conditionalFormatting>
  <conditionalFormatting sqref="AE363">
    <cfRule type="cellIs" dxfId="98" priority="100" operator="equal">
      <formula>"EN TERMINO"</formula>
    </cfRule>
    <cfRule type="cellIs" dxfId="97" priority="101" operator="equal">
      <formula>"CUMPLIDA"</formula>
    </cfRule>
    <cfRule type="cellIs" dxfId="96" priority="102" operator="equal">
      <formula>"VENCIDA"</formula>
    </cfRule>
  </conditionalFormatting>
  <conditionalFormatting sqref="AF362">
    <cfRule type="cellIs" dxfId="95" priority="91" operator="equal">
      <formula>"EN TERMINO"</formula>
    </cfRule>
    <cfRule type="cellIs" dxfId="94" priority="92" operator="equal">
      <formula>"CUMPLIDA"</formula>
    </cfRule>
    <cfRule type="cellIs" dxfId="93" priority="93" operator="equal">
      <formula>"VENCIDA"</formula>
    </cfRule>
  </conditionalFormatting>
  <conditionalFormatting sqref="AE362">
    <cfRule type="cellIs" dxfId="92" priority="94" operator="equal">
      <formula>"EN TERMINO"</formula>
    </cfRule>
    <cfRule type="cellIs" dxfId="91" priority="95" operator="equal">
      <formula>"CUMPLIDA"</formula>
    </cfRule>
    <cfRule type="cellIs" dxfId="90" priority="96" operator="equal">
      <formula>"VENCIDA"</formula>
    </cfRule>
  </conditionalFormatting>
  <conditionalFormatting sqref="AF361">
    <cfRule type="cellIs" dxfId="89" priority="85" operator="equal">
      <formula>"EN TERMINO"</formula>
    </cfRule>
    <cfRule type="cellIs" dxfId="88" priority="86" operator="equal">
      <formula>"CUMPLIDA"</formula>
    </cfRule>
    <cfRule type="cellIs" dxfId="87" priority="87" operator="equal">
      <formula>"VENCIDA"</formula>
    </cfRule>
  </conditionalFormatting>
  <conditionalFormatting sqref="AE361">
    <cfRule type="cellIs" dxfId="86" priority="88" operator="equal">
      <formula>"EN TERMINO"</formula>
    </cfRule>
    <cfRule type="cellIs" dxfId="85" priority="89" operator="equal">
      <formula>"CUMPLIDA"</formula>
    </cfRule>
    <cfRule type="cellIs" dxfId="84" priority="90" operator="equal">
      <formula>"VENCIDA"</formula>
    </cfRule>
  </conditionalFormatting>
  <conditionalFormatting sqref="AF360">
    <cfRule type="cellIs" dxfId="83" priority="79" operator="equal">
      <formula>"EN TERMINO"</formula>
    </cfRule>
    <cfRule type="cellIs" dxfId="82" priority="80" operator="equal">
      <formula>"CUMPLIDA"</formula>
    </cfRule>
    <cfRule type="cellIs" dxfId="81" priority="81" operator="equal">
      <formula>"VENCIDA"</formula>
    </cfRule>
  </conditionalFormatting>
  <conditionalFormatting sqref="AE360">
    <cfRule type="cellIs" dxfId="80" priority="82" operator="equal">
      <formula>"EN TERMINO"</formula>
    </cfRule>
    <cfRule type="cellIs" dxfId="79" priority="83" operator="equal">
      <formula>"CUMPLIDA"</formula>
    </cfRule>
    <cfRule type="cellIs" dxfId="78" priority="84" operator="equal">
      <formula>"VENCIDA"</formula>
    </cfRule>
  </conditionalFormatting>
  <conditionalFormatting sqref="AF359">
    <cfRule type="cellIs" dxfId="77" priority="73" operator="equal">
      <formula>"EN TERMINO"</formula>
    </cfRule>
    <cfRule type="cellIs" dxfId="76" priority="74" operator="equal">
      <formula>"CUMPLIDA"</formula>
    </cfRule>
    <cfRule type="cellIs" dxfId="75" priority="75" operator="equal">
      <formula>"VENCIDA"</formula>
    </cfRule>
  </conditionalFormatting>
  <conditionalFormatting sqref="AE359">
    <cfRule type="cellIs" dxfId="74" priority="76" operator="equal">
      <formula>"EN TERMINO"</formula>
    </cfRule>
    <cfRule type="cellIs" dxfId="73" priority="77" operator="equal">
      <formula>"CUMPLIDA"</formula>
    </cfRule>
    <cfRule type="cellIs" dxfId="72" priority="78" operator="equal">
      <formula>"VENCIDA"</formula>
    </cfRule>
  </conditionalFormatting>
  <conditionalFormatting sqref="AF358">
    <cfRule type="cellIs" dxfId="71" priority="67" operator="equal">
      <formula>"EN TERMINO"</formula>
    </cfRule>
    <cfRule type="cellIs" dxfId="70" priority="68" operator="equal">
      <formula>"CUMPLIDA"</formula>
    </cfRule>
    <cfRule type="cellIs" dxfId="69" priority="69" operator="equal">
      <formula>"VENCIDA"</formula>
    </cfRule>
  </conditionalFormatting>
  <conditionalFormatting sqref="AE358">
    <cfRule type="cellIs" dxfId="68" priority="70" operator="equal">
      <formula>"EN TERMINO"</formula>
    </cfRule>
    <cfRule type="cellIs" dxfId="67" priority="71" operator="equal">
      <formula>"CUMPLIDA"</formula>
    </cfRule>
    <cfRule type="cellIs" dxfId="66" priority="72" operator="equal">
      <formula>"VENCIDA"</formula>
    </cfRule>
  </conditionalFormatting>
  <conditionalFormatting sqref="AF357">
    <cfRule type="cellIs" dxfId="65" priority="61" operator="equal">
      <formula>"EN TERMINO"</formula>
    </cfRule>
    <cfRule type="cellIs" dxfId="64" priority="62" operator="equal">
      <formula>"CUMPLIDA"</formula>
    </cfRule>
    <cfRule type="cellIs" dxfId="63" priority="63" operator="equal">
      <formula>"VENCIDA"</formula>
    </cfRule>
  </conditionalFormatting>
  <conditionalFormatting sqref="AE357">
    <cfRule type="cellIs" dxfId="62" priority="64" operator="equal">
      <formula>"EN TERMINO"</formula>
    </cfRule>
    <cfRule type="cellIs" dxfId="61" priority="65" operator="equal">
      <formula>"CUMPLIDA"</formula>
    </cfRule>
    <cfRule type="cellIs" dxfId="60" priority="66" operator="equal">
      <formula>"VENCIDA"</formula>
    </cfRule>
  </conditionalFormatting>
  <conditionalFormatting sqref="AF356">
    <cfRule type="cellIs" dxfId="59" priority="55" operator="equal">
      <formula>"EN TERMINO"</formula>
    </cfRule>
    <cfRule type="cellIs" dxfId="58" priority="56" operator="equal">
      <formula>"CUMPLIDA"</formula>
    </cfRule>
    <cfRule type="cellIs" dxfId="57" priority="57" operator="equal">
      <formula>"VENCIDA"</formula>
    </cfRule>
  </conditionalFormatting>
  <conditionalFormatting sqref="AE356">
    <cfRule type="cellIs" dxfId="56" priority="58" operator="equal">
      <formula>"EN TERMINO"</formula>
    </cfRule>
    <cfRule type="cellIs" dxfId="55" priority="59" operator="equal">
      <formula>"CUMPLIDA"</formula>
    </cfRule>
    <cfRule type="cellIs" dxfId="54" priority="60" operator="equal">
      <formula>"VENCIDA"</formula>
    </cfRule>
  </conditionalFormatting>
  <conditionalFormatting sqref="AF355">
    <cfRule type="cellIs" dxfId="53" priority="49" operator="equal">
      <formula>"EN TERMINO"</formula>
    </cfRule>
    <cfRule type="cellIs" dxfId="52" priority="50" operator="equal">
      <formula>"CUMPLIDA"</formula>
    </cfRule>
    <cfRule type="cellIs" dxfId="51" priority="51" operator="equal">
      <formula>"VENCIDA"</formula>
    </cfRule>
  </conditionalFormatting>
  <conditionalFormatting sqref="AE355">
    <cfRule type="cellIs" dxfId="50" priority="52" operator="equal">
      <formula>"EN TERMINO"</formula>
    </cfRule>
    <cfRule type="cellIs" dxfId="49" priority="53" operator="equal">
      <formula>"CUMPLIDA"</formula>
    </cfRule>
    <cfRule type="cellIs" dxfId="48" priority="54" operator="equal">
      <formula>"VENCIDA"</formula>
    </cfRule>
  </conditionalFormatting>
  <conditionalFormatting sqref="AF354">
    <cfRule type="cellIs" dxfId="47" priority="43" operator="equal">
      <formula>"EN TERMINO"</formula>
    </cfRule>
    <cfRule type="cellIs" dxfId="46" priority="44" operator="equal">
      <formula>"CUMPLIDA"</formula>
    </cfRule>
    <cfRule type="cellIs" dxfId="45" priority="45" operator="equal">
      <formula>"VENCIDA"</formula>
    </cfRule>
  </conditionalFormatting>
  <conditionalFormatting sqref="AE354">
    <cfRule type="cellIs" dxfId="44" priority="46" operator="equal">
      <formula>"EN TERMINO"</formula>
    </cfRule>
    <cfRule type="cellIs" dxfId="43" priority="47" operator="equal">
      <formula>"CUMPLIDA"</formula>
    </cfRule>
    <cfRule type="cellIs" dxfId="42" priority="48" operator="equal">
      <formula>"VENCIDA"</formula>
    </cfRule>
  </conditionalFormatting>
  <conditionalFormatting sqref="AF353">
    <cfRule type="cellIs" dxfId="41" priority="37" operator="equal">
      <formula>"EN TERMINO"</formula>
    </cfRule>
    <cfRule type="cellIs" dxfId="40" priority="38" operator="equal">
      <formula>"CUMPLIDA"</formula>
    </cfRule>
    <cfRule type="cellIs" dxfId="39" priority="39" operator="equal">
      <formula>"VENCIDA"</formula>
    </cfRule>
  </conditionalFormatting>
  <conditionalFormatting sqref="AE353">
    <cfRule type="cellIs" dxfId="38" priority="40" operator="equal">
      <formula>"EN TERMINO"</formula>
    </cfRule>
    <cfRule type="cellIs" dxfId="37" priority="41" operator="equal">
      <formula>"CUMPLIDA"</formula>
    </cfRule>
    <cfRule type="cellIs" dxfId="36" priority="42" operator="equal">
      <formula>"VENCIDA"</formula>
    </cfRule>
  </conditionalFormatting>
  <conditionalFormatting sqref="AF352">
    <cfRule type="cellIs" dxfId="35" priority="31" operator="equal">
      <formula>"EN TERMINO"</formula>
    </cfRule>
    <cfRule type="cellIs" dxfId="34" priority="32" operator="equal">
      <formula>"CUMPLIDA"</formula>
    </cfRule>
    <cfRule type="cellIs" dxfId="33" priority="33" operator="equal">
      <formula>"VENCIDA"</formula>
    </cfRule>
  </conditionalFormatting>
  <conditionalFormatting sqref="AE352">
    <cfRule type="cellIs" dxfId="32" priority="34" operator="equal">
      <formula>"EN TERMINO"</formula>
    </cfRule>
    <cfRule type="cellIs" dxfId="31" priority="35" operator="equal">
      <formula>"CUMPLIDA"</formula>
    </cfRule>
    <cfRule type="cellIs" dxfId="30" priority="36" operator="equal">
      <formula>"VENCIDA"</formula>
    </cfRule>
  </conditionalFormatting>
  <conditionalFormatting sqref="AF351">
    <cfRule type="cellIs" dxfId="29" priority="25" operator="equal">
      <formula>"EN TERMINO"</formula>
    </cfRule>
    <cfRule type="cellIs" dxfId="28" priority="26" operator="equal">
      <formula>"CUMPLIDA"</formula>
    </cfRule>
    <cfRule type="cellIs" dxfId="27" priority="27" operator="equal">
      <formula>"VENCIDA"</formula>
    </cfRule>
  </conditionalFormatting>
  <conditionalFormatting sqref="AE351">
    <cfRule type="cellIs" dxfId="26" priority="28" operator="equal">
      <formula>"EN TERMINO"</formula>
    </cfRule>
    <cfRule type="cellIs" dxfId="25" priority="29" operator="equal">
      <formula>"CUMPLIDA"</formula>
    </cfRule>
    <cfRule type="cellIs" dxfId="24" priority="30" operator="equal">
      <formula>"VENCIDA"</formula>
    </cfRule>
  </conditionalFormatting>
  <conditionalFormatting sqref="AF350">
    <cfRule type="cellIs" dxfId="23" priority="19" operator="equal">
      <formula>"EN TERMINO"</formula>
    </cfRule>
    <cfRule type="cellIs" dxfId="22" priority="20" operator="equal">
      <formula>"CUMPLIDA"</formula>
    </cfRule>
    <cfRule type="cellIs" dxfId="21" priority="21" operator="equal">
      <formula>"VENCIDA"</formula>
    </cfRule>
  </conditionalFormatting>
  <conditionalFormatting sqref="AE350">
    <cfRule type="cellIs" dxfId="20" priority="22" operator="equal">
      <formula>"EN TERMINO"</formula>
    </cfRule>
    <cfRule type="cellIs" dxfId="19" priority="23" operator="equal">
      <formula>"CUMPLIDA"</formula>
    </cfRule>
    <cfRule type="cellIs" dxfId="18" priority="24" operator="equal">
      <formula>"VENCIDA"</formula>
    </cfRule>
  </conditionalFormatting>
  <conditionalFormatting sqref="AF349">
    <cfRule type="cellIs" dxfId="17" priority="13" operator="equal">
      <formula>"EN TERMINO"</formula>
    </cfRule>
    <cfRule type="cellIs" dxfId="16" priority="14" operator="equal">
      <formula>"CUMPLIDA"</formula>
    </cfRule>
    <cfRule type="cellIs" dxfId="15" priority="15" operator="equal">
      <formula>"VENCIDA"</formula>
    </cfRule>
  </conditionalFormatting>
  <conditionalFormatting sqref="AE349">
    <cfRule type="cellIs" dxfId="14" priority="16" operator="equal">
      <formula>"EN TERMINO"</formula>
    </cfRule>
    <cfRule type="cellIs" dxfId="13" priority="17" operator="equal">
      <formula>"CUMPLIDA"</formula>
    </cfRule>
    <cfRule type="cellIs" dxfId="12" priority="18" operator="equal">
      <formula>"VENCIDA"</formula>
    </cfRule>
  </conditionalFormatting>
  <conditionalFormatting sqref="AF380">
    <cfRule type="cellIs" dxfId="11" priority="7" operator="equal">
      <formula>"EN TERMINO"</formula>
    </cfRule>
    <cfRule type="cellIs" dxfId="10" priority="8" operator="equal">
      <formula>"CUMPLIDA"</formula>
    </cfRule>
    <cfRule type="cellIs" dxfId="9" priority="9" operator="equal">
      <formula>"VENCIDA"</formula>
    </cfRule>
  </conditionalFormatting>
  <conditionalFormatting sqref="AE380">
    <cfRule type="cellIs" dxfId="8" priority="10" operator="equal">
      <formula>"EN TERMINO"</formula>
    </cfRule>
    <cfRule type="cellIs" dxfId="7" priority="11" operator="equal">
      <formula>"CUMPLIDA"</formula>
    </cfRule>
    <cfRule type="cellIs" dxfId="6" priority="12" operator="equal">
      <formula>"VENCIDA"</formula>
    </cfRule>
  </conditionalFormatting>
  <conditionalFormatting sqref="AF379">
    <cfRule type="cellIs" dxfId="5" priority="1" operator="equal">
      <formula>"EN TERMINO"</formula>
    </cfRule>
    <cfRule type="cellIs" dxfId="4" priority="2" operator="equal">
      <formula>"CUMPLIDA"</formula>
    </cfRule>
    <cfRule type="cellIs" dxfId="3" priority="3" operator="equal">
      <formula>"VENCIDA"</formula>
    </cfRule>
  </conditionalFormatting>
  <conditionalFormatting sqref="AE379">
    <cfRule type="cellIs" dxfId="2" priority="4" operator="equal">
      <formula>"EN TERMINO"</formula>
    </cfRule>
    <cfRule type="cellIs" dxfId="1" priority="5" operator="equal">
      <formula>"CUMPLIDA"</formula>
    </cfRule>
    <cfRule type="cellIs" dxfId="0" priority="6" operator="equal">
      <formula>"VENCIDA"</formula>
    </cfRule>
  </conditionalFormatting>
  <pageMargins left="0.70866141732283472" right="0.70866141732283472" top="0.74803149606299213" bottom="0.74803149606299213" header="0.31496062992125984" footer="0.31496062992125984"/>
  <pageSetup scale="10" fitToHeight="0" orientation="landscape" horizontalDpi="4294967294" r:id="rId1"/>
  <headerFooter>
    <oddFooter>&amp;CPágina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PMI</vt:lpstr>
      <vt:lpstr>PMI!Área_de_impresión</vt:lpstr>
      <vt:lpstr>PMI!Títulos_a_imprimir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Diego Toro Bautista</dc:creator>
  <cp:lastModifiedBy>Juan Diego Toro Bautista</cp:lastModifiedBy>
  <dcterms:created xsi:type="dcterms:W3CDTF">2018-03-01T21:22:58Z</dcterms:created>
  <dcterms:modified xsi:type="dcterms:W3CDTF">2018-03-01T21:26:26Z</dcterms:modified>
</cp:coreProperties>
</file>