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bgomez\Desktop\Publicacion Pg WEB\"/>
    </mc:Choice>
  </mc:AlternateContent>
  <bookViews>
    <workbookView xWindow="0" yWindow="0" windowWidth="19200" windowHeight="12060" activeTab="2"/>
  </bookViews>
  <sheets>
    <sheet name="Resumen Traf" sheetId="3" r:id="rId1"/>
    <sheet name="Resumen Rec" sheetId="1" r:id="rId2"/>
    <sheet name="Resumen TPD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123Graph_A" localSheetId="1" hidden="1">[1]G.G!#REF!</definedName>
    <definedName name="__123Graph_A" localSheetId="2" hidden="1">[1]G.G!#REF!</definedName>
    <definedName name="__123Graph_A" hidden="1">[1]G.G!#REF!</definedName>
    <definedName name="__123Graph_AGraph2" localSheetId="1" hidden="1">[1]G.G!#REF!</definedName>
    <definedName name="__123Graph_AGraph2" localSheetId="2" hidden="1">[1]G.G!#REF!</definedName>
    <definedName name="__123Graph_AGraph2" hidden="1">[1]G.G!#REF!</definedName>
    <definedName name="__123Graph_B" localSheetId="1" hidden="1">[2]ce!#REF!</definedName>
    <definedName name="__123Graph_B" localSheetId="2" hidden="1">[2]ce!#REF!</definedName>
    <definedName name="__123Graph_B" hidden="1">[2]ce!#REF!</definedName>
    <definedName name="__123Graph_X" localSheetId="1" hidden="1">[1]G.G!#REF!</definedName>
    <definedName name="__123Graph_X" localSheetId="2" hidden="1">[1]G.G!#REF!</definedName>
    <definedName name="__123Graph_X" hidden="1">[1]G.G!#REF!</definedName>
    <definedName name="__DAT1" localSheetId="1">[3]Foglio1!#REF!</definedName>
    <definedName name="__DAT1" localSheetId="2">[3]Foglio1!#REF!</definedName>
    <definedName name="__DAT1">[3]Foglio1!#REF!</definedName>
    <definedName name="__DAT2" localSheetId="1">[3]Foglio1!#REF!</definedName>
    <definedName name="__DAT2" localSheetId="2">[3]Foglio1!#REF!</definedName>
    <definedName name="__DAT2">[3]Foglio1!#REF!</definedName>
    <definedName name="__DAT7" localSheetId="1">[3]Foglio1!#REF!</definedName>
    <definedName name="__DAT7" localSheetId="2">[3]Foglio1!#REF!</definedName>
    <definedName name="__DAT7">[3]Foglio1!#REF!</definedName>
    <definedName name="__DAT8" localSheetId="1">[3]Foglio1!#REF!</definedName>
    <definedName name="__DAT8" localSheetId="2">[3]Foglio1!#REF!</definedName>
    <definedName name="__DAT8">[3]Foglio1!#REF!</definedName>
    <definedName name="__GER7">[4]PAR!$B$19</definedName>
    <definedName name="__MD5">#N/A</definedName>
    <definedName name="__mes1" localSheetId="1">#REF!</definedName>
    <definedName name="__mes1" localSheetId="2">#REF!</definedName>
    <definedName name="__mes1">#REF!</definedName>
    <definedName name="__Mes2" localSheetId="1">#REF!</definedName>
    <definedName name="__Mes2" localSheetId="2">#REF!</definedName>
    <definedName name="__Mes2">#REF!</definedName>
    <definedName name="__Mes3" localSheetId="1">#REF!</definedName>
    <definedName name="__Mes3" localSheetId="2">#REF!</definedName>
    <definedName name="__Mes3">#REF!</definedName>
    <definedName name="__SPR1">#N/A</definedName>
    <definedName name="__tab2004">'[5]Costi esterni e interni2004'!$B$10:$AF$68</definedName>
    <definedName name="__tab2005" localSheetId="1">#REF!</definedName>
    <definedName name="__tab2005" localSheetId="2">#REF!</definedName>
    <definedName name="__tab2005">#REF!</definedName>
    <definedName name="__VO105" localSheetId="1">#REF!</definedName>
    <definedName name="__VO105" localSheetId="2">#REF!</definedName>
    <definedName name="__VO105">#REF!</definedName>
    <definedName name="__VO106" localSheetId="1">#REF!</definedName>
    <definedName name="__VO106" localSheetId="2">#REF!</definedName>
    <definedName name="__VO106">#REF!</definedName>
    <definedName name="__VO107" localSheetId="1">#REF!</definedName>
    <definedName name="__VO107" localSheetId="2">#REF!</definedName>
    <definedName name="__VO107">#REF!</definedName>
    <definedName name="__VO110" localSheetId="1">#REF!</definedName>
    <definedName name="__VO110" localSheetId="2">#REF!</definedName>
    <definedName name="__VO110">#REF!</definedName>
    <definedName name="__VO119" localSheetId="1">#REF!</definedName>
    <definedName name="__VO119" localSheetId="2">#REF!</definedName>
    <definedName name="__VO119">#REF!</definedName>
    <definedName name="__VO135" localSheetId="1">#REF!</definedName>
    <definedName name="__VO135" localSheetId="2">#REF!</definedName>
    <definedName name="__VO135">#REF!</definedName>
    <definedName name="__VO57" localSheetId="1">#REF!</definedName>
    <definedName name="__VO57" localSheetId="2">#REF!</definedName>
    <definedName name="__VO57">#REF!</definedName>
    <definedName name="__VO65" localSheetId="1">#REF!</definedName>
    <definedName name="__VO65" localSheetId="2">#REF!</definedName>
    <definedName name="__VO65">#REF!</definedName>
    <definedName name="__VO83" localSheetId="1">#REF!</definedName>
    <definedName name="__VO83" localSheetId="2">#REF!</definedName>
    <definedName name="__VO83">#REF!</definedName>
    <definedName name="__VO84" localSheetId="1">#REF!</definedName>
    <definedName name="__VO84" localSheetId="2">#REF!</definedName>
    <definedName name="__VO84">#REF!</definedName>
    <definedName name="__VO85" localSheetId="1">#REF!</definedName>
    <definedName name="__VO85" localSheetId="2">#REF!</definedName>
    <definedName name="__VO85">#REF!</definedName>
    <definedName name="_1988">#N/A</definedName>
    <definedName name="_DAT1" localSheetId="1">[3]Foglio1!#REF!</definedName>
    <definedName name="_DAT1" localSheetId="2">[3]Foglio1!#REF!</definedName>
    <definedName name="_DAT1">[3]Foglio1!#REF!</definedName>
    <definedName name="_DAT2" localSheetId="1">[3]Foglio1!#REF!</definedName>
    <definedName name="_DAT2" localSheetId="2">[3]Foglio1!#REF!</definedName>
    <definedName name="_DAT2">[3]Foglio1!#REF!</definedName>
    <definedName name="_DAT7" localSheetId="1">[3]Foglio1!#REF!</definedName>
    <definedName name="_DAT7" localSheetId="2">[3]Foglio1!#REF!</definedName>
    <definedName name="_DAT7">[3]Foglio1!#REF!</definedName>
    <definedName name="_DAT8" localSheetId="1">[3]Foglio1!#REF!</definedName>
    <definedName name="_DAT8" localSheetId="2">[3]Foglio1!#REF!</definedName>
    <definedName name="_DAT8">[3]Foglio1!#REF!</definedName>
    <definedName name="_GER7">[4]PAR!$B$19</definedName>
    <definedName name="_MD5">#N/A</definedName>
    <definedName name="_mes1" localSheetId="1">#REF!</definedName>
    <definedName name="_mes1" localSheetId="2">#REF!</definedName>
    <definedName name="_mes1">#REF!</definedName>
    <definedName name="_Mes2" localSheetId="1">#REF!</definedName>
    <definedName name="_Mes2" localSheetId="2">#REF!</definedName>
    <definedName name="_Mes2">#REF!</definedName>
    <definedName name="_Mes3" localSheetId="1">#REF!</definedName>
    <definedName name="_Mes3" localSheetId="2">#REF!</definedName>
    <definedName name="_Mes3">#REF!</definedName>
    <definedName name="_Order1" hidden="1">255</definedName>
    <definedName name="_Order2" hidden="1">255</definedName>
    <definedName name="_SPR1">#N/A</definedName>
    <definedName name="_tab2004">'[5]Costi esterni e interni2004'!$B$10:$AF$68</definedName>
    <definedName name="_tab2005" localSheetId="1">#REF!</definedName>
    <definedName name="_tab2005" localSheetId="2">#REF!</definedName>
    <definedName name="_tab2005">#REF!</definedName>
    <definedName name="_tpd2004" localSheetId="1">#REF!</definedName>
    <definedName name="_tpd2004" localSheetId="2">#REF!</definedName>
    <definedName name="_tpd2004">#REF!</definedName>
    <definedName name="_VO105" localSheetId="1">#REF!</definedName>
    <definedName name="_VO105" localSheetId="2">#REF!</definedName>
    <definedName name="_VO105">#REF!</definedName>
    <definedName name="_VO106" localSheetId="1">#REF!</definedName>
    <definedName name="_VO106" localSheetId="2">#REF!</definedName>
    <definedName name="_VO106">#REF!</definedName>
    <definedName name="_VO107" localSheetId="1">#REF!</definedName>
    <definedName name="_VO107" localSheetId="2">#REF!</definedName>
    <definedName name="_VO107">#REF!</definedName>
    <definedName name="_VO110" localSheetId="1">#REF!</definedName>
    <definedName name="_VO110" localSheetId="2">#REF!</definedName>
    <definedName name="_VO110">#REF!</definedName>
    <definedName name="_VO119" localSheetId="1">#REF!</definedName>
    <definedName name="_VO119" localSheetId="2">#REF!</definedName>
    <definedName name="_VO119">#REF!</definedName>
    <definedName name="_VO135" localSheetId="1">#REF!</definedName>
    <definedName name="_VO135" localSheetId="2">#REF!</definedName>
    <definedName name="_VO135">#REF!</definedName>
    <definedName name="_VO57" localSheetId="1">#REF!</definedName>
    <definedName name="_VO57" localSheetId="2">#REF!</definedName>
    <definedName name="_VO57">#REF!</definedName>
    <definedName name="_VO65" localSheetId="1">#REF!</definedName>
    <definedName name="_VO65" localSheetId="2">#REF!</definedName>
    <definedName name="_VO65">#REF!</definedName>
    <definedName name="_VO83" localSheetId="1">#REF!</definedName>
    <definedName name="_VO83" localSheetId="2">#REF!</definedName>
    <definedName name="_VO83">#REF!</definedName>
    <definedName name="_VO84" localSheetId="1">#REF!</definedName>
    <definedName name="_VO84" localSheetId="2">#REF!</definedName>
    <definedName name="_VO84">#REF!</definedName>
    <definedName name="_VO85" localSheetId="1">#REF!</definedName>
    <definedName name="_VO85" localSheetId="2">#REF!</definedName>
    <definedName name="_VO85">#REF!</definedName>
    <definedName name="a" localSheetId="1" hidden="1">[6]ce!#REF!</definedName>
    <definedName name="a" localSheetId="2" hidden="1">[6]ce!#REF!</definedName>
    <definedName name="a" hidden="1">[6]ce!#REF!</definedName>
    <definedName name="aaaa" localSheetId="1">#REF!</definedName>
    <definedName name="aaaa" localSheetId="2">#REF!</definedName>
    <definedName name="aaaa">#REF!</definedName>
    <definedName name="AAAAAAAAAA" localSheetId="1">#REF!</definedName>
    <definedName name="AAAAAAAAAA" localSheetId="2">#REF!</definedName>
    <definedName name="AAAAAAAAAA">#REF!</definedName>
    <definedName name="AD" localSheetId="1">#REF!</definedName>
    <definedName name="AD" localSheetId="2">#REF!</definedName>
    <definedName name="AD">#REF!</definedName>
    <definedName name="ADBENI" localSheetId="1">'[7]MOD 7 SIN'!#REF!</definedName>
    <definedName name="ADBENI" localSheetId="2">'[7]MOD 7 SIN'!#REF!</definedName>
    <definedName name="ADBENI">'[7]MOD 7 SIN'!#REF!</definedName>
    <definedName name="afp" localSheetId="1">#REF!</definedName>
    <definedName name="afp" localSheetId="2">#REF!</definedName>
    <definedName name="afp">#REF!</definedName>
    <definedName name="altre" localSheetId="1">[2]CECO!#REF!</definedName>
    <definedName name="altre" localSheetId="2">[2]CECO!#REF!</definedName>
    <definedName name="altre">[2]CECO!#REF!</definedName>
    <definedName name="anscount" hidden="1">4</definedName>
    <definedName name="AntCach" localSheetId="1">#REF!</definedName>
    <definedName name="AntCach" localSheetId="2">#REF!</definedName>
    <definedName name="AntCach">#REF!</definedName>
    <definedName name="ANTIC" localSheetId="1">#REF!</definedName>
    <definedName name="ANTIC" localSheetId="2">#REF!</definedName>
    <definedName name="ANTIC">#REF!</definedName>
    <definedName name="AnticAdic" localSheetId="1">#REF!</definedName>
    <definedName name="AnticAdic" localSheetId="2">#REF!</definedName>
    <definedName name="AnticAdic">#REF!</definedName>
    <definedName name="àòLòL" localSheetId="1">'[8]MOD 7 SIN'!#REF!</definedName>
    <definedName name="àòLòL" localSheetId="2">'[8]MOD 7 SIN'!#REF!</definedName>
    <definedName name="àòLòL">'[8]MOD 7 SIN'!#REF!</definedName>
    <definedName name="ARDIVERSI" localSheetId="1">'[7]MOD 7 SIN'!#REF!</definedName>
    <definedName name="ARDIVERSI" localSheetId="2">'[7]MOD 7 SIN'!#REF!</definedName>
    <definedName name="ARDIVERSI">'[7]MOD 7 SIN'!#REF!</definedName>
    <definedName name="AREA">'[9]Data Base CE'!$A$5:$DY$805</definedName>
    <definedName name="_xlnm.Print_Area" localSheetId="1">#REF!</definedName>
    <definedName name="_xlnm.Print_Area" localSheetId="2">#REF!</definedName>
    <definedName name="_xlnm.Print_Area">#REF!</definedName>
    <definedName name="AREA_STAMPA_MI" localSheetId="1">[10]MENS_I_P!#REF!</definedName>
    <definedName name="AREA_STAMPA_MI" localSheetId="2">[10]MENS_I_P!#REF!</definedName>
    <definedName name="AREA_STAMPA_MI">[10]MENS_I_P!#REF!</definedName>
    <definedName name="ASSISTENZA" localSheetId="1">'[7]MOD 7 SIN'!#REF!</definedName>
    <definedName name="ASSISTENZA" localSheetId="2">'[7]MOD 7 SIN'!#REF!</definedName>
    <definedName name="ASSISTENZA">'[7]MOD 7 SIN'!#REF!</definedName>
    <definedName name="B" localSheetId="1">#REF!</definedName>
    <definedName name="B" localSheetId="2">#REF!</definedName>
    <definedName name="B">#REF!</definedName>
    <definedName name="base" localSheetId="1">#REF!</definedName>
    <definedName name="base" localSheetId="2">#REF!</definedName>
    <definedName name="base">#REF!</definedName>
    <definedName name="_xlnm.Database" localSheetId="1">#REF!</definedName>
    <definedName name="_xlnm.Database" localSheetId="2">#REF!</definedName>
    <definedName name="_xlnm.Database">#REF!</definedName>
    <definedName name="BBBBBBBBB" localSheetId="1">#REF!</definedName>
    <definedName name="BBBBBBBBB" localSheetId="2">#REF!</definedName>
    <definedName name="BBBBBBBBB">#REF!</definedName>
    <definedName name="bdgeme">[6]prebdg97!$Q$2:'[6]prebdg97'!$AB$63</definedName>
    <definedName name="bdginc">[6]prebdg97!$B$2:$M$31</definedName>
    <definedName name="BOH">[11]SPBGPr!$1:$1048576</definedName>
    <definedName name="bridge" localSheetId="1">#REF!</definedName>
    <definedName name="bridge" localSheetId="2">#REF!</definedName>
    <definedName name="bridge">#REF!</definedName>
    <definedName name="BUDGET">[4]PAR!$C$54</definedName>
    <definedName name="budpre" localSheetId="1">#REF!</definedName>
    <definedName name="budpre" localSheetId="2">#REF!</definedName>
    <definedName name="budpre">#REF!</definedName>
    <definedName name="cant">[12]BASE!$C$4:$H$261</definedName>
    <definedName name="CBR" localSheetId="1">#REF!</definedName>
    <definedName name="CBR" localSheetId="2">#REF!</definedName>
    <definedName name="CBR">#REF!</definedName>
    <definedName name="CBR_M" localSheetId="1">#REF!</definedName>
    <definedName name="CBR_M" localSheetId="2">#REF!</definedName>
    <definedName name="CBR_M">#REF!</definedName>
    <definedName name="CBR_SR" localSheetId="1">#REF!</definedName>
    <definedName name="CBR_SR" localSheetId="2">#REF!</definedName>
    <definedName name="CBR_SR">#REF!</definedName>
    <definedName name="cd" localSheetId="1">#REF!</definedName>
    <definedName name="cd" localSheetId="2">#REF!</definedName>
    <definedName name="cd">#REF!</definedName>
    <definedName name="coef">[13]DATOS!$D$73</definedName>
    <definedName name="CONCRETO_MURO">'[14]VVS-1'!$AC$7:$AD$16</definedName>
    <definedName name="Conf." localSheetId="1">#REF!</definedName>
    <definedName name="Conf." localSheetId="2">#REF!</definedName>
    <definedName name="Conf.">#REF!</definedName>
    <definedName name="Confiabilid" localSheetId="1">#REF!</definedName>
    <definedName name="Confiabilid" localSheetId="2">#REF!</definedName>
    <definedName name="Confiabilid">#REF!</definedName>
    <definedName name="Consultor">'[15]Datos básicos'!$B$2</definedName>
    <definedName name="ContoEC2004">'[5]RIEPILOGO 2004 per analisi'!$B$4:$AG$35</definedName>
    <definedName name="ContoEc2005">'[5]RIEPILOGO 2005 per analisi'!$B$4:$AG$35</definedName>
    <definedName name="Contratante">'[15]Datos básicos'!$B$1</definedName>
    <definedName name="Contrato">'[15]Datos básicos'!$B$3</definedName>
    <definedName name="COS">[4]PAR!$C$58</definedName>
    <definedName name="CUBOSINT">[4]PAR!$B$6</definedName>
    <definedName name="DIFF">#N/A</definedName>
    <definedName name="DIVISA">[4]PAR!$B$59</definedName>
    <definedName name="Economico">[11]CEBGPr!$1:$1048576</definedName>
    <definedName name="ede" localSheetId="1">#REF!</definedName>
    <definedName name="ede" localSheetId="2">#REF!</definedName>
    <definedName name="ede">#REF!</definedName>
    <definedName name="eieiei" localSheetId="1">#REF!</definedName>
    <definedName name="eieiei" localSheetId="2">#REF!</definedName>
    <definedName name="eieiei">#REF!</definedName>
    <definedName name="EME">[6]premi96!$R$4:'[6]premi96'!$AC$67</definedName>
    <definedName name="eurofranco" localSheetId="1">#REF!</definedName>
    <definedName name="eurofranco" localSheetId="2">#REF!</definedName>
    <definedName name="eurofranco">#REF!</definedName>
    <definedName name="eurolira" localSheetId="1">#REF!</definedName>
    <definedName name="eurolira" localSheetId="2">#REF!</definedName>
    <definedName name="eurolira">#REF!</definedName>
    <definedName name="Fecha">'[15]Datos básicos'!$B$5</definedName>
    <definedName name="form">[12]BASE!$C$4:$H$261</definedName>
    <definedName name="Format" localSheetId="1">#REF!</definedName>
    <definedName name="Format" localSheetId="2">#REF!</definedName>
    <definedName name="Format">#REF!</definedName>
    <definedName name="formu">[12]BASE!$C$4:$H$261</definedName>
    <definedName name="funcion" localSheetId="1">#REF!</definedName>
    <definedName name="funcion" localSheetId="2">#REF!</definedName>
    <definedName name="funcion">#REF!</definedName>
    <definedName name="FURTO" localSheetId="1">'[7]MOD 7 SIN'!#REF!</definedName>
    <definedName name="FURTO" localSheetId="2">'[7]MOD 7 SIN'!#REF!</definedName>
    <definedName name="FURTO">'[7]MOD 7 SIN'!#REF!</definedName>
    <definedName name="gg" localSheetId="1">[16]RIS_TECNICHE!#REF!</definedName>
    <definedName name="gg" localSheetId="2">[16]RIS_TECNICHE!#REF!</definedName>
    <definedName name="gg">[16]RIS_TECNICHE!#REF!</definedName>
    <definedName name="GRAFICO" localSheetId="1">'[17]inc. claim 97'!#REF!</definedName>
    <definedName name="GRAFICO" localSheetId="2">'[17]inc. claim 97'!#REF!</definedName>
    <definedName name="GRAFICO">'[17]inc. claim 97'!#REF!</definedName>
    <definedName name="gruppo" localSheetId="1">[2]CECO!#REF!</definedName>
    <definedName name="gruppo" localSheetId="2">[2]CECO!#REF!</definedName>
    <definedName name="gruppo">[2]CECO!#REF!</definedName>
    <definedName name="H_M" localSheetId="1">#REF!</definedName>
    <definedName name="H_M" localSheetId="2">#REF!</definedName>
    <definedName name="H_M">#REF!</definedName>
    <definedName name="hh" localSheetId="1">#REF!</definedName>
    <definedName name="hh" localSheetId="2">#REF!</definedName>
    <definedName name="hh">#REF!</definedName>
    <definedName name="IGL">[4]PAR!$B$14</definedName>
    <definedName name="IM" localSheetId="1">#REF!</definedName>
    <definedName name="IM" localSheetId="2">#REF!</definedName>
    <definedName name="IM">#REF!</definedName>
    <definedName name="IN" localSheetId="1">#REF!</definedName>
    <definedName name="IN" localSheetId="2">#REF!</definedName>
    <definedName name="IN">#REF!</definedName>
    <definedName name="inc98mens" xml:space="preserve"> [18]RIEP_INC_98!$B$67:$M$96</definedName>
    <definedName name="INC98PROGR">[18]RIEP_INC_98!$B$100:$M$129</definedName>
    <definedName name="inc99mens" xml:space="preserve"> [18]RIEP_INC_98!$B$67:$M$96</definedName>
    <definedName name="incbdg">[6]prebdg97!$B$2:'[6]prebdg97'!$M$31</definedName>
    <definedName name="INCENDIO" localSheetId="1">'[7]MOD 7 SIN'!#REF!</definedName>
    <definedName name="INCENDIO" localSheetId="2">'[7]MOD 7 SIN'!#REF!</definedName>
    <definedName name="INCENDIO">'[7]MOD 7 SIN'!#REF!</definedName>
    <definedName name="INFORTUNI" localSheetId="1">#REF!</definedName>
    <definedName name="INFORTUNI" localSheetId="2">#REF!</definedName>
    <definedName name="INFORTUNI">#REF!</definedName>
    <definedName name="ITEM">[19]BASE!$C$4:$H$261</definedName>
    <definedName name="iy" localSheetId="1">#REF!</definedName>
    <definedName name="iy" localSheetId="2">#REF!</definedName>
    <definedName name="iy">#REF!</definedName>
    <definedName name="jev">'[20]Desmonte y Limpieza'!$J$4</definedName>
    <definedName name="jj" localSheetId="1">#REF!</definedName>
    <definedName name="jj" localSheetId="2">#REF!</definedName>
    <definedName name="jj">#REF!</definedName>
    <definedName name="jjj" localSheetId="1">#REF!</definedName>
    <definedName name="jjj" localSheetId="2">#REF!</definedName>
    <definedName name="jjj">#REF!</definedName>
    <definedName name="kk" localSheetId="1">#REF!</definedName>
    <definedName name="kk" localSheetId="2">#REF!</definedName>
    <definedName name="kk">#REF!</definedName>
    <definedName name="L" localSheetId="1">#REF!</definedName>
    <definedName name="L" localSheetId="2">#REF!</definedName>
    <definedName name="L">#REF!</definedName>
    <definedName name="limcount" hidden="1">4</definedName>
    <definedName name="ll" localSheetId="1">#REF!</definedName>
    <definedName name="ll" localSheetId="2">#REF!</definedName>
    <definedName name="ll">#REF!</definedName>
    <definedName name="lll" localSheetId="1" hidden="1">[1]G.G!#REF!</definedName>
    <definedName name="lll" localSheetId="2" hidden="1">[1]G.G!#REF!</definedName>
    <definedName name="lll" hidden="1">[1]G.G!#REF!</definedName>
    <definedName name="lllll" localSheetId="1">#REF!</definedName>
    <definedName name="lllll" localSheetId="2">#REF!</definedName>
    <definedName name="lllll">#REF!</definedName>
    <definedName name="LLOYD">#N/A</definedName>
    <definedName name="LòL" localSheetId="1">#REF!</definedName>
    <definedName name="LòL" localSheetId="2">#REF!</definedName>
    <definedName name="LòL">#REF!</definedName>
    <definedName name="MALATTIE" localSheetId="1">'[7]MOD 7 SIN'!#REF!</definedName>
    <definedName name="MALATTIE" localSheetId="2">'[7]MOD 7 SIN'!#REF!</definedName>
    <definedName name="MALATTIE">'[7]MOD 7 SIN'!#REF!</definedName>
    <definedName name="MesIn" localSheetId="1">#REF!</definedName>
    <definedName name="MesIn" localSheetId="2">#REF!</definedName>
    <definedName name="MesIn">#REF!</definedName>
    <definedName name="mezcla" localSheetId="1">#REF!</definedName>
    <definedName name="mezcla" localSheetId="2">#REF!</definedName>
    <definedName name="mezcla">#REF!</definedName>
    <definedName name="MEZCLAS" localSheetId="1">#REF!</definedName>
    <definedName name="MEZCLAS" localSheetId="2">#REF!</definedName>
    <definedName name="MEZCLAS">#REF!</definedName>
    <definedName name="Minimo" localSheetId="1">#REF!</definedName>
    <definedName name="Minimo" localSheetId="2">#REF!</definedName>
    <definedName name="Minimo">#REF!</definedName>
    <definedName name="MONEDA">[13]DATOS!$C$68</definedName>
    <definedName name="MR" localSheetId="1">#REF!</definedName>
    <definedName name="MR" localSheetId="2">#REF!</definedName>
    <definedName name="MR">#REF!</definedName>
    <definedName name="NOMBRE" localSheetId="1">#REF!</definedName>
    <definedName name="NOMBRE" localSheetId="2">#REF!</definedName>
    <definedName name="NOMBRE">#REF!</definedName>
    <definedName name="nuove" localSheetId="1">#REF!</definedName>
    <definedName name="nuove" localSheetId="2">#REF!</definedName>
    <definedName name="nuove">#REF!</definedName>
    <definedName name="Objeto">'[15]Datos básicos'!$B$4</definedName>
    <definedName name="organico2004">'[5]RIEPILOGO 2004 per analisi'!$B$4:$AG$167</definedName>
    <definedName name="organico2005">'[5]RIEPILOGO 2005 per analisi'!$B$4:$AG$167</definedName>
    <definedName name="OUTPUT" localSheetId="1">[21]RIS_TECNICHE!#REF!</definedName>
    <definedName name="OUTPUT" localSheetId="2">[21]RIS_TECNICHE!#REF!</definedName>
    <definedName name="OUTPUT">[21]RIS_TECNICHE!#REF!</definedName>
    <definedName name="pinco" localSheetId="1" hidden="1">[22]ce!#REF!</definedName>
    <definedName name="pinco" localSheetId="2" hidden="1">[22]ce!#REF!</definedName>
    <definedName name="pinco" hidden="1">[22]ce!#REF!</definedName>
    <definedName name="pinco1" localSheetId="1">[23]prebdg97!#REF!</definedName>
    <definedName name="pinco1" localSheetId="2">[23]prebdg97!#REF!</definedName>
    <definedName name="pinco1">[23]prebdg97!#REF!</definedName>
    <definedName name="pinco2">[23]prebdg97!$Q$2:'[23]prebdg97'!$AB$63</definedName>
    <definedName name="pinco3">[23]prebdg97!$B$2:$M$31</definedName>
    <definedName name="pinco4" localSheetId="1">#REF!</definedName>
    <definedName name="pinco4" localSheetId="2">#REF!</definedName>
    <definedName name="pinco4">#REF!</definedName>
    <definedName name="pinco5">[23]premi96!$R$4:'[23]premi96'!$AC$67</definedName>
    <definedName name="pinco6">[23]prebdg97!$B$2:'[23]prebdg97'!$M$31</definedName>
    <definedName name="pinco7" localSheetId="1">[24]ce99!#REF!</definedName>
    <definedName name="pinco7" localSheetId="2">[24]ce99!#REF!</definedName>
    <definedName name="pinco7">[24]ce99!#REF!</definedName>
    <definedName name="pinco8" localSheetId="1">[25]RIS_TECNICHE!#REF!</definedName>
    <definedName name="pinco8" localSheetId="2">[25]RIS_TECNICHE!#REF!</definedName>
    <definedName name="pinco8">[25]RIS_TECNICHE!#REF!</definedName>
    <definedName name="pippo" localSheetId="1" hidden="1">[2]ce!#REF!</definedName>
    <definedName name="pippo" localSheetId="2" hidden="1">[2]ce!#REF!</definedName>
    <definedName name="pippo" hidden="1">[2]ce!#REF!</definedName>
    <definedName name="PLANTA_VALLEDUPAR" localSheetId="1">#REF!</definedName>
    <definedName name="PLANTA_VALLEDUPAR" localSheetId="2">#REF!</definedName>
    <definedName name="PLANTA_VALLEDUPAR">#REF!</definedName>
    <definedName name="PlazAIU" localSheetId="1">#REF!</definedName>
    <definedName name="PlazAIU" localSheetId="2">#REF!</definedName>
    <definedName name="PlazAIU">#REF!</definedName>
    <definedName name="PLAZO" localSheetId="1">#REF!</definedName>
    <definedName name="PLAZO" localSheetId="2">#REF!</definedName>
    <definedName name="PLAZO">#REF!</definedName>
    <definedName name="Po" localSheetId="1">#REF!</definedName>
    <definedName name="Po" localSheetId="2">#REF!</definedName>
    <definedName name="Po">#REF!</definedName>
    <definedName name="PORCENTAJE" localSheetId="1">#REF!</definedName>
    <definedName name="PORCENTAJE" localSheetId="2">#REF!</definedName>
    <definedName name="PORCENTAJE">#REF!</definedName>
    <definedName name="PORTBGPr" localSheetId="1">#REF!</definedName>
    <definedName name="PORTBGPr" localSheetId="2">#REF!</definedName>
    <definedName name="PORTBGPr">#REF!</definedName>
    <definedName name="PRE_ASS" localSheetId="1">#REF!</definedName>
    <definedName name="PRE_ASS" localSheetId="2">#REF!</definedName>
    <definedName name="PRE_ASS">#REF!</definedName>
    <definedName name="PRE_UGN" localSheetId="1">#REF!</definedName>
    <definedName name="PRE_UGN" localSheetId="2">#REF!</definedName>
    <definedName name="PRE_UGN">#REF!</definedName>
    <definedName name="PRECIO">[19]PRECIOS!$A$5:$M$152</definedName>
    <definedName name="precipitacion" localSheetId="1">#REF!</definedName>
    <definedName name="precipitacion" localSheetId="2">#REF!</definedName>
    <definedName name="precipitacion">#REF!</definedName>
    <definedName name="premi">[6]premi96!$B$4:'[6]premi96'!$AC$67</definedName>
    <definedName name="PROGETTI">'[5]RIEPILOGO 2004 per analisi'!$B$4:$AG$35</definedName>
    <definedName name="Pt" localSheetId="1">#REF!</definedName>
    <definedName name="Pt" localSheetId="2">#REF!</definedName>
    <definedName name="Pt">#REF!</definedName>
    <definedName name="RCAUTO" localSheetId="1">'[7]MOD 7 SIN'!#REF!</definedName>
    <definedName name="RCAUTO" localSheetId="2">'[7]MOD 7 SIN'!#REF!</definedName>
    <definedName name="RCAUTO">'[7]MOD 7 SIN'!#REF!</definedName>
    <definedName name="RCDIVERSI" localSheetId="1">'[7]MOD 7 SIN'!#REF!</definedName>
    <definedName name="RCDIVERSI" localSheetId="2">'[7]MOD 7 SIN'!#REF!</definedName>
    <definedName name="RCDIVERSI">'[7]MOD 7 SIN'!#REF!</definedName>
    <definedName name="Renoai" localSheetId="1">#REF!</definedName>
    <definedName name="Renoai" localSheetId="2">#REF!</definedName>
    <definedName name="Renoai">#REF!</definedName>
    <definedName name="REP_TIT" localSheetId="1">#REF!</definedName>
    <definedName name="REP_TIT" localSheetId="2">#REF!</definedName>
    <definedName name="REP_TIT">#REF!</definedName>
    <definedName name="RICL">#N/A</definedName>
    <definedName name="RICLASS">#N/A</definedName>
    <definedName name="RIEPILOGO" localSheetId="1">'[7]MOD 7 SIN'!#REF!</definedName>
    <definedName name="RIEPILOGO" localSheetId="2">'[7]MOD 7 SIN'!#REF!</definedName>
    <definedName name="RIEPILOGO">'[7]MOD 7 SIN'!#REF!</definedName>
    <definedName name="rifmese" localSheetId="1">#REF!</definedName>
    <definedName name="rifmese" localSheetId="2">#REF!</definedName>
    <definedName name="rifmese">#REF!</definedName>
    <definedName name="RPC">#N/A</definedName>
    <definedName name="sencount" hidden="1">3</definedName>
    <definedName name="SEVERIDADES">[26]TABLAS!$A$2:$A$4</definedName>
    <definedName name="sintesi" localSheetId="1">[2]CECO!#REF!</definedName>
    <definedName name="sintesi" localSheetId="2">[2]CECO!#REF!</definedName>
    <definedName name="sintesi">[2]CECO!#REF!</definedName>
    <definedName name="smml">[27]COSTO!$A$2</definedName>
    <definedName name="SMML1" localSheetId="1">#REF!</definedName>
    <definedName name="SMML1" localSheetId="2">#REF!</definedName>
    <definedName name="SMML1">#REF!</definedName>
    <definedName name="SN" localSheetId="1">#REF!</definedName>
    <definedName name="SN" localSheetId="2">#REF!</definedName>
    <definedName name="SN">#REF!</definedName>
    <definedName name="So" localSheetId="1">#REF!</definedName>
    <definedName name="So" localSheetId="2">#REF!</definedName>
    <definedName name="So">#REF!</definedName>
    <definedName name="SPR">#N/A</definedName>
    <definedName name="SS" localSheetId="1" hidden="1">[28]ce!#REF!</definedName>
    <definedName name="SS" localSheetId="2" hidden="1">[28]ce!#REF!</definedName>
    <definedName name="SS" hidden="1">[28]ce!#REF!</definedName>
    <definedName name="subbase" localSheetId="1">#REF!</definedName>
    <definedName name="subbase" localSheetId="2">#REF!</definedName>
    <definedName name="subbase">#REF!</definedName>
    <definedName name="subt" localSheetId="1">#REF!</definedName>
    <definedName name="subt" localSheetId="2">#REF!</definedName>
    <definedName name="subt">#REF!</definedName>
    <definedName name="tab">[29]den96!$C$5:$N$14</definedName>
    <definedName name="tarsb" localSheetId="1">#REF!</definedName>
    <definedName name="tarsb" localSheetId="2">#REF!</definedName>
    <definedName name="tarsb">#REF!</definedName>
    <definedName name="TASA" localSheetId="1">#REF!</definedName>
    <definedName name="TASA" localSheetId="2">#REF!</definedName>
    <definedName name="TASA">#REF!</definedName>
    <definedName name="tc" localSheetId="1">#REF!</definedName>
    <definedName name="tc" localSheetId="2">#REF!</definedName>
    <definedName name="tc">#REF!</definedName>
    <definedName name="temperatura" localSheetId="1">#REF!</definedName>
    <definedName name="temperatura" localSheetId="2">#REF!</definedName>
    <definedName name="temperatura">#REF!</definedName>
    <definedName name="tipo.pav" localSheetId="1">#REF!</definedName>
    <definedName name="tipo.pav" localSheetId="2">#REF!</definedName>
    <definedName name="tipo.pav">#REF!</definedName>
    <definedName name="tipo.via" localSheetId="1">#REF!</definedName>
    <definedName name="tipo.via" localSheetId="2">#REF!</definedName>
    <definedName name="tipo.via">#REF!</definedName>
    <definedName name="TITLES" localSheetId="1">#REF!</definedName>
    <definedName name="TITLES" localSheetId="2">#REF!</definedName>
    <definedName name="TITLES">#REF!</definedName>
    <definedName name="TOT">[4]PAR!$D$19</definedName>
    <definedName name="TOT_COLONNA" localSheetId="1">#REF!</definedName>
    <definedName name="TOT_COLONNA" localSheetId="2">#REF!</definedName>
    <definedName name="TOT_COLONNA">#REF!</definedName>
    <definedName name="TOTALE">[4]PAR!$B$49</definedName>
    <definedName name="tpdco" localSheetId="1">#REF!</definedName>
    <definedName name="tpdco" localSheetId="2">#REF!</definedName>
    <definedName name="tpdco">#REF!</definedName>
    <definedName name="tpdp" localSheetId="1">#REF!</definedName>
    <definedName name="tpdp" localSheetId="2">#REF!</definedName>
    <definedName name="tpdp">#REF!</definedName>
    <definedName name="tpdsant" localSheetId="1">#REF!</definedName>
    <definedName name="tpdsant" localSheetId="2">#REF!</definedName>
    <definedName name="tpdsant">#REF!</definedName>
    <definedName name="tpdtar" localSheetId="1">#REF!</definedName>
    <definedName name="tpdtar" localSheetId="2">#REF!</definedName>
    <definedName name="tpdtar">#REF!</definedName>
    <definedName name="TRM">[30]Personal!$C$1</definedName>
    <definedName name="TRMA" localSheetId="1">#REF!</definedName>
    <definedName name="TRMA" localSheetId="2">#REF!</definedName>
    <definedName name="TRMA">#REF!</definedName>
    <definedName name="TUTGIUDIZIARIA" localSheetId="1">'[7]MOD 7 SIN'!#REF!</definedName>
    <definedName name="TUTGIUDIZIARIA" localSheetId="2">'[7]MOD 7 SIN'!#REF!</definedName>
    <definedName name="TUTGIUDIZIARIA">'[7]MOD 7 SIN'!#REF!</definedName>
    <definedName name="TUTTO" localSheetId="1">[21]RIS_TECNICHE!#REF!</definedName>
    <definedName name="TUTTO" localSheetId="2">[21]RIS_TECNICHE!#REF!</definedName>
    <definedName name="TUTTO">[21]RIS_TECNICHE!#REF!</definedName>
    <definedName name="UT" localSheetId="1">#REF!</definedName>
    <definedName name="UT" localSheetId="2">#REF!</definedName>
    <definedName name="UT">#REF!</definedName>
    <definedName name="VECCHIO">'[5]RIEPILOGO 2004 per analisi'!$B$4:$AG$35</definedName>
    <definedName name="VITA">#N/A</definedName>
    <definedName name="W.18" localSheetId="1">#REF!</definedName>
    <definedName name="W.18" localSheetId="2">#REF!</definedName>
    <definedName name="W.18">#REF!</definedName>
    <definedName name="WatchArea" localSheetId="1">#REF!</definedName>
    <definedName name="WatchArea" localSheetId="2">#REF!</definedName>
    <definedName name="WatchArea">#REF!</definedName>
    <definedName name="xxx" localSheetId="1">#REF!</definedName>
    <definedName name="xxx" localSheetId="2">#REF!</definedName>
    <definedName name="xxx">#REF!</definedName>
    <definedName name="xyz" localSheetId="1">'[17]inc. claim 97'!#REF!</definedName>
    <definedName name="xyz" localSheetId="2">'[17]inc. claim 97'!#REF!</definedName>
    <definedName name="xyz">'[17]inc. claim 97'!#REF!</definedName>
    <definedName name="zona" localSheetId="1">#REF!</definedName>
    <definedName name="zona" localSheetId="2">#REF!</definedName>
    <definedName name="zona">#REF!</definedName>
    <definedName name="ZONAX" localSheetId="1">#REF!</definedName>
    <definedName name="ZONAX" localSheetId="2">#REF!</definedName>
    <definedName name="ZONAX">#REF!</definedName>
    <definedName name="Zr" localSheetId="1">#REF!</definedName>
    <definedName name="Zr" localSheetId="2">#REF!</definedName>
    <definedName name="Z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41" i="2" l="1"/>
  <c r="N219" i="2" l="1"/>
  <c r="M219" i="2"/>
  <c r="L219" i="2"/>
  <c r="K219" i="2"/>
  <c r="J219" i="2"/>
  <c r="I219" i="2"/>
  <c r="H219" i="2"/>
  <c r="G219" i="2"/>
  <c r="F219" i="2"/>
  <c r="E219" i="2"/>
  <c r="D219" i="2"/>
  <c r="C219" i="2"/>
  <c r="O216" i="2"/>
  <c r="O215" i="2"/>
  <c r="O214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O211" i="2"/>
  <c r="O210" i="2"/>
  <c r="O207" i="2"/>
  <c r="O204" i="2"/>
  <c r="O201" i="2"/>
  <c r="O200" i="2"/>
  <c r="O197" i="2"/>
  <c r="O196" i="2"/>
  <c r="O195" i="2"/>
  <c r="O192" i="2"/>
  <c r="O189" i="2"/>
  <c r="O188" i="2"/>
  <c r="O187" i="2"/>
  <c r="O186" i="2"/>
  <c r="O185" i="2"/>
  <c r="O184" i="2"/>
  <c r="O183" i="2"/>
  <c r="O180" i="2"/>
  <c r="O179" i="2"/>
  <c r="O176" i="2"/>
  <c r="O173" i="2"/>
  <c r="O172" i="2"/>
  <c r="O169" i="2"/>
  <c r="O217" i="2" l="1"/>
  <c r="O168" i="2"/>
  <c r="O167" i="2"/>
  <c r="O166" i="2"/>
  <c r="O170" i="2" s="1"/>
  <c r="O163" i="2"/>
  <c r="O160" i="2"/>
  <c r="O159" i="2"/>
  <c r="O156" i="2"/>
  <c r="O155" i="2"/>
  <c r="O154" i="2"/>
  <c r="O153" i="2"/>
  <c r="O152" i="2"/>
  <c r="O149" i="2"/>
  <c r="O146" i="2"/>
  <c r="O145" i="2"/>
  <c r="O144" i="2"/>
  <c r="O138" i="2"/>
  <c r="O137" i="2"/>
  <c r="O134" i="2"/>
  <c r="O133" i="2"/>
  <c r="O130" i="2"/>
  <c r="O127" i="2"/>
  <c r="O126" i="2"/>
  <c r="O123" i="2"/>
  <c r="O122" i="2"/>
  <c r="O119" i="2"/>
  <c r="O118" i="2"/>
  <c r="O115" i="2"/>
  <c r="O114" i="2"/>
  <c r="O113" i="2"/>
  <c r="O112" i="2"/>
  <c r="O111" i="2"/>
  <c r="O108" i="2"/>
  <c r="O107" i="2"/>
  <c r="O106" i="2"/>
  <c r="O105" i="2"/>
  <c r="O104" i="2"/>
  <c r="O103" i="2"/>
  <c r="O100" i="2"/>
  <c r="O99" i="2"/>
  <c r="O98" i="2"/>
  <c r="O97" i="2"/>
  <c r="O96" i="2"/>
  <c r="O95" i="2"/>
  <c r="O94" i="2"/>
  <c r="O91" i="2" l="1"/>
  <c r="O88" i="2"/>
  <c r="O87" i="2" l="1"/>
  <c r="O86" i="2"/>
  <c r="O85" i="2"/>
  <c r="O84" i="2"/>
  <c r="O83" i="2"/>
  <c r="O80" i="2"/>
  <c r="O77" i="2"/>
  <c r="O76" i="2"/>
  <c r="O75" i="2"/>
  <c r="O72" i="2"/>
  <c r="O71" i="2"/>
  <c r="O70" i="2"/>
  <c r="O67" i="2"/>
  <c r="O66" i="2"/>
  <c r="O65" i="2"/>
  <c r="O62" i="2"/>
  <c r="O61" i="2"/>
  <c r="O60" i="2"/>
  <c r="O59" i="2"/>
  <c r="O58" i="2"/>
  <c r="O57" i="2"/>
  <c r="O56" i="2"/>
  <c r="O55" i="2"/>
  <c r="O54" i="2"/>
  <c r="O51" i="2"/>
  <c r="O50" i="2"/>
  <c r="O47" i="2"/>
  <c r="O46" i="2"/>
  <c r="O45" i="2"/>
  <c r="O44" i="2"/>
  <c r="O41" i="2"/>
  <c r="O40" i="2"/>
  <c r="O37" i="2"/>
  <c r="O36" i="2"/>
  <c r="O35" i="2"/>
  <c r="O34" i="2"/>
  <c r="O31" i="2"/>
  <c r="O30" i="2"/>
  <c r="O29" i="2"/>
  <c r="O26" i="2"/>
  <c r="O25" i="2"/>
  <c r="O24" i="2"/>
  <c r="O21" i="2"/>
  <c r="O20" i="2"/>
  <c r="O19" i="2"/>
  <c r="O219" i="1" l="1"/>
  <c r="N219" i="1"/>
  <c r="M219" i="1"/>
  <c r="L219" i="1"/>
  <c r="K219" i="1"/>
  <c r="J219" i="1"/>
  <c r="I219" i="1"/>
  <c r="H219" i="1"/>
  <c r="G219" i="1"/>
  <c r="F219" i="1"/>
  <c r="E219" i="1"/>
  <c r="D219" i="1"/>
  <c r="C219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O216" i="1"/>
  <c r="O215" i="1"/>
  <c r="O214" i="1"/>
  <c r="O187" i="1"/>
  <c r="O186" i="1"/>
  <c r="O217" i="1" l="1"/>
  <c r="N217" i="3" l="1"/>
  <c r="M217" i="3"/>
  <c r="L217" i="3"/>
  <c r="K217" i="3"/>
  <c r="J217" i="3"/>
  <c r="I217" i="3"/>
  <c r="H217" i="3"/>
  <c r="G217" i="3"/>
  <c r="F217" i="3"/>
  <c r="E217" i="3"/>
  <c r="D217" i="3"/>
  <c r="C217" i="3"/>
  <c r="O216" i="3"/>
  <c r="O215" i="3"/>
  <c r="O214" i="3"/>
  <c r="O217" i="3" s="1"/>
  <c r="O192" i="3"/>
  <c r="O193" i="3" s="1"/>
  <c r="C193" i="3"/>
  <c r="D193" i="3"/>
  <c r="E193" i="3"/>
  <c r="F193" i="3"/>
  <c r="G193" i="3"/>
  <c r="H193" i="3"/>
  <c r="I193" i="3"/>
  <c r="J193" i="3"/>
  <c r="K193" i="3"/>
  <c r="L193" i="3"/>
  <c r="M193" i="3"/>
  <c r="N193" i="3"/>
  <c r="O195" i="3"/>
  <c r="O196" i="3"/>
  <c r="O197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200" i="3"/>
  <c r="O201" i="3"/>
  <c r="O202" i="3" s="1"/>
  <c r="C202" i="3"/>
  <c r="D202" i="3"/>
  <c r="E202" i="3"/>
  <c r="F202" i="3"/>
  <c r="G202" i="3"/>
  <c r="H202" i="3"/>
  <c r="I202" i="3"/>
  <c r="J202" i="3"/>
  <c r="K202" i="3"/>
  <c r="L202" i="3"/>
  <c r="M202" i="3"/>
  <c r="N202" i="3"/>
  <c r="O186" i="3"/>
  <c r="O185" i="3"/>
  <c r="O94" i="3"/>
  <c r="O95" i="3"/>
  <c r="O96" i="3"/>
  <c r="O97" i="3"/>
  <c r="O98" i="3"/>
  <c r="O99" i="3"/>
  <c r="O100" i="3"/>
  <c r="O198" i="3" l="1"/>
  <c r="N89" i="3" l="1"/>
  <c r="M89" i="3"/>
  <c r="L89" i="3"/>
  <c r="K89" i="3"/>
  <c r="J89" i="3"/>
  <c r="I89" i="3"/>
  <c r="H89" i="3"/>
  <c r="G89" i="3"/>
  <c r="F89" i="3"/>
  <c r="E89" i="3"/>
  <c r="D89" i="3"/>
  <c r="C89" i="3"/>
  <c r="C22" i="2"/>
  <c r="C27" i="2"/>
  <c r="C32" i="2"/>
  <c r="C38" i="2"/>
  <c r="C42" i="2"/>
  <c r="C48" i="2"/>
  <c r="C52" i="2"/>
  <c r="C63" i="2"/>
  <c r="C68" i="2"/>
  <c r="C73" i="2"/>
  <c r="C78" i="2"/>
  <c r="C81" i="2"/>
  <c r="C89" i="2"/>
  <c r="C92" i="2"/>
  <c r="C101" i="2"/>
  <c r="C109" i="2"/>
  <c r="C116" i="2"/>
  <c r="C120" i="2"/>
  <c r="C124" i="2"/>
  <c r="C128" i="2"/>
  <c r="C131" i="2"/>
  <c r="C135" i="2"/>
  <c r="C139" i="2"/>
  <c r="C142" i="2"/>
  <c r="C147" i="2"/>
  <c r="C150" i="2"/>
  <c r="C157" i="2"/>
  <c r="C161" i="2"/>
  <c r="C164" i="2"/>
  <c r="C170" i="2"/>
  <c r="C174" i="2"/>
  <c r="C177" i="2"/>
  <c r="C181" i="2"/>
  <c r="C190" i="2"/>
  <c r="C193" i="2"/>
  <c r="C198" i="2"/>
  <c r="C202" i="2"/>
  <c r="C205" i="2"/>
  <c r="C208" i="2"/>
  <c r="C212" i="2"/>
  <c r="N89" i="2"/>
  <c r="M89" i="2"/>
  <c r="L89" i="2"/>
  <c r="K89" i="2"/>
  <c r="J89" i="2"/>
  <c r="I89" i="2"/>
  <c r="H89" i="2"/>
  <c r="G89" i="2"/>
  <c r="F89" i="2"/>
  <c r="E89" i="2"/>
  <c r="D89" i="2"/>
  <c r="C17" i="2"/>
  <c r="E17" i="1"/>
  <c r="E22" i="1"/>
  <c r="E27" i="1"/>
  <c r="E32" i="1"/>
  <c r="E38" i="1"/>
  <c r="E42" i="1"/>
  <c r="E48" i="1"/>
  <c r="E52" i="1"/>
  <c r="E63" i="1"/>
  <c r="E68" i="1"/>
  <c r="E73" i="1"/>
  <c r="E78" i="1"/>
  <c r="E81" i="1"/>
  <c r="N89" i="1"/>
  <c r="M89" i="1"/>
  <c r="L89" i="1"/>
  <c r="K89" i="1"/>
  <c r="J89" i="1"/>
  <c r="I89" i="1"/>
  <c r="H89" i="1"/>
  <c r="G89" i="1"/>
  <c r="F89" i="1"/>
  <c r="E89" i="1"/>
  <c r="D89" i="1"/>
  <c r="C89" i="1"/>
  <c r="E92" i="1"/>
  <c r="E101" i="1"/>
  <c r="E109" i="1"/>
  <c r="E116" i="1"/>
  <c r="E120" i="1"/>
  <c r="E124" i="1"/>
  <c r="E128" i="1"/>
  <c r="E135" i="1"/>
  <c r="E139" i="1"/>
  <c r="E147" i="1"/>
  <c r="E150" i="1"/>
  <c r="E157" i="1"/>
  <c r="E161" i="1"/>
  <c r="E164" i="1"/>
  <c r="E170" i="1"/>
  <c r="E174" i="1"/>
  <c r="E177" i="1"/>
  <c r="E181" i="1"/>
  <c r="E190" i="1"/>
  <c r="E193" i="1"/>
  <c r="E198" i="1"/>
  <c r="E202" i="1"/>
  <c r="E205" i="1"/>
  <c r="E208" i="1"/>
  <c r="E212" i="1"/>
  <c r="N212" i="1" l="1"/>
  <c r="M212" i="1"/>
  <c r="L212" i="1"/>
  <c r="K212" i="1"/>
  <c r="J212" i="1"/>
  <c r="I212" i="1"/>
  <c r="H212" i="1"/>
  <c r="G212" i="1"/>
  <c r="F212" i="1"/>
  <c r="D212" i="1"/>
  <c r="C212" i="1"/>
  <c r="O211" i="1"/>
  <c r="O212" i="1" s="1"/>
  <c r="O210" i="1"/>
  <c r="N208" i="1"/>
  <c r="M208" i="1"/>
  <c r="L208" i="1"/>
  <c r="K208" i="1"/>
  <c r="J208" i="1"/>
  <c r="I208" i="1"/>
  <c r="H208" i="1"/>
  <c r="G208" i="1"/>
  <c r="F208" i="1"/>
  <c r="D208" i="1"/>
  <c r="C208" i="1"/>
  <c r="O207" i="1"/>
  <c r="O208" i="1" s="1"/>
  <c r="N205" i="1"/>
  <c r="M205" i="1"/>
  <c r="L205" i="1"/>
  <c r="K205" i="1"/>
  <c r="J205" i="1"/>
  <c r="I205" i="1"/>
  <c r="H205" i="1"/>
  <c r="G205" i="1"/>
  <c r="F205" i="1"/>
  <c r="D205" i="1"/>
  <c r="C205" i="1"/>
  <c r="O204" i="1"/>
  <c r="O205" i="1" s="1"/>
  <c r="N202" i="1"/>
  <c r="M202" i="1"/>
  <c r="L202" i="1"/>
  <c r="K202" i="1"/>
  <c r="J202" i="1"/>
  <c r="I202" i="1"/>
  <c r="H202" i="1"/>
  <c r="G202" i="1"/>
  <c r="F202" i="1"/>
  <c r="D202" i="1"/>
  <c r="C202" i="1"/>
  <c r="O201" i="1"/>
  <c r="O200" i="1"/>
  <c r="N198" i="1"/>
  <c r="M198" i="1"/>
  <c r="L198" i="1"/>
  <c r="K198" i="1"/>
  <c r="J198" i="1"/>
  <c r="I198" i="1"/>
  <c r="H198" i="1"/>
  <c r="G198" i="1"/>
  <c r="F198" i="1"/>
  <c r="D198" i="1"/>
  <c r="C198" i="1"/>
  <c r="O197" i="1"/>
  <c r="O196" i="1"/>
  <c r="O195" i="1"/>
  <c r="N193" i="1"/>
  <c r="M193" i="1"/>
  <c r="L193" i="1"/>
  <c r="K193" i="1"/>
  <c r="J193" i="1"/>
  <c r="I193" i="1"/>
  <c r="H193" i="1"/>
  <c r="G193" i="1"/>
  <c r="F193" i="1"/>
  <c r="D193" i="1"/>
  <c r="C193" i="1"/>
  <c r="O192" i="1"/>
  <c r="O193" i="1" s="1"/>
  <c r="N190" i="1"/>
  <c r="M190" i="1"/>
  <c r="L190" i="1"/>
  <c r="K190" i="1"/>
  <c r="J190" i="1"/>
  <c r="I190" i="1"/>
  <c r="H190" i="1"/>
  <c r="G190" i="1"/>
  <c r="F190" i="1"/>
  <c r="D190" i="1"/>
  <c r="C190" i="1"/>
  <c r="O189" i="1"/>
  <c r="O188" i="1"/>
  <c r="O185" i="1"/>
  <c r="O184" i="1"/>
  <c r="O183" i="1"/>
  <c r="N181" i="1"/>
  <c r="M181" i="1"/>
  <c r="L181" i="1"/>
  <c r="K181" i="1"/>
  <c r="J181" i="1"/>
  <c r="I181" i="1"/>
  <c r="H181" i="1"/>
  <c r="G181" i="1"/>
  <c r="F181" i="1"/>
  <c r="D181" i="1"/>
  <c r="C181" i="1"/>
  <c r="O180" i="1"/>
  <c r="O179" i="1"/>
  <c r="N177" i="1"/>
  <c r="M177" i="1"/>
  <c r="L177" i="1"/>
  <c r="K177" i="1"/>
  <c r="J177" i="1"/>
  <c r="I177" i="1"/>
  <c r="H177" i="1"/>
  <c r="G177" i="1"/>
  <c r="F177" i="1"/>
  <c r="D177" i="1"/>
  <c r="C177" i="1"/>
  <c r="O176" i="1"/>
  <c r="O177" i="1" s="1"/>
  <c r="N174" i="1"/>
  <c r="M174" i="1"/>
  <c r="L174" i="1"/>
  <c r="K174" i="1"/>
  <c r="J174" i="1"/>
  <c r="I174" i="1"/>
  <c r="H174" i="1"/>
  <c r="G174" i="1"/>
  <c r="F174" i="1"/>
  <c r="D174" i="1"/>
  <c r="C174" i="1"/>
  <c r="O173" i="1"/>
  <c r="O172" i="1"/>
  <c r="N170" i="1"/>
  <c r="M170" i="1"/>
  <c r="L170" i="1"/>
  <c r="K170" i="1"/>
  <c r="J170" i="1"/>
  <c r="I170" i="1"/>
  <c r="H170" i="1"/>
  <c r="G170" i="1"/>
  <c r="F170" i="1"/>
  <c r="D170" i="1"/>
  <c r="C170" i="1"/>
  <c r="O169" i="1"/>
  <c r="O168" i="1"/>
  <c r="O167" i="1"/>
  <c r="O166" i="1"/>
  <c r="N164" i="1"/>
  <c r="M164" i="1"/>
  <c r="L164" i="1"/>
  <c r="K164" i="1"/>
  <c r="J164" i="1"/>
  <c r="I164" i="1"/>
  <c r="H164" i="1"/>
  <c r="G164" i="1"/>
  <c r="F164" i="1"/>
  <c r="D164" i="1"/>
  <c r="C164" i="1"/>
  <c r="O163" i="1"/>
  <c r="O164" i="1" s="1"/>
  <c r="N161" i="1"/>
  <c r="M161" i="1"/>
  <c r="L161" i="1"/>
  <c r="K161" i="1"/>
  <c r="J161" i="1"/>
  <c r="I161" i="1"/>
  <c r="H161" i="1"/>
  <c r="G161" i="1"/>
  <c r="F161" i="1"/>
  <c r="D161" i="1"/>
  <c r="C161" i="1"/>
  <c r="O160" i="1"/>
  <c r="O159" i="1"/>
  <c r="N157" i="1"/>
  <c r="M157" i="1"/>
  <c r="L157" i="1"/>
  <c r="K157" i="1"/>
  <c r="J157" i="1"/>
  <c r="I157" i="1"/>
  <c r="H157" i="1"/>
  <c r="G157" i="1"/>
  <c r="F157" i="1"/>
  <c r="D157" i="1"/>
  <c r="C157" i="1"/>
  <c r="O156" i="1"/>
  <c r="O155" i="1"/>
  <c r="O154" i="1"/>
  <c r="O153" i="1"/>
  <c r="O152" i="1"/>
  <c r="N150" i="1"/>
  <c r="M150" i="1"/>
  <c r="L150" i="1"/>
  <c r="K150" i="1"/>
  <c r="J150" i="1"/>
  <c r="I150" i="1"/>
  <c r="H150" i="1"/>
  <c r="G150" i="1"/>
  <c r="F150" i="1"/>
  <c r="D150" i="1"/>
  <c r="C150" i="1"/>
  <c r="O149" i="1"/>
  <c r="O150" i="1" s="1"/>
  <c r="N147" i="1"/>
  <c r="M147" i="1"/>
  <c r="L147" i="1"/>
  <c r="K147" i="1"/>
  <c r="J147" i="1"/>
  <c r="I147" i="1"/>
  <c r="H147" i="1"/>
  <c r="G147" i="1"/>
  <c r="F147" i="1"/>
  <c r="D147" i="1"/>
  <c r="C147" i="1"/>
  <c r="O146" i="1"/>
  <c r="O145" i="1"/>
  <c r="O144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O141" i="1"/>
  <c r="O142" i="1" s="1"/>
  <c r="N139" i="1"/>
  <c r="M139" i="1"/>
  <c r="L139" i="1"/>
  <c r="K139" i="1"/>
  <c r="J139" i="1"/>
  <c r="I139" i="1"/>
  <c r="H139" i="1"/>
  <c r="G139" i="1"/>
  <c r="F139" i="1"/>
  <c r="D139" i="1"/>
  <c r="C139" i="1"/>
  <c r="O138" i="1"/>
  <c r="O137" i="1"/>
  <c r="N135" i="1"/>
  <c r="M135" i="1"/>
  <c r="L135" i="1"/>
  <c r="K135" i="1"/>
  <c r="J135" i="1"/>
  <c r="I135" i="1"/>
  <c r="H135" i="1"/>
  <c r="G135" i="1"/>
  <c r="F135" i="1"/>
  <c r="D135" i="1"/>
  <c r="C135" i="1"/>
  <c r="O134" i="1"/>
  <c r="O133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O130" i="1"/>
  <c r="O131" i="1" s="1"/>
  <c r="N128" i="1"/>
  <c r="M128" i="1"/>
  <c r="L128" i="1"/>
  <c r="K128" i="1"/>
  <c r="J128" i="1"/>
  <c r="I128" i="1"/>
  <c r="H128" i="1"/>
  <c r="G128" i="1"/>
  <c r="F128" i="1"/>
  <c r="D128" i="1"/>
  <c r="C128" i="1"/>
  <c r="O127" i="1"/>
  <c r="O126" i="1"/>
  <c r="N124" i="1"/>
  <c r="M124" i="1"/>
  <c r="L124" i="1"/>
  <c r="K124" i="1"/>
  <c r="J124" i="1"/>
  <c r="I124" i="1"/>
  <c r="H124" i="1"/>
  <c r="G124" i="1"/>
  <c r="F124" i="1"/>
  <c r="D124" i="1"/>
  <c r="C124" i="1"/>
  <c r="O123" i="1"/>
  <c r="O122" i="1"/>
  <c r="N120" i="1"/>
  <c r="M120" i="1"/>
  <c r="L120" i="1"/>
  <c r="K120" i="1"/>
  <c r="J120" i="1"/>
  <c r="I120" i="1"/>
  <c r="H120" i="1"/>
  <c r="G120" i="1"/>
  <c r="F120" i="1"/>
  <c r="D120" i="1"/>
  <c r="C120" i="1"/>
  <c r="O119" i="1"/>
  <c r="O118" i="1"/>
  <c r="N116" i="1"/>
  <c r="M116" i="1"/>
  <c r="L116" i="1"/>
  <c r="K116" i="1"/>
  <c r="J116" i="1"/>
  <c r="I116" i="1"/>
  <c r="H116" i="1"/>
  <c r="G116" i="1"/>
  <c r="F116" i="1"/>
  <c r="D116" i="1"/>
  <c r="C116" i="1"/>
  <c r="O115" i="1"/>
  <c r="O114" i="1"/>
  <c r="O113" i="1"/>
  <c r="O112" i="1"/>
  <c r="O111" i="1"/>
  <c r="N109" i="1"/>
  <c r="M109" i="1"/>
  <c r="L109" i="1"/>
  <c r="K109" i="1"/>
  <c r="J109" i="1"/>
  <c r="I109" i="1"/>
  <c r="H109" i="1"/>
  <c r="G109" i="1"/>
  <c r="F109" i="1"/>
  <c r="D109" i="1"/>
  <c r="C109" i="1"/>
  <c r="O108" i="1"/>
  <c r="O107" i="1"/>
  <c r="O106" i="1"/>
  <c r="O105" i="1"/>
  <c r="O104" i="1"/>
  <c r="O103" i="1"/>
  <c r="N101" i="1"/>
  <c r="M101" i="1"/>
  <c r="L101" i="1"/>
  <c r="K101" i="1"/>
  <c r="J101" i="1"/>
  <c r="I101" i="1"/>
  <c r="H101" i="1"/>
  <c r="G101" i="1"/>
  <c r="F101" i="1"/>
  <c r="D101" i="1"/>
  <c r="C101" i="1"/>
  <c r="O100" i="1"/>
  <c r="O99" i="1"/>
  <c r="O98" i="1"/>
  <c r="O97" i="1"/>
  <c r="O96" i="1"/>
  <c r="O95" i="1"/>
  <c r="O94" i="1"/>
  <c r="N92" i="1"/>
  <c r="M92" i="1"/>
  <c r="L92" i="1"/>
  <c r="K92" i="1"/>
  <c r="J92" i="1"/>
  <c r="I92" i="1"/>
  <c r="H92" i="1"/>
  <c r="G92" i="1"/>
  <c r="F92" i="1"/>
  <c r="D92" i="1"/>
  <c r="C92" i="1"/>
  <c r="O91" i="1"/>
  <c r="O92" i="1" s="1"/>
  <c r="O88" i="1"/>
  <c r="O87" i="1"/>
  <c r="O86" i="1"/>
  <c r="O85" i="1"/>
  <c r="O84" i="1"/>
  <c r="O83" i="1"/>
  <c r="N81" i="1"/>
  <c r="M81" i="1"/>
  <c r="L81" i="1"/>
  <c r="K81" i="1"/>
  <c r="J81" i="1"/>
  <c r="I81" i="1"/>
  <c r="H81" i="1"/>
  <c r="G81" i="1"/>
  <c r="F81" i="1"/>
  <c r="D81" i="1"/>
  <c r="C81" i="1"/>
  <c r="O80" i="1"/>
  <c r="O81" i="1" s="1"/>
  <c r="N78" i="1"/>
  <c r="M78" i="1"/>
  <c r="L78" i="1"/>
  <c r="K78" i="1"/>
  <c r="J78" i="1"/>
  <c r="I78" i="1"/>
  <c r="H78" i="1"/>
  <c r="G78" i="1"/>
  <c r="F78" i="1"/>
  <c r="D78" i="1"/>
  <c r="C78" i="1"/>
  <c r="O77" i="1"/>
  <c r="O76" i="1"/>
  <c r="O75" i="1"/>
  <c r="N73" i="1"/>
  <c r="M73" i="1"/>
  <c r="L73" i="1"/>
  <c r="K73" i="1"/>
  <c r="J73" i="1"/>
  <c r="I73" i="1"/>
  <c r="H73" i="1"/>
  <c r="G73" i="1"/>
  <c r="F73" i="1"/>
  <c r="D73" i="1"/>
  <c r="C73" i="1"/>
  <c r="O72" i="1"/>
  <c r="O71" i="1"/>
  <c r="O70" i="1"/>
  <c r="N68" i="1"/>
  <c r="M68" i="1"/>
  <c r="L68" i="1"/>
  <c r="K68" i="1"/>
  <c r="J68" i="1"/>
  <c r="I68" i="1"/>
  <c r="H68" i="1"/>
  <c r="G68" i="1"/>
  <c r="F68" i="1"/>
  <c r="D68" i="1"/>
  <c r="C68" i="1"/>
  <c r="O67" i="1"/>
  <c r="O66" i="1"/>
  <c r="O65" i="1"/>
  <c r="N63" i="1"/>
  <c r="M63" i="1"/>
  <c r="L63" i="1"/>
  <c r="K63" i="1"/>
  <c r="J63" i="1"/>
  <c r="I63" i="1"/>
  <c r="H63" i="1"/>
  <c r="G63" i="1"/>
  <c r="F63" i="1"/>
  <c r="D63" i="1"/>
  <c r="C63" i="1"/>
  <c r="O62" i="1"/>
  <c r="O61" i="1"/>
  <c r="O60" i="1"/>
  <c r="O59" i="1"/>
  <c r="O58" i="1"/>
  <c r="O57" i="1"/>
  <c r="O56" i="1"/>
  <c r="O55" i="1"/>
  <c r="O54" i="1"/>
  <c r="N52" i="1"/>
  <c r="M52" i="1"/>
  <c r="L52" i="1"/>
  <c r="K52" i="1"/>
  <c r="J52" i="1"/>
  <c r="I52" i="1"/>
  <c r="H52" i="1"/>
  <c r="G52" i="1"/>
  <c r="F52" i="1"/>
  <c r="D52" i="1"/>
  <c r="C52" i="1"/>
  <c r="O51" i="1"/>
  <c r="O50" i="1"/>
  <c r="N48" i="1"/>
  <c r="M48" i="1"/>
  <c r="L48" i="1"/>
  <c r="K48" i="1"/>
  <c r="J48" i="1"/>
  <c r="I48" i="1"/>
  <c r="H48" i="1"/>
  <c r="G48" i="1"/>
  <c r="F48" i="1"/>
  <c r="D48" i="1"/>
  <c r="C48" i="1"/>
  <c r="O47" i="1"/>
  <c r="O46" i="1"/>
  <c r="O45" i="1"/>
  <c r="O44" i="1"/>
  <c r="N42" i="1"/>
  <c r="M42" i="1"/>
  <c r="L42" i="1"/>
  <c r="K42" i="1"/>
  <c r="J42" i="1"/>
  <c r="I42" i="1"/>
  <c r="H42" i="1"/>
  <c r="G42" i="1"/>
  <c r="F42" i="1"/>
  <c r="D42" i="1"/>
  <c r="C42" i="1"/>
  <c r="O41" i="1"/>
  <c r="O40" i="1"/>
  <c r="N38" i="1"/>
  <c r="M38" i="1"/>
  <c r="L38" i="1"/>
  <c r="K38" i="1"/>
  <c r="J38" i="1"/>
  <c r="I38" i="1"/>
  <c r="H38" i="1"/>
  <c r="G38" i="1"/>
  <c r="F38" i="1"/>
  <c r="D38" i="1"/>
  <c r="C38" i="1"/>
  <c r="O37" i="1"/>
  <c r="O36" i="1"/>
  <c r="O35" i="1"/>
  <c r="O34" i="1"/>
  <c r="N32" i="1"/>
  <c r="M32" i="1"/>
  <c r="L32" i="1"/>
  <c r="K32" i="1"/>
  <c r="J32" i="1"/>
  <c r="I32" i="1"/>
  <c r="H32" i="1"/>
  <c r="G32" i="1"/>
  <c r="F32" i="1"/>
  <c r="D32" i="1"/>
  <c r="C32" i="1"/>
  <c r="O31" i="1"/>
  <c r="O30" i="1"/>
  <c r="O29" i="1"/>
  <c r="N27" i="1"/>
  <c r="M27" i="1"/>
  <c r="L27" i="1"/>
  <c r="K27" i="1"/>
  <c r="J27" i="1"/>
  <c r="I27" i="1"/>
  <c r="H27" i="1"/>
  <c r="G27" i="1"/>
  <c r="F27" i="1"/>
  <c r="D27" i="1"/>
  <c r="C27" i="1"/>
  <c r="O26" i="1"/>
  <c r="O25" i="1"/>
  <c r="O24" i="1"/>
  <c r="N22" i="1"/>
  <c r="M22" i="1"/>
  <c r="L22" i="1"/>
  <c r="K22" i="1"/>
  <c r="J22" i="1"/>
  <c r="I22" i="1"/>
  <c r="H22" i="1"/>
  <c r="G22" i="1"/>
  <c r="F22" i="1"/>
  <c r="D22" i="1"/>
  <c r="C22" i="1"/>
  <c r="O21" i="1"/>
  <c r="O20" i="1"/>
  <c r="O19" i="1"/>
  <c r="N17" i="1"/>
  <c r="M17" i="1"/>
  <c r="L17" i="1"/>
  <c r="K17" i="1"/>
  <c r="J17" i="1"/>
  <c r="I17" i="1"/>
  <c r="H17" i="1"/>
  <c r="G17" i="1"/>
  <c r="F17" i="1"/>
  <c r="D17" i="1"/>
  <c r="C17" i="1"/>
  <c r="O16" i="1"/>
  <c r="O15" i="1"/>
  <c r="O14" i="1"/>
  <c r="O13" i="1"/>
  <c r="O12" i="1"/>
  <c r="O11" i="1"/>
  <c r="O10" i="1"/>
  <c r="O42" i="1" l="1"/>
  <c r="O52" i="1"/>
  <c r="O139" i="1"/>
  <c r="O161" i="1"/>
  <c r="O73" i="1"/>
  <c r="O89" i="1"/>
  <c r="O147" i="1"/>
  <c r="O32" i="1"/>
  <c r="O135" i="1"/>
  <c r="O181" i="1"/>
  <c r="O202" i="1"/>
  <c r="O198" i="1"/>
  <c r="O190" i="1"/>
  <c r="O174" i="1"/>
  <c r="O170" i="1"/>
  <c r="O157" i="1"/>
  <c r="O128" i="1"/>
  <c r="O124" i="1"/>
  <c r="O120" i="1"/>
  <c r="O116" i="1"/>
  <c r="O109" i="1"/>
  <c r="O101" i="1"/>
  <c r="O78" i="1"/>
  <c r="O68" i="1"/>
  <c r="O63" i="1"/>
  <c r="O48" i="1"/>
  <c r="O38" i="1"/>
  <c r="O27" i="1"/>
  <c r="O22" i="1"/>
  <c r="O17" i="1"/>
  <c r="N212" i="2" l="1"/>
  <c r="M212" i="2"/>
  <c r="L212" i="2"/>
  <c r="K212" i="2"/>
  <c r="J212" i="2"/>
  <c r="I212" i="2"/>
  <c r="H212" i="2"/>
  <c r="G212" i="2"/>
  <c r="F212" i="2"/>
  <c r="E212" i="2"/>
  <c r="D212" i="2"/>
  <c r="O212" i="2"/>
  <c r="N208" i="2"/>
  <c r="M208" i="2"/>
  <c r="L208" i="2"/>
  <c r="K208" i="2"/>
  <c r="J208" i="2"/>
  <c r="I208" i="2"/>
  <c r="H208" i="2"/>
  <c r="G208" i="2"/>
  <c r="F208" i="2"/>
  <c r="E208" i="2"/>
  <c r="D208" i="2"/>
  <c r="O208" i="2"/>
  <c r="N205" i="2"/>
  <c r="M205" i="2"/>
  <c r="L205" i="2"/>
  <c r="K205" i="2"/>
  <c r="J205" i="2"/>
  <c r="I205" i="2"/>
  <c r="H205" i="2"/>
  <c r="G205" i="2"/>
  <c r="F205" i="2"/>
  <c r="E205" i="2"/>
  <c r="D205" i="2"/>
  <c r="O205" i="2"/>
  <c r="N202" i="2"/>
  <c r="M202" i="2"/>
  <c r="L202" i="2"/>
  <c r="K202" i="2"/>
  <c r="J202" i="2"/>
  <c r="I202" i="2"/>
  <c r="H202" i="2"/>
  <c r="G202" i="2"/>
  <c r="F202" i="2"/>
  <c r="E202" i="2"/>
  <c r="D202" i="2"/>
  <c r="O202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N190" i="2"/>
  <c r="M190" i="2"/>
  <c r="L190" i="2"/>
  <c r="K190" i="2"/>
  <c r="J190" i="2"/>
  <c r="I190" i="2"/>
  <c r="H190" i="2"/>
  <c r="G190" i="2"/>
  <c r="F190" i="2"/>
  <c r="E190" i="2"/>
  <c r="D190" i="2"/>
  <c r="O190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N177" i="2"/>
  <c r="M177" i="2"/>
  <c r="L177" i="2"/>
  <c r="K177" i="2"/>
  <c r="J177" i="2"/>
  <c r="I177" i="2"/>
  <c r="H177" i="2"/>
  <c r="G177" i="2"/>
  <c r="F177" i="2"/>
  <c r="E177" i="2"/>
  <c r="D177" i="2"/>
  <c r="O177" i="2"/>
  <c r="N174" i="2"/>
  <c r="M174" i="2"/>
  <c r="L174" i="2"/>
  <c r="K174" i="2"/>
  <c r="J174" i="2"/>
  <c r="I174" i="2"/>
  <c r="H174" i="2"/>
  <c r="G174" i="2"/>
  <c r="F174" i="2"/>
  <c r="E174" i="2"/>
  <c r="D174" i="2"/>
  <c r="O174" i="2"/>
  <c r="N170" i="2"/>
  <c r="M170" i="2"/>
  <c r="L170" i="2"/>
  <c r="K170" i="2"/>
  <c r="J170" i="2"/>
  <c r="I170" i="2"/>
  <c r="H170" i="2"/>
  <c r="G170" i="2"/>
  <c r="F170" i="2"/>
  <c r="E170" i="2"/>
  <c r="D170" i="2"/>
  <c r="N164" i="2"/>
  <c r="M164" i="2"/>
  <c r="L164" i="2"/>
  <c r="K164" i="2"/>
  <c r="J164" i="2"/>
  <c r="I164" i="2"/>
  <c r="H164" i="2"/>
  <c r="G164" i="2"/>
  <c r="F164" i="2"/>
  <c r="E164" i="2"/>
  <c r="D164" i="2"/>
  <c r="O164" i="2"/>
  <c r="N161" i="2"/>
  <c r="M161" i="2"/>
  <c r="L161" i="2"/>
  <c r="K161" i="2"/>
  <c r="J161" i="2"/>
  <c r="I161" i="2"/>
  <c r="H161" i="2"/>
  <c r="G161" i="2"/>
  <c r="F161" i="2"/>
  <c r="E161" i="2"/>
  <c r="D161" i="2"/>
  <c r="O161" i="2"/>
  <c r="N157" i="2"/>
  <c r="M157" i="2"/>
  <c r="L157" i="2"/>
  <c r="K157" i="2"/>
  <c r="J157" i="2"/>
  <c r="I157" i="2"/>
  <c r="H157" i="2"/>
  <c r="G157" i="2"/>
  <c r="F157" i="2"/>
  <c r="E157" i="2"/>
  <c r="D157" i="2"/>
  <c r="O157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N147" i="2"/>
  <c r="M147" i="2"/>
  <c r="L147" i="2"/>
  <c r="K147" i="2"/>
  <c r="J147" i="2"/>
  <c r="I147" i="2"/>
  <c r="H147" i="2"/>
  <c r="G147" i="2"/>
  <c r="F147" i="2"/>
  <c r="E147" i="2"/>
  <c r="D147" i="2"/>
  <c r="O147" i="2"/>
  <c r="N142" i="2"/>
  <c r="M142" i="2"/>
  <c r="L142" i="2"/>
  <c r="K142" i="2"/>
  <c r="J142" i="2"/>
  <c r="I142" i="2"/>
  <c r="H142" i="2"/>
  <c r="G142" i="2"/>
  <c r="F142" i="2"/>
  <c r="E142" i="2"/>
  <c r="D142" i="2"/>
  <c r="O142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N135" i="2"/>
  <c r="M135" i="2"/>
  <c r="L135" i="2"/>
  <c r="K135" i="2"/>
  <c r="J135" i="2"/>
  <c r="I135" i="2"/>
  <c r="H135" i="2"/>
  <c r="G135" i="2"/>
  <c r="F135" i="2"/>
  <c r="E135" i="2"/>
  <c r="D135" i="2"/>
  <c r="O135" i="2"/>
  <c r="N131" i="2"/>
  <c r="M131" i="2"/>
  <c r="L131" i="2"/>
  <c r="K131" i="2"/>
  <c r="J131" i="2"/>
  <c r="I131" i="2"/>
  <c r="H131" i="2"/>
  <c r="G131" i="2"/>
  <c r="F131" i="2"/>
  <c r="E131" i="2"/>
  <c r="D131" i="2"/>
  <c r="O131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N124" i="2"/>
  <c r="M124" i="2"/>
  <c r="L124" i="2"/>
  <c r="K124" i="2"/>
  <c r="J124" i="2"/>
  <c r="I124" i="2"/>
  <c r="H124" i="2"/>
  <c r="G124" i="2"/>
  <c r="F124" i="2"/>
  <c r="E124" i="2"/>
  <c r="D124" i="2"/>
  <c r="O124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N116" i="2"/>
  <c r="M116" i="2"/>
  <c r="L116" i="2"/>
  <c r="K116" i="2"/>
  <c r="J116" i="2"/>
  <c r="I116" i="2"/>
  <c r="H116" i="2"/>
  <c r="G116" i="2"/>
  <c r="F116" i="2"/>
  <c r="E116" i="2"/>
  <c r="D116" i="2"/>
  <c r="O116" i="2"/>
  <c r="N109" i="2"/>
  <c r="M109" i="2"/>
  <c r="L109" i="2"/>
  <c r="K109" i="2"/>
  <c r="J109" i="2"/>
  <c r="I109" i="2"/>
  <c r="H109" i="2"/>
  <c r="G109" i="2"/>
  <c r="F109" i="2"/>
  <c r="E109" i="2"/>
  <c r="D109" i="2"/>
  <c r="O109" i="2"/>
  <c r="N101" i="2"/>
  <c r="M101" i="2"/>
  <c r="L101" i="2"/>
  <c r="K101" i="2"/>
  <c r="J101" i="2"/>
  <c r="I101" i="2"/>
  <c r="H101" i="2"/>
  <c r="G101" i="2"/>
  <c r="F101" i="2"/>
  <c r="E101" i="2"/>
  <c r="D101" i="2"/>
  <c r="O101" i="2"/>
  <c r="O92" i="2"/>
  <c r="N92" i="2"/>
  <c r="M92" i="2"/>
  <c r="L92" i="2"/>
  <c r="K92" i="2"/>
  <c r="J92" i="2"/>
  <c r="I92" i="2"/>
  <c r="H92" i="2"/>
  <c r="G92" i="2"/>
  <c r="F92" i="2"/>
  <c r="E92" i="2"/>
  <c r="D92" i="2"/>
  <c r="O89" i="2"/>
  <c r="O81" i="2"/>
  <c r="N81" i="2"/>
  <c r="M81" i="2"/>
  <c r="L81" i="2"/>
  <c r="K81" i="2"/>
  <c r="J81" i="2"/>
  <c r="I81" i="2"/>
  <c r="H81" i="2"/>
  <c r="G81" i="2"/>
  <c r="F81" i="2"/>
  <c r="E81" i="2"/>
  <c r="D81" i="2"/>
  <c r="N78" i="2"/>
  <c r="M78" i="2"/>
  <c r="L78" i="2"/>
  <c r="K78" i="2"/>
  <c r="J78" i="2"/>
  <c r="I78" i="2"/>
  <c r="H78" i="2"/>
  <c r="G78" i="2"/>
  <c r="F78" i="2"/>
  <c r="E78" i="2"/>
  <c r="D78" i="2"/>
  <c r="O78" i="2"/>
  <c r="N73" i="2"/>
  <c r="M73" i="2"/>
  <c r="L73" i="2"/>
  <c r="K73" i="2"/>
  <c r="J73" i="2"/>
  <c r="I73" i="2"/>
  <c r="H73" i="2"/>
  <c r="G73" i="2"/>
  <c r="F73" i="2"/>
  <c r="E73" i="2"/>
  <c r="D73" i="2"/>
  <c r="O73" i="2"/>
  <c r="O68" i="2"/>
  <c r="N68" i="2"/>
  <c r="M68" i="2"/>
  <c r="L68" i="2"/>
  <c r="K68" i="2"/>
  <c r="J68" i="2"/>
  <c r="I68" i="2"/>
  <c r="H68" i="2"/>
  <c r="G68" i="2"/>
  <c r="F68" i="2"/>
  <c r="E68" i="2"/>
  <c r="D68" i="2"/>
  <c r="N63" i="2"/>
  <c r="M63" i="2"/>
  <c r="L63" i="2"/>
  <c r="K63" i="2"/>
  <c r="J63" i="2"/>
  <c r="I63" i="2"/>
  <c r="H63" i="2"/>
  <c r="G63" i="2"/>
  <c r="F63" i="2"/>
  <c r="E63" i="2"/>
  <c r="D63" i="2"/>
  <c r="O63" i="2"/>
  <c r="N52" i="2"/>
  <c r="M52" i="2"/>
  <c r="L52" i="2"/>
  <c r="K52" i="2"/>
  <c r="J52" i="2"/>
  <c r="I52" i="2"/>
  <c r="H52" i="2"/>
  <c r="G52" i="2"/>
  <c r="F52" i="2"/>
  <c r="E52" i="2"/>
  <c r="D52" i="2"/>
  <c r="O52" i="2"/>
  <c r="N48" i="2"/>
  <c r="M48" i="2"/>
  <c r="L48" i="2"/>
  <c r="K48" i="2"/>
  <c r="J48" i="2"/>
  <c r="I48" i="2"/>
  <c r="H48" i="2"/>
  <c r="G48" i="2"/>
  <c r="F48" i="2"/>
  <c r="E48" i="2"/>
  <c r="D48" i="2"/>
  <c r="O48" i="2"/>
  <c r="N42" i="2"/>
  <c r="M42" i="2"/>
  <c r="L42" i="2"/>
  <c r="K42" i="2"/>
  <c r="J42" i="2"/>
  <c r="I42" i="2"/>
  <c r="H42" i="2"/>
  <c r="G42" i="2"/>
  <c r="F42" i="2"/>
  <c r="E42" i="2"/>
  <c r="D42" i="2"/>
  <c r="O42" i="2"/>
  <c r="N38" i="2"/>
  <c r="M38" i="2"/>
  <c r="L38" i="2"/>
  <c r="K38" i="2"/>
  <c r="J38" i="2"/>
  <c r="I38" i="2"/>
  <c r="H38" i="2"/>
  <c r="G38" i="2"/>
  <c r="F38" i="2"/>
  <c r="E38" i="2"/>
  <c r="D38" i="2"/>
  <c r="O38" i="2"/>
  <c r="N32" i="2"/>
  <c r="M32" i="2"/>
  <c r="L32" i="2"/>
  <c r="K32" i="2"/>
  <c r="J32" i="2"/>
  <c r="I32" i="2"/>
  <c r="H32" i="2"/>
  <c r="G32" i="2"/>
  <c r="F32" i="2"/>
  <c r="E32" i="2"/>
  <c r="D32" i="2"/>
  <c r="O32" i="2"/>
  <c r="N27" i="2"/>
  <c r="M27" i="2"/>
  <c r="L27" i="2"/>
  <c r="K27" i="2"/>
  <c r="J27" i="2"/>
  <c r="I27" i="2"/>
  <c r="H27" i="2"/>
  <c r="G27" i="2"/>
  <c r="F27" i="2"/>
  <c r="E27" i="2"/>
  <c r="D27" i="2"/>
  <c r="O27" i="2"/>
  <c r="N22" i="2"/>
  <c r="M22" i="2"/>
  <c r="L22" i="2"/>
  <c r="K22" i="2"/>
  <c r="J22" i="2"/>
  <c r="I22" i="2"/>
  <c r="H22" i="2"/>
  <c r="G22" i="2"/>
  <c r="F22" i="2"/>
  <c r="E22" i="2"/>
  <c r="D22" i="2"/>
  <c r="O22" i="2"/>
  <c r="N17" i="2"/>
  <c r="M17" i="2"/>
  <c r="L17" i="2"/>
  <c r="K17" i="2"/>
  <c r="J17" i="2"/>
  <c r="I17" i="2"/>
  <c r="H17" i="2"/>
  <c r="G17" i="2"/>
  <c r="F17" i="2"/>
  <c r="E17" i="2"/>
  <c r="D17" i="2"/>
  <c r="N212" i="3"/>
  <c r="M212" i="3"/>
  <c r="L212" i="3"/>
  <c r="K212" i="3"/>
  <c r="J212" i="3"/>
  <c r="I212" i="3"/>
  <c r="H212" i="3"/>
  <c r="G212" i="3"/>
  <c r="F212" i="3"/>
  <c r="E212" i="3"/>
  <c r="D212" i="3"/>
  <c r="C212" i="3"/>
  <c r="O211" i="3"/>
  <c r="O210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O207" i="3"/>
  <c r="O208" i="3" s="1"/>
  <c r="N205" i="3"/>
  <c r="M205" i="3"/>
  <c r="L205" i="3"/>
  <c r="K205" i="3"/>
  <c r="J205" i="3"/>
  <c r="I205" i="3"/>
  <c r="H205" i="3"/>
  <c r="G205" i="3"/>
  <c r="F205" i="3"/>
  <c r="E205" i="3"/>
  <c r="D205" i="3"/>
  <c r="C205" i="3"/>
  <c r="O204" i="3"/>
  <c r="O205" i="3" s="1"/>
  <c r="O189" i="3"/>
  <c r="O188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O169" i="3"/>
  <c r="O168" i="3"/>
  <c r="O16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O156" i="3"/>
  <c r="O155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N78" i="3"/>
  <c r="M78" i="3"/>
  <c r="L78" i="3"/>
  <c r="K78" i="3"/>
  <c r="J78" i="3"/>
  <c r="I78" i="3"/>
  <c r="H78" i="3"/>
  <c r="G78" i="3"/>
  <c r="F78" i="3"/>
  <c r="E78" i="3"/>
  <c r="D78" i="3"/>
  <c r="C78" i="3"/>
  <c r="O77" i="3"/>
  <c r="O212" i="3" l="1"/>
  <c r="O10" i="3"/>
  <c r="O10" i="2" s="1"/>
  <c r="N181" i="3" l="1"/>
  <c r="M181" i="3"/>
  <c r="L181" i="3"/>
  <c r="K181" i="3"/>
  <c r="J181" i="3"/>
  <c r="I181" i="3"/>
  <c r="H181" i="3"/>
  <c r="G181" i="3"/>
  <c r="F181" i="3"/>
  <c r="E181" i="3"/>
  <c r="D181" i="3"/>
  <c r="C181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N174" i="3"/>
  <c r="L174" i="3"/>
  <c r="K174" i="3"/>
  <c r="J174" i="3"/>
  <c r="I174" i="3"/>
  <c r="H174" i="3"/>
  <c r="G174" i="3"/>
  <c r="F174" i="3"/>
  <c r="E174" i="3"/>
  <c r="D174" i="3"/>
  <c r="N164" i="3"/>
  <c r="M164" i="3"/>
  <c r="L164" i="3"/>
  <c r="K164" i="3"/>
  <c r="J164" i="3"/>
  <c r="I164" i="3"/>
  <c r="H164" i="3"/>
  <c r="G164" i="3"/>
  <c r="F164" i="3"/>
  <c r="E164" i="3"/>
  <c r="D164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N147" i="3"/>
  <c r="M147" i="3"/>
  <c r="L147" i="3"/>
  <c r="K147" i="3"/>
  <c r="J147" i="3"/>
  <c r="I147" i="3"/>
  <c r="H147" i="3"/>
  <c r="G147" i="3"/>
  <c r="F147" i="3"/>
  <c r="E147" i="3"/>
  <c r="D147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N135" i="3"/>
  <c r="M135" i="3"/>
  <c r="L135" i="3"/>
  <c r="K135" i="3"/>
  <c r="J135" i="3"/>
  <c r="I135" i="3"/>
  <c r="H135" i="3"/>
  <c r="G135" i="3"/>
  <c r="F135" i="3"/>
  <c r="E135" i="3"/>
  <c r="D135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N116" i="3"/>
  <c r="M116" i="3"/>
  <c r="L116" i="3"/>
  <c r="K116" i="3"/>
  <c r="J116" i="3"/>
  <c r="I116" i="3"/>
  <c r="H116" i="3"/>
  <c r="G116" i="3"/>
  <c r="F116" i="3"/>
  <c r="E116" i="3"/>
  <c r="D116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N92" i="3"/>
  <c r="M92" i="3"/>
  <c r="L92" i="3"/>
  <c r="K92" i="3"/>
  <c r="J92" i="3"/>
  <c r="I92" i="3"/>
  <c r="H92" i="3"/>
  <c r="G92" i="3"/>
  <c r="F92" i="3"/>
  <c r="E92" i="3"/>
  <c r="D92" i="3"/>
  <c r="N81" i="3"/>
  <c r="M81" i="3"/>
  <c r="L81" i="3"/>
  <c r="K81" i="3"/>
  <c r="J81" i="3"/>
  <c r="I81" i="3"/>
  <c r="H81" i="3"/>
  <c r="G81" i="3"/>
  <c r="F81" i="3"/>
  <c r="E81" i="3"/>
  <c r="D81" i="3"/>
  <c r="C81" i="3"/>
  <c r="K73" i="3"/>
  <c r="N73" i="3"/>
  <c r="M73" i="3"/>
  <c r="L73" i="3"/>
  <c r="J73" i="3"/>
  <c r="I73" i="3"/>
  <c r="H73" i="3"/>
  <c r="G73" i="3"/>
  <c r="F73" i="3"/>
  <c r="E73" i="3"/>
  <c r="D73" i="3"/>
  <c r="N68" i="3"/>
  <c r="M68" i="3"/>
  <c r="L68" i="3"/>
  <c r="K68" i="3"/>
  <c r="J68" i="3"/>
  <c r="I68" i="3"/>
  <c r="H68" i="3"/>
  <c r="G68" i="3"/>
  <c r="F68" i="3"/>
  <c r="E68" i="3"/>
  <c r="D68" i="3"/>
  <c r="N63" i="3"/>
  <c r="L63" i="3"/>
  <c r="K63" i="3"/>
  <c r="J63" i="3"/>
  <c r="H63" i="3"/>
  <c r="G63" i="3"/>
  <c r="F63" i="3"/>
  <c r="D63" i="3"/>
  <c r="K52" i="3"/>
  <c r="N52" i="3"/>
  <c r="M52" i="3"/>
  <c r="L52" i="3"/>
  <c r="J52" i="3"/>
  <c r="I52" i="3"/>
  <c r="H52" i="3"/>
  <c r="G52" i="3"/>
  <c r="F52" i="3"/>
  <c r="E52" i="3"/>
  <c r="D52" i="3"/>
  <c r="N48" i="3"/>
  <c r="M48" i="3"/>
  <c r="L48" i="3"/>
  <c r="K48" i="3"/>
  <c r="J48" i="3"/>
  <c r="I48" i="3"/>
  <c r="H48" i="3"/>
  <c r="G48" i="3"/>
  <c r="F48" i="3"/>
  <c r="E48" i="3"/>
  <c r="D48" i="3"/>
  <c r="C48" i="3"/>
  <c r="M42" i="3"/>
  <c r="I42" i="3"/>
  <c r="E42" i="3"/>
  <c r="O41" i="3"/>
  <c r="N42" i="3"/>
  <c r="L42" i="3"/>
  <c r="K42" i="3"/>
  <c r="J42" i="3"/>
  <c r="H42" i="3"/>
  <c r="G42" i="3"/>
  <c r="F42" i="3"/>
  <c r="D42" i="3"/>
  <c r="O40" i="3"/>
  <c r="O37" i="3"/>
  <c r="O36" i="3"/>
  <c r="O35" i="3"/>
  <c r="N38" i="3"/>
  <c r="M38" i="3"/>
  <c r="L38" i="3"/>
  <c r="K38" i="3"/>
  <c r="J38" i="3"/>
  <c r="I38" i="3"/>
  <c r="H38" i="3"/>
  <c r="G38" i="3"/>
  <c r="F38" i="3"/>
  <c r="E38" i="3"/>
  <c r="D38" i="3"/>
  <c r="C38" i="3"/>
  <c r="M32" i="3"/>
  <c r="I32" i="3"/>
  <c r="E32" i="3"/>
  <c r="O31" i="3"/>
  <c r="O30" i="3"/>
  <c r="N32" i="3"/>
  <c r="L32" i="3"/>
  <c r="K32" i="3"/>
  <c r="J32" i="3"/>
  <c r="H32" i="3"/>
  <c r="G32" i="3"/>
  <c r="F32" i="3"/>
  <c r="D32" i="3"/>
  <c r="O29" i="3"/>
  <c r="M27" i="3"/>
  <c r="I27" i="3"/>
  <c r="E27" i="3"/>
  <c r="O26" i="3"/>
  <c r="O25" i="3"/>
  <c r="N27" i="3"/>
  <c r="L27" i="3"/>
  <c r="K27" i="3"/>
  <c r="J27" i="3"/>
  <c r="H27" i="3"/>
  <c r="G27" i="3"/>
  <c r="F27" i="3"/>
  <c r="D27" i="3"/>
  <c r="O24" i="3"/>
  <c r="M22" i="3"/>
  <c r="I22" i="3"/>
  <c r="E22" i="3"/>
  <c r="O21" i="3"/>
  <c r="O20" i="3"/>
  <c r="N22" i="3"/>
  <c r="L22" i="3"/>
  <c r="K22" i="3"/>
  <c r="J22" i="3"/>
  <c r="H22" i="3"/>
  <c r="G22" i="3"/>
  <c r="F22" i="3"/>
  <c r="D22" i="3"/>
  <c r="O19" i="3"/>
  <c r="O16" i="3"/>
  <c r="O16" i="2" s="1"/>
  <c r="O15" i="3"/>
  <c r="O15" i="2" s="1"/>
  <c r="O14" i="3"/>
  <c r="O14" i="2" s="1"/>
  <c r="O13" i="3"/>
  <c r="O13" i="2" s="1"/>
  <c r="O12" i="3"/>
  <c r="O12" i="2" s="1"/>
  <c r="O11" i="3"/>
  <c r="O11" i="2" s="1"/>
  <c r="N17" i="3"/>
  <c r="M17" i="3"/>
  <c r="L17" i="3"/>
  <c r="K17" i="3"/>
  <c r="J17" i="3"/>
  <c r="J219" i="3" s="1"/>
  <c r="I17" i="3"/>
  <c r="H17" i="3"/>
  <c r="G17" i="3"/>
  <c r="F17" i="3"/>
  <c r="E17" i="3"/>
  <c r="D17" i="3"/>
  <c r="G219" i="3" l="1"/>
  <c r="D219" i="3"/>
  <c r="L219" i="3"/>
  <c r="O17" i="2"/>
  <c r="K219" i="3"/>
  <c r="F219" i="3"/>
  <c r="N219" i="3"/>
  <c r="H219" i="3"/>
  <c r="O42" i="3"/>
  <c r="O84" i="3"/>
  <c r="O85" i="3"/>
  <c r="O86" i="3"/>
  <c r="O87" i="3"/>
  <c r="O88" i="3"/>
  <c r="O91" i="3"/>
  <c r="O92" i="3" s="1"/>
  <c r="O17" i="3"/>
  <c r="O22" i="3"/>
  <c r="O54" i="3"/>
  <c r="O55" i="3"/>
  <c r="O56" i="3"/>
  <c r="O57" i="3"/>
  <c r="O58" i="3"/>
  <c r="O59" i="3"/>
  <c r="O60" i="3"/>
  <c r="O61" i="3"/>
  <c r="O62" i="3"/>
  <c r="O65" i="3"/>
  <c r="O66" i="3"/>
  <c r="O67" i="3"/>
  <c r="O75" i="3"/>
  <c r="O76" i="3"/>
  <c r="M174" i="3"/>
  <c r="O45" i="3"/>
  <c r="O46" i="3"/>
  <c r="O47" i="3"/>
  <c r="O50" i="3"/>
  <c r="O51" i="3"/>
  <c r="C52" i="3"/>
  <c r="O70" i="3"/>
  <c r="O71" i="3"/>
  <c r="O72" i="3"/>
  <c r="C73" i="3"/>
  <c r="O104" i="3"/>
  <c r="O105" i="3"/>
  <c r="O106" i="3"/>
  <c r="O107" i="3"/>
  <c r="O108" i="3"/>
  <c r="O111" i="3"/>
  <c r="O112" i="3"/>
  <c r="O113" i="3"/>
  <c r="O114" i="3"/>
  <c r="O115" i="3"/>
  <c r="O119" i="3"/>
  <c r="O123" i="3"/>
  <c r="O127" i="3"/>
  <c r="O133" i="3"/>
  <c r="O134" i="3"/>
  <c r="O138" i="3"/>
  <c r="O144" i="3"/>
  <c r="O145" i="3"/>
  <c r="O146" i="3"/>
  <c r="O153" i="3"/>
  <c r="O154" i="3"/>
  <c r="O160" i="3"/>
  <c r="O163" i="3"/>
  <c r="O164" i="3" s="1"/>
  <c r="O172" i="3"/>
  <c r="O173" i="3"/>
  <c r="O180" i="3"/>
  <c r="O183" i="3"/>
  <c r="O184" i="3"/>
  <c r="O187" i="3"/>
  <c r="E63" i="3"/>
  <c r="E219" i="3" s="1"/>
  <c r="I63" i="3"/>
  <c r="I219" i="3" s="1"/>
  <c r="M63" i="3"/>
  <c r="M219" i="3" s="1"/>
  <c r="O32" i="3"/>
  <c r="O27" i="3"/>
  <c r="C17" i="3"/>
  <c r="C22" i="3"/>
  <c r="C27" i="3"/>
  <c r="C32" i="3"/>
  <c r="C42" i="3"/>
  <c r="C63" i="3"/>
  <c r="C68" i="3"/>
  <c r="O83" i="3"/>
  <c r="C92" i="3"/>
  <c r="O34" i="3"/>
  <c r="O38" i="3" s="1"/>
  <c r="O80" i="3"/>
  <c r="O81" i="3" s="1"/>
  <c r="O44" i="3"/>
  <c r="O103" i="3"/>
  <c r="C116" i="3"/>
  <c r="O122" i="3"/>
  <c r="O130" i="3"/>
  <c r="O131" i="3" s="1"/>
  <c r="C135" i="3"/>
  <c r="O141" i="3"/>
  <c r="O142" i="3" s="1"/>
  <c r="O152" i="3"/>
  <c r="O159" i="3"/>
  <c r="C164" i="3"/>
  <c r="O179" i="3"/>
  <c r="O118" i="3"/>
  <c r="O126" i="3"/>
  <c r="O137" i="3"/>
  <c r="C147" i="3"/>
  <c r="O166" i="3"/>
  <c r="O170" i="3" s="1"/>
  <c r="C174" i="3"/>
  <c r="O149" i="3"/>
  <c r="O150" i="3" s="1"/>
  <c r="O176" i="3"/>
  <c r="O177" i="3" s="1"/>
  <c r="C219" i="3" l="1"/>
  <c r="O89" i="3"/>
  <c r="O190" i="3"/>
  <c r="O101" i="3"/>
  <c r="O157" i="3"/>
  <c r="O139" i="3"/>
  <c r="O174" i="3"/>
  <c r="O78" i="3"/>
  <c r="O73" i="3"/>
  <c r="O128" i="3"/>
  <c r="O120" i="3"/>
  <c r="O161" i="3"/>
  <c r="O181" i="3"/>
  <c r="O52" i="3"/>
  <c r="O109" i="3"/>
  <c r="O135" i="3"/>
  <c r="O48" i="3"/>
  <c r="O147" i="3"/>
  <c r="O116" i="3"/>
  <c r="O68" i="3"/>
  <c r="O124" i="3"/>
  <c r="O63" i="3"/>
  <c r="O219" i="3" l="1"/>
</calcChain>
</file>

<file path=xl/sharedStrings.xml><?xml version="1.0" encoding="utf-8"?>
<sst xmlns="http://schemas.openxmlformats.org/spreadsheetml/2006/main" count="705" uniqueCount="192">
  <si>
    <t>SISTEMA INTEGRADO DE GESTIÓN</t>
  </si>
  <si>
    <t>CÓDIGO:</t>
  </si>
  <si>
    <t>SEPG-F-041</t>
  </si>
  <si>
    <t>PROCESO</t>
  </si>
  <si>
    <t>SISTEMA ESTRATÉGICO DE PLANEACIÓN Y GESTIÓN</t>
  </si>
  <si>
    <t>VERSIÓN:</t>
  </si>
  <si>
    <t>FORMATO</t>
  </si>
  <si>
    <t>CONSOLIDADO ANUAL DE RECAUDO MENSUAL</t>
  </si>
  <si>
    <t>FECHA:</t>
  </si>
  <si>
    <t xml:space="preserve">Objetivo: </t>
  </si>
  <si>
    <t>CONSOLIDAR EL RECUADO MENSUAL RESUMIDO POR ESTACION DE PEAJE DURANTE EL AÑO.</t>
  </si>
  <si>
    <t>ESTACIÓN DE PEAJE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</si>
  <si>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</si>
  <si>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</si>
  <si>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</si>
  <si>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</si>
  <si>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</si>
  <si>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</si>
  <si>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</si>
  <si>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</si>
  <si>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</si>
  <si>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</si>
  <si>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</si>
  <si>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</si>
  <si>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</si>
  <si>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ARMENIA-PEREIRA-MANIZALES</t>
  </si>
  <si>
    <t>CIRCASIA</t>
  </si>
  <si>
    <t>TARAPACA I</t>
  </si>
  <si>
    <t>TARAPACA II</t>
  </si>
  <si>
    <t>COROZAL</t>
  </si>
  <si>
    <t>TOTAL CONCESIÓN</t>
  </si>
  <si>
    <t>BOGOTÁ - VILLAVICENCIO</t>
  </si>
  <si>
    <t>PIPIRAL</t>
  </si>
  <si>
    <t>BOQUERON Y BOQUERON II</t>
  </si>
  <si>
    <t>CARTAGENA-BARRANQUILLA</t>
  </si>
  <si>
    <t>MARAHUACO</t>
  </si>
  <si>
    <t>PUERTO COLOMBIA</t>
  </si>
  <si>
    <t>PAPIROS</t>
  </si>
  <si>
    <t>DESARROLLO VIAL DEL NORTE DE BOGOTÁ</t>
  </si>
  <si>
    <t>ANDES</t>
  </si>
  <si>
    <t>FUSCA</t>
  </si>
  <si>
    <t>DESARROLLO VIAL DEL ORIENTE DE MEDELLÍN</t>
  </si>
  <si>
    <t>GUARNE</t>
  </si>
  <si>
    <t>LAS PALMAS</t>
  </si>
  <si>
    <t>COCORNA</t>
  </si>
  <si>
    <t>PTO TRIUNFO</t>
  </si>
  <si>
    <t>FONTIBÓN - FACATATIVÁ - LOS ALPES</t>
  </si>
  <si>
    <t>RÍO BOGOTÁ</t>
  </si>
  <si>
    <t>CORZO</t>
  </si>
  <si>
    <t>PUENTE AMARILLO</t>
  </si>
  <si>
    <t>VERACRUZ</t>
  </si>
  <si>
    <t>LA LIBERTAD</t>
  </si>
  <si>
    <t>OCOA</t>
  </si>
  <si>
    <t>NEIVA</t>
  </si>
  <si>
    <t>FLANDES</t>
  </si>
  <si>
    <t>SANTA MARTA-RIOHACHA-PARAGUACHÓN</t>
  </si>
  <si>
    <t>NEGUANJE</t>
  </si>
  <si>
    <t>EL EBANAL</t>
  </si>
  <si>
    <t>ALTO PINO</t>
  </si>
  <si>
    <t>PARAGUACHON</t>
  </si>
  <si>
    <t>BOGOTÁ - SIBERIA - LA PUNTA - EL VINO - VILLETA</t>
  </si>
  <si>
    <t>SIBERIA</t>
  </si>
  <si>
    <t>CAIQUERO</t>
  </si>
  <si>
    <t>MALLA VIAL DEL VALLE DEL CAUCA Y CAUCA</t>
  </si>
  <si>
    <t>ESTAMBUL</t>
  </si>
  <si>
    <t>CIAT</t>
  </si>
  <si>
    <t>MEDIACANOA</t>
  </si>
  <si>
    <t>CERRITO</t>
  </si>
  <si>
    <t>TUNIA</t>
  </si>
  <si>
    <t>VILLARICA</t>
  </si>
  <si>
    <t>ROZO</t>
  </si>
  <si>
    <t>CENCAR</t>
  </si>
  <si>
    <t>PASO DE LA TORRE</t>
  </si>
  <si>
    <t>ÁREA METROPOLITANA DE CÚCUTA Y NORTE DE SANTANDER</t>
  </si>
  <si>
    <t>EL ESCOBAL</t>
  </si>
  <si>
    <t>LA PARADA</t>
  </si>
  <si>
    <t>LOS ACACIOS</t>
  </si>
  <si>
    <t>CHUSACA</t>
  </si>
  <si>
    <t>CHINAUTA</t>
  </si>
  <si>
    <t>BRICEÑO - TUNJA - SOGAMOSO</t>
  </si>
  <si>
    <t>EL ROBLE</t>
  </si>
  <si>
    <t>ALBARRACIN</t>
  </si>
  <si>
    <t>TUTA</t>
  </si>
  <si>
    <t>CÓRDOBA - SUCRE</t>
  </si>
  <si>
    <t>LAS FLORES</t>
  </si>
  <si>
    <t>LOS GARZONES 1 y LOS GARZONES 2</t>
  </si>
  <si>
    <t>PEREIRA - LA VICTORIA</t>
  </si>
  <si>
    <t>CERRITOS II</t>
  </si>
  <si>
    <t>EL PLACER</t>
  </si>
  <si>
    <t>RUTA CARIBE</t>
  </si>
  <si>
    <t>BAYUNCA</t>
  </si>
  <si>
    <t>GAMBOTE</t>
  </si>
  <si>
    <t>GALAPA</t>
  </si>
  <si>
    <t>TURBACO</t>
  </si>
  <si>
    <t>SABANAGRANDE</t>
  </si>
  <si>
    <t>RUTA DEL SOL 1</t>
  </si>
  <si>
    <t xml:space="preserve">EL KORAN </t>
  </si>
  <si>
    <t>RUTA DEL SOL SECTOR 2</t>
  </si>
  <si>
    <t>ZAMBITO</t>
  </si>
  <si>
    <t>AGUAS NEGRAS</t>
  </si>
  <si>
    <t>LA GOMEZ</t>
  </si>
  <si>
    <t>MORRISON</t>
  </si>
  <si>
    <t>PAILITAS</t>
  </si>
  <si>
    <t>PLATANAL</t>
  </si>
  <si>
    <t>RUTA DEL SOL SECTOR 3</t>
  </si>
  <si>
    <t>VALENCIA</t>
  </si>
  <si>
    <t>EL DIFICIL</t>
  </si>
  <si>
    <t>PUENTE PLATO</t>
  </si>
  <si>
    <t>LA LOMA</t>
  </si>
  <si>
    <t>EL COPEY</t>
  </si>
  <si>
    <t>TUCURINCA</t>
  </si>
  <si>
    <t>ZIPAQUIRÁ - PALENQUE</t>
  </si>
  <si>
    <t>CASABLANCA</t>
  </si>
  <si>
    <t>SABOYA</t>
  </si>
  <si>
    <t>OIBA</t>
  </si>
  <si>
    <t>CURITI</t>
  </si>
  <si>
    <t>LOS CUROS</t>
  </si>
  <si>
    <t>GIRARDOT - IBAGUÉ - CAJAMARCA</t>
  </si>
  <si>
    <t>CHICORAL</t>
  </si>
  <si>
    <t>GUALANDAY</t>
  </si>
  <si>
    <t>TRANSVERSAL DE LAS AMÉRICAS</t>
  </si>
  <si>
    <t>CEDROS</t>
  </si>
  <si>
    <t>PURGATORIO</t>
  </si>
  <si>
    <t>LOBOGUERRERO</t>
  </si>
  <si>
    <t>PERIMETRAL DE ORIENTE DE CUNDINAMARCA</t>
  </si>
  <si>
    <t>PATIOS</t>
  </si>
  <si>
    <t>LA CABAÑA</t>
  </si>
  <si>
    <t>AUTOPISTA CONEXIÓN PACIFICO 1</t>
  </si>
  <si>
    <t>AMAGÁ</t>
  </si>
  <si>
    <t>AUTOPISTA CONEXIÓN PACIFICO 2</t>
  </si>
  <si>
    <t>LA PINTADA</t>
  </si>
  <si>
    <t>PRIMAVERA</t>
  </si>
  <si>
    <t>AUTOPISTA CONEXIÓN PACIFICO 3</t>
  </si>
  <si>
    <t>SUPIA</t>
  </si>
  <si>
    <t>ACAPULCO</t>
  </si>
  <si>
    <t>TRANSVERSAL DEL SISGA</t>
  </si>
  <si>
    <t>MACHETÁ</t>
  </si>
  <si>
    <t>VILLAVICENCIO-YOPAL</t>
  </si>
  <si>
    <t>SAN PEDRO</t>
  </si>
  <si>
    <t>RUMICHACA - PASTO</t>
  </si>
  <si>
    <t>IP - MALLA VIAL DEL META</t>
  </si>
  <si>
    <t>IP - CAMBAO-MANIZALES</t>
  </si>
  <si>
    <t>ALVARADO</t>
  </si>
  <si>
    <t>HONDA</t>
  </si>
  <si>
    <t>AUTOPISTAS AL RÍO MAGDALENA 2</t>
  </si>
  <si>
    <t>PUERTO BERRÍO</t>
  </si>
  <si>
    <t>IP - CESAR - GUAJIRA</t>
  </si>
  <si>
    <t>SAN JUAN</t>
  </si>
  <si>
    <t>PUERTA DE HIERRO  - CRUZ DEL VISO</t>
  </si>
  <si>
    <t>EL CARMEN</t>
  </si>
  <si>
    <t>CALAMAR</t>
  </si>
  <si>
    <t>BUCARAMANGA - BARRANCABERMEJA - YONDÓ</t>
  </si>
  <si>
    <t>RIO SOGAMOSO</t>
  </si>
  <si>
    <t>SANTANA MOCOA-NEIVA</t>
  </si>
  <si>
    <t>ALTAMIRA</t>
  </si>
  <si>
    <t>LOS CAUCHOS</t>
  </si>
  <si>
    <t>IP - ANTIOQUIA BOLIVAR</t>
  </si>
  <si>
    <t>LA APARTADA</t>
  </si>
  <si>
    <t>MATA DE CAÑA</t>
  </si>
  <si>
    <t>SAN ONOFRE</t>
  </si>
  <si>
    <t>TOTAL ANI</t>
  </si>
  <si>
    <t>CONSOLIDAR EL TPD MENSUAL RESUMIDO POR ESTACION DE PEAJE DURANTE EL AÑO.</t>
  </si>
  <si>
    <t>CONSOLIDAR EL TRAFICO MENSUAL RESUMIDO POR ESTACION DE PEAJE DURANTE EL AÑO.</t>
  </si>
  <si>
    <t>SAN BERNARDO</t>
  </si>
  <si>
    <t>NARANJAL</t>
  </si>
  <si>
    <t>UNISABANA</t>
  </si>
  <si>
    <t>LA ESPERANZA</t>
  </si>
  <si>
    <t>GAMARRA</t>
  </si>
  <si>
    <t>YUCAO</t>
  </si>
  <si>
    <t>CASETABLA</t>
  </si>
  <si>
    <t>RINCON HONDO</t>
  </si>
  <si>
    <t>SAN DIEGO</t>
  </si>
  <si>
    <t>RIO SECO</t>
  </si>
  <si>
    <t>MANGUITOS</t>
  </si>
  <si>
    <t>CAIMANERA</t>
  </si>
  <si>
    <t>IP - VÍA DEL NUS</t>
  </si>
  <si>
    <t>CISNEROS</t>
  </si>
  <si>
    <t>EL PATA</t>
  </si>
  <si>
    <t>IP - NEIVA GIRARDOT</t>
  </si>
  <si>
    <t>SAN CRISTOBAL</t>
  </si>
  <si>
    <t>PALMITAS</t>
  </si>
  <si>
    <t>CONCESIÓN AUTOPISTA AL MAR 1</t>
  </si>
  <si>
    <t>IP - VÍA AL PUERTO</t>
  </si>
  <si>
    <t>BUCARAMANGA - PAMPLONA</t>
  </si>
  <si>
    <t>EL PICACHO</t>
  </si>
  <si>
    <t>IP - TERCER CARRIL</t>
  </si>
  <si>
    <t>PASACABALLOS</t>
  </si>
  <si>
    <t>IP - ACCESOS NORTE</t>
  </si>
  <si>
    <t>PAVAS</t>
  </si>
  <si>
    <t>SANTAGUEDA</t>
  </si>
  <si>
    <t>IRACA</t>
  </si>
  <si>
    <t>TPDA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</si>
</sst>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\ #,##0"/>
    <numFmt numFmtId="165" formatCode="_(* #,##0.00_);_(* \(#,##0.00\);_(* &quot;-&quot;??_);_(@_)"/>
    <numFmt numFmtId="166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62">
    <xf numFmtId="0" fontId="0" fillId="0" borderId="0" xfId="0"/>
    <xf numFmtId="164" fontId="3" fillId="2" borderId="5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/>
    <xf numFmtId="0" fontId="0" fillId="2" borderId="0" xfId="0" applyFont="1" applyFill="1"/>
    <xf numFmtId="0" fontId="5" fillId="2" borderId="5" xfId="0" applyNumberFormat="1" applyFont="1" applyFill="1" applyBorder="1" applyAlignment="1">
      <alignment horizontal="center" vertical="center"/>
    </xf>
    <xf numFmtId="14" fontId="5" fillId="2" borderId="5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164" fontId="3" fillId="2" borderId="0" xfId="0" applyNumberFormat="1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vertical="center"/>
    </xf>
    <xf numFmtId="0" fontId="0" fillId="2" borderId="0" xfId="0" applyFont="1" applyFill="1" applyBorder="1"/>
    <xf numFmtId="164" fontId="0" fillId="2" borderId="0" xfId="0" applyNumberFormat="1" applyFont="1" applyFill="1" applyBorder="1" applyAlignment="1"/>
    <xf numFmtId="164" fontId="0" fillId="2" borderId="0" xfId="0" applyNumberFormat="1" applyFont="1" applyFill="1" applyBorder="1"/>
    <xf numFmtId="38" fontId="0" fillId="2" borderId="0" xfId="0" applyNumberFormat="1" applyFont="1" applyFill="1" applyBorder="1"/>
    <xf numFmtId="166" fontId="2" fillId="2" borderId="8" xfId="1" applyNumberFormat="1" applyFont="1" applyFill="1" applyBorder="1"/>
    <xf numFmtId="166" fontId="2" fillId="2" borderId="9" xfId="1" applyNumberFormat="1" applyFont="1" applyFill="1" applyBorder="1"/>
    <xf numFmtId="166" fontId="2" fillId="2" borderId="10" xfId="1" applyNumberFormat="1" applyFont="1" applyFill="1" applyBorder="1"/>
    <xf numFmtId="166" fontId="2" fillId="2" borderId="11" xfId="1" applyNumberFormat="1" applyFont="1" applyFill="1" applyBorder="1"/>
    <xf numFmtId="166" fontId="2" fillId="2" borderId="12" xfId="1" applyNumberFormat="1" applyFont="1" applyFill="1" applyBorder="1"/>
    <xf numFmtId="166" fontId="0" fillId="2" borderId="16" xfId="1" applyNumberFormat="1" applyFont="1" applyFill="1" applyBorder="1"/>
    <xf numFmtId="166" fontId="0" fillId="2" borderId="17" xfId="1" applyNumberFormat="1" applyFont="1" applyFill="1" applyBorder="1"/>
    <xf numFmtId="166" fontId="0" fillId="2" borderId="18" xfId="1" applyNumberFormat="1" applyFont="1" applyFill="1" applyBorder="1"/>
    <xf numFmtId="166" fontId="0" fillId="2" borderId="19" xfId="1" applyNumberFormat="1" applyFont="1" applyFill="1" applyBorder="1"/>
    <xf numFmtId="166" fontId="0" fillId="2" borderId="21" xfId="1" applyNumberFormat="1" applyFont="1" applyFill="1" applyBorder="1"/>
    <xf numFmtId="166" fontId="0" fillId="2" borderId="22" xfId="1" applyNumberFormat="1" applyFont="1" applyFill="1" applyBorder="1"/>
    <xf numFmtId="166" fontId="0" fillId="2" borderId="5" xfId="1" applyNumberFormat="1" applyFont="1" applyFill="1" applyBorder="1"/>
    <xf numFmtId="166" fontId="0" fillId="2" borderId="23" xfId="1" applyNumberFormat="1" applyFont="1" applyFill="1" applyBorder="1"/>
    <xf numFmtId="166" fontId="0" fillId="2" borderId="24" xfId="1" applyNumberFormat="1" applyFont="1" applyFill="1" applyBorder="1"/>
    <xf numFmtId="166" fontId="0" fillId="2" borderId="6" xfId="1" applyNumberFormat="1" applyFont="1" applyFill="1" applyBorder="1"/>
    <xf numFmtId="166" fontId="0" fillId="2" borderId="25" xfId="1" applyNumberFormat="1" applyFont="1" applyFill="1" applyBorder="1"/>
    <xf numFmtId="166" fontId="0" fillId="2" borderId="26" xfId="1" applyNumberFormat="1" applyFont="1" applyFill="1" applyBorder="1"/>
    <xf numFmtId="166" fontId="0" fillId="2" borderId="27" xfId="1" applyNumberFormat="1" applyFont="1" applyFill="1" applyBorder="1"/>
    <xf numFmtId="166" fontId="0" fillId="2" borderId="28" xfId="1" applyNumberFormat="1" applyFont="1" applyFill="1" applyBorder="1"/>
    <xf numFmtId="166" fontId="0" fillId="2" borderId="12" xfId="1" applyNumberFormat="1" applyFont="1" applyFill="1" applyBorder="1"/>
    <xf numFmtId="166" fontId="0" fillId="2" borderId="29" xfId="1" applyNumberFormat="1" applyFont="1" applyFill="1" applyBorder="1"/>
    <xf numFmtId="166" fontId="0" fillId="2" borderId="30" xfId="1" applyNumberFormat="1" applyFont="1" applyFill="1" applyBorder="1"/>
    <xf numFmtId="166" fontId="0" fillId="2" borderId="31" xfId="1" applyNumberFormat="1" applyFont="1" applyFill="1" applyBorder="1"/>
    <xf numFmtId="166" fontId="0" fillId="2" borderId="32" xfId="1" applyNumberFormat="1" applyFont="1" applyFill="1" applyBorder="1"/>
    <xf numFmtId="166" fontId="0" fillId="2" borderId="1" xfId="1" applyNumberFormat="1" applyFont="1" applyFill="1" applyBorder="1"/>
    <xf numFmtId="166" fontId="0" fillId="2" borderId="33" xfId="1" applyNumberFormat="1" applyFont="1" applyFill="1" applyBorder="1"/>
    <xf numFmtId="166" fontId="0" fillId="2" borderId="5" xfId="1" applyNumberFormat="1" applyFont="1" applyFill="1" applyBorder="1" applyAlignment="1">
      <alignment vertical="center"/>
    </xf>
    <xf numFmtId="164" fontId="6" fillId="2" borderId="2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 wrapText="1"/>
    </xf>
    <xf numFmtId="166" fontId="2" fillId="2" borderId="13" xfId="1" applyNumberFormat="1" applyFont="1" applyFill="1" applyBorder="1" applyAlignment="1">
      <alignment horizontal="center"/>
    </xf>
    <xf numFmtId="166" fontId="2" fillId="2" borderId="14" xfId="1" applyNumberFormat="1" applyFont="1" applyFill="1" applyBorder="1" applyAlignment="1">
      <alignment horizontal="center"/>
    </xf>
    <xf numFmtId="166" fontId="2" fillId="2" borderId="15" xfId="1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</cellXfs>
  <cellStyles count="2">
    <cellStyle name="Millares 2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43311F-7634-44D0-99FF-A4ECE119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80431B-5B41-4614-9F04-FFCEF13D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</xdr:col>
      <xdr:colOff>1885950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FD4300-EDC4-4642-A755-AC4686F8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1790700" cy="714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@/JJTORRES/Mis%20documentos/Documents%20and%20Settings/LUZ%20MARY/Configuraci&#243;n%20local/Temp/hgg/0bra%20552/PPTO%20ADMINISTRATIVO%2013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mozoc-Perote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BDG98_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AA_GEN\97_BDG\PRESENTA\PRESEN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INCAS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WINDOWS\TEMP\c.notes.data\ECOF11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@/Jtorres/PLANEACION%20INICIAL/Documents%20and%20Settings/Oswaldo/Documents%20and%20Settings/usuario/Mis%20documentos/CONTRATOS_2004/LA%20LUPA_558/UNITARIOS%20LA%20LUP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DG97\BD97_M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0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1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BDG99\BD99_M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BDG98\B98RTEC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DS/CALC.%20SECTOR%203/Intervenciones%20Pavimentos%20BS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nomina/costos%2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2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D_ME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pianificazione_controllo\Controllo\AA_GEN_NEW\06_cons\PFN\TREASURY\prov.fin%20da%20SAP31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bastian.sarmiento/Desktop/Copia%20de%20FORMATOS%20PPTO_LUIS_GUAYAMBU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_concessioni/Scambio/BDG/MAG_2010/OBIETTIVI/TORRE/SCHEDA%20TOR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iorgio/Sirti%20Riepilogo/Chiapperini/Concorrenza/Analisi%202006%2011/2006%2006%20Riepilogo%20dati%20di%20ana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11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NUOTIRR\IFCST_99\SIN1FC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ntrollo/AA_GEN_NEW/08_09_10_piano/NUOTIRR/IFCST_99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  <sheetName val="CEBDG94"/>
      <sheetName val="mens_sin"/>
      <sheetName val="MENS_RP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FINICION"/>
      <sheetName val="PERSONAL"/>
      <sheetName val="COCHES"/>
      <sheetName val="MAQ"/>
      <sheetName val="1-C_SEDE"/>
      <sheetName val="2-C_AREA"/>
      <sheetName val="SEDE SOCIAL"/>
      <sheetName val="AREA DE MANTENIMIENTO"/>
      <sheetName val="3_MAT-CONS"/>
      <sheetName val="4-TRÁF Y PEAJE"/>
      <sheetName val="5-AUSCULTACIONES"/>
      <sheetName val="6-REPOSICIONES"/>
      <sheetName val="7.-ADMINISTRACION"/>
      <sheetName val="RELACI"/>
      <sheetName val="CALENDARIO"/>
      <sheetName val="MANT_EXT"/>
      <sheetName val="RESUMEN"/>
      <sheetName val="RATIO"/>
      <sheetName val="RESUMEN2"/>
      <sheetName val="Presupuesto de O&amp;M"/>
      <sheetName val="Operación"/>
      <sheetName val="PRESUPUESTO DE OPERACIÓN."/>
      <sheetName val="ECON-MENOR"/>
      <sheetName val="ECON-Mayor"/>
      <sheetName val="TÉCNICO-MENOR"/>
      <sheetName val="TÉCNICO-MAYOR"/>
      <sheetName val="MOD 7 SIN"/>
    </sheetNames>
    <sheetDataSet>
      <sheetData sheetId="0" refreshError="1">
        <row r="68">
          <cell r="C68" t="str">
            <v>PESOS</v>
          </cell>
        </row>
        <row r="73">
          <cell r="D73">
            <v>7.9452729598525368E-2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  <sheetName val="MOD 7 SIN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  <sheetName val="Data Base CE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MENS_I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Parametri"/>
      <sheetName val="CE"/>
      <sheetName val="Costo struttura"/>
      <sheetName val="Claims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SPBGPr"/>
      <sheetName val="CEBG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BASE"/>
      <sheetName val="DIC_98"/>
    </sheetNames>
    <sheetDataSet>
      <sheetData sheetId="0" refreshError="1"/>
      <sheetData sheetId="1" refreshError="1"/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  <sheetName val="DAT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#RIF"/>
      <sheetName val="Contracting Graf"/>
      <sheetName val="NO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  <sheetName val="VVS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Datos bás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RIS_TECN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inc. claim 97"/>
      <sheetName val="inc__claim_97"/>
    </sheetNames>
    <sheetDataSet>
      <sheetData sheetId="0" refreshError="1"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RIEP_INC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BASE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  <sheetName val="Desmonte y Limpiez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  <sheetName val="RIS_TECN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comgest"/>
      <sheetName val="PREMI_EMESSI"/>
      <sheetName val="PRE_COMP_98"/>
      <sheetName val="MENS_RPR"/>
      <sheetName val="RIEP_DEN"/>
      <sheetName val="Parametri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"/>
      <sheetName val="premi96"/>
      <sheetName val="den96"/>
      <sheetName val="pr_emessi"/>
      <sheetName val="premi_bdg_fcst"/>
      <sheetName val="RIS_TECNICHE"/>
      <sheetName val="Parametri"/>
      <sheetName val="CE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prebdg97"/>
      <sheetName val="Costo_struttura"/>
      <sheetName val="Stato_Patrimoniale"/>
      <sheetName val="Oneri_e_proventi_fin_"/>
      <sheetName val="Oneri_e_proventi_straord_"/>
      <sheetName val="differenze_cambio"/>
    </sheetNames>
    <sheetDataSet>
      <sheetData sheetId="0" refreshError="1"/>
      <sheetData sheetId="1" refreshError="1"/>
      <sheetData sheetId="2" refreshError="1">
        <row r="5">
          <cell r="C5" t="str">
            <v>gen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mag</v>
          </cell>
          <cell r="H5" t="str">
            <v>giu</v>
          </cell>
          <cell r="I5" t="str">
            <v>lug</v>
          </cell>
          <cell r="J5" t="str">
            <v>ago</v>
          </cell>
          <cell r="K5" t="str">
            <v>set</v>
          </cell>
          <cell r="L5" t="str">
            <v>ott</v>
          </cell>
          <cell r="M5" t="str">
            <v>nov</v>
          </cell>
          <cell r="N5" t="str">
            <v>dic</v>
          </cell>
        </row>
        <row r="6">
          <cell r="C6">
            <v>6768</v>
          </cell>
          <cell r="D6">
            <v>18893</v>
          </cell>
          <cell r="E6">
            <v>30703</v>
          </cell>
          <cell r="F6">
            <v>42803</v>
          </cell>
          <cell r="G6">
            <v>56637</v>
          </cell>
          <cell r="H6">
            <v>68481</v>
          </cell>
          <cell r="I6">
            <v>81120</v>
          </cell>
          <cell r="J6">
            <v>88905</v>
          </cell>
          <cell r="K6">
            <v>102107</v>
          </cell>
          <cell r="L6">
            <v>116263</v>
          </cell>
          <cell r="M6">
            <v>129746</v>
          </cell>
          <cell r="N6">
            <v>147504</v>
          </cell>
        </row>
        <row r="7">
          <cell r="C7">
            <v>1153</v>
          </cell>
          <cell r="D7">
            <v>2484</v>
          </cell>
          <cell r="E7">
            <v>3856</v>
          </cell>
          <cell r="F7">
            <v>5220</v>
          </cell>
          <cell r="G7">
            <v>6758</v>
          </cell>
          <cell r="H7">
            <v>8127</v>
          </cell>
          <cell r="I7">
            <v>9660</v>
          </cell>
          <cell r="J7">
            <v>10313</v>
          </cell>
          <cell r="K7">
            <v>11925</v>
          </cell>
          <cell r="L7">
            <v>13410</v>
          </cell>
          <cell r="M7">
            <v>14699</v>
          </cell>
          <cell r="N7">
            <v>17862</v>
          </cell>
        </row>
        <row r="8">
          <cell r="C8">
            <v>380</v>
          </cell>
          <cell r="D8">
            <v>1221</v>
          </cell>
          <cell r="E8">
            <v>1980</v>
          </cell>
          <cell r="F8">
            <v>2638</v>
          </cell>
          <cell r="G8">
            <v>3510</v>
          </cell>
          <cell r="H8">
            <v>4039</v>
          </cell>
          <cell r="I8">
            <v>4946</v>
          </cell>
          <cell r="J8">
            <v>5321</v>
          </cell>
          <cell r="K8">
            <v>6332</v>
          </cell>
          <cell r="L8">
            <v>7306</v>
          </cell>
          <cell r="M8">
            <v>8116</v>
          </cell>
          <cell r="N8">
            <v>9049</v>
          </cell>
        </row>
        <row r="9">
          <cell r="C9">
            <v>579</v>
          </cell>
          <cell r="D9">
            <v>2003</v>
          </cell>
          <cell r="E9">
            <v>2786</v>
          </cell>
          <cell r="F9">
            <v>4906</v>
          </cell>
          <cell r="G9">
            <v>7523</v>
          </cell>
          <cell r="H9">
            <v>8922</v>
          </cell>
          <cell r="I9">
            <v>9556</v>
          </cell>
          <cell r="J9">
            <v>10128</v>
          </cell>
          <cell r="K9">
            <v>11009</v>
          </cell>
          <cell r="L9">
            <v>12217</v>
          </cell>
          <cell r="M9">
            <v>13374</v>
          </cell>
          <cell r="N9">
            <v>14713</v>
          </cell>
        </row>
        <row r="10">
          <cell r="C10">
            <v>88</v>
          </cell>
          <cell r="D10">
            <v>309</v>
          </cell>
          <cell r="E10">
            <v>442</v>
          </cell>
          <cell r="F10">
            <v>664</v>
          </cell>
          <cell r="G10">
            <v>885</v>
          </cell>
          <cell r="H10">
            <v>1022</v>
          </cell>
          <cell r="I10">
            <v>1224</v>
          </cell>
          <cell r="J10">
            <v>1234</v>
          </cell>
          <cell r="K10">
            <v>1426</v>
          </cell>
          <cell r="L10">
            <v>1590</v>
          </cell>
          <cell r="M10">
            <v>1737</v>
          </cell>
          <cell r="N10">
            <v>1945</v>
          </cell>
        </row>
        <row r="11">
          <cell r="C11">
            <v>42</v>
          </cell>
          <cell r="D11">
            <v>92</v>
          </cell>
          <cell r="E11">
            <v>158</v>
          </cell>
          <cell r="F11">
            <v>242</v>
          </cell>
          <cell r="G11">
            <v>317</v>
          </cell>
          <cell r="H11">
            <v>364</v>
          </cell>
          <cell r="I11">
            <v>416</v>
          </cell>
          <cell r="J11">
            <v>460</v>
          </cell>
          <cell r="K11">
            <v>517</v>
          </cell>
          <cell r="L11">
            <v>612</v>
          </cell>
          <cell r="M11">
            <v>706</v>
          </cell>
          <cell r="N11">
            <v>810</v>
          </cell>
        </row>
        <row r="12">
          <cell r="C12">
            <v>419</v>
          </cell>
          <cell r="D12">
            <v>927</v>
          </cell>
          <cell r="E12">
            <v>1435</v>
          </cell>
          <cell r="F12">
            <v>1903</v>
          </cell>
          <cell r="G12">
            <v>2384</v>
          </cell>
          <cell r="H12">
            <v>2836</v>
          </cell>
          <cell r="I12">
            <v>3372</v>
          </cell>
          <cell r="J12">
            <v>3688</v>
          </cell>
          <cell r="K12">
            <v>4097</v>
          </cell>
          <cell r="L12">
            <v>4594</v>
          </cell>
          <cell r="M12">
            <v>5068</v>
          </cell>
          <cell r="N12">
            <v>5666</v>
          </cell>
        </row>
        <row r="13">
          <cell r="C13">
            <v>713</v>
          </cell>
          <cell r="D13">
            <v>2060</v>
          </cell>
          <cell r="E13">
            <v>3576</v>
          </cell>
          <cell r="F13">
            <v>5546</v>
          </cell>
          <cell r="G13">
            <v>7504</v>
          </cell>
          <cell r="H13">
            <v>8664</v>
          </cell>
          <cell r="I13">
            <v>10294</v>
          </cell>
          <cell r="J13">
            <v>11847</v>
          </cell>
          <cell r="K13">
            <v>13308</v>
          </cell>
          <cell r="L13">
            <v>14710</v>
          </cell>
          <cell r="M13">
            <v>16061</v>
          </cell>
          <cell r="N13">
            <v>17326</v>
          </cell>
        </row>
        <row r="14">
          <cell r="C14">
            <v>10142</v>
          </cell>
          <cell r="D14">
            <v>27989</v>
          </cell>
          <cell r="E14">
            <v>44936</v>
          </cell>
          <cell r="F14">
            <v>63922</v>
          </cell>
          <cell r="G14">
            <v>85518</v>
          </cell>
          <cell r="H14">
            <v>102455</v>
          </cell>
          <cell r="I14">
            <v>120588</v>
          </cell>
          <cell r="J14">
            <v>131896</v>
          </cell>
          <cell r="K14">
            <v>150721</v>
          </cell>
          <cell r="L14">
            <v>170702</v>
          </cell>
          <cell r="M14">
            <v>189507</v>
          </cell>
          <cell r="N14">
            <v>214875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att IC 310506"/>
      <sheetName val="Foglio1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  <sheetName val="ce99"/>
    </sheetNames>
    <sheetDataSet>
      <sheetData sheetId="0">
        <row r="1">
          <cell r="C1">
            <v>1913.65</v>
          </cell>
        </row>
      </sheetData>
      <sheetData sheetId="1">
        <row r="32">
          <cell r="I32">
            <v>0</v>
          </cell>
        </row>
      </sheetData>
      <sheetData sheetId="2">
        <row r="32">
          <cell r="F32">
            <v>0</v>
          </cell>
        </row>
      </sheetData>
      <sheetData sheetId="3">
        <row r="32">
          <cell r="F32">
            <v>0</v>
          </cell>
        </row>
      </sheetData>
      <sheetData sheetId="4">
        <row r="9">
          <cell r="I9">
            <v>0</v>
          </cell>
        </row>
      </sheetData>
      <sheetData sheetId="5">
        <row r="8">
          <cell r="C8">
            <v>10180001.8528</v>
          </cell>
        </row>
      </sheetData>
      <sheetData sheetId="6">
        <row r="34">
          <cell r="E34">
            <v>941945</v>
          </cell>
        </row>
      </sheetData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/>
          <cell r="D19"/>
        </row>
        <row r="49">
          <cell r="B49" t="str">
            <v>TOTALE</v>
          </cell>
        </row>
        <row r="54">
          <cell r="C54"/>
        </row>
        <row r="58">
          <cell r="C58"/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</sheetNames>
    <sheetDataSet>
      <sheetData sheetId="0" refreshError="1"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9"/>
  <sheetViews>
    <sheetView zoomScale="70" zoomScaleNormal="70" workbookViewId="0">
      <pane xSplit="2" ySplit="9" topLeftCell="C136" activePane="bottomRight" state="frozen"/>
      <selection pane="topRight" activeCell="C1" sqref="C1"/>
      <selection pane="bottomLeft" activeCell="A10" sqref="A10"/>
      <selection pane="bottomRight" activeCell="O141" sqref="O141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13.5703125" style="3" bestFit="1" customWidth="1"/>
    <col min="4" max="4" width="14.42578125" style="3" bestFit="1" customWidth="1"/>
    <col min="5" max="5" width="14.140625" style="3" customWidth="1"/>
    <col min="6" max="6" width="13.5703125" style="3" bestFit="1" customWidth="1"/>
    <col min="7" max="7" width="13.140625" style="3" bestFit="1" customWidth="1"/>
    <col min="8" max="8" width="13.5703125" style="3" bestFit="1" customWidth="1"/>
    <col min="9" max="9" width="13.140625" style="3" customWidth="1"/>
    <col min="10" max="10" width="13.5703125" style="3" bestFit="1" customWidth="1"/>
    <col min="11" max="11" width="18.140625" style="3" bestFit="1" customWidth="1"/>
    <col min="12" max="12" width="14.5703125" style="3" bestFit="1" customWidth="1"/>
    <col min="13" max="13" width="14.28515625" style="3" customWidth="1"/>
    <col min="14" max="14" width="14.7109375" style="3" bestFit="1" customWidth="1"/>
    <col min="15" max="15" width="14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48"/>
      <c r="C1" s="51" t="s">
        <v>0</v>
      </c>
      <c r="D1" s="52"/>
      <c r="E1" s="52"/>
      <c r="F1" s="52"/>
      <c r="G1" s="52"/>
      <c r="H1" s="52"/>
      <c r="I1" s="52"/>
      <c r="J1" s="52"/>
      <c r="K1" s="52"/>
      <c r="L1" s="53"/>
      <c r="M1" s="1" t="s">
        <v>1</v>
      </c>
      <c r="N1" s="2" t="s">
        <v>2</v>
      </c>
    </row>
    <row r="2" spans="2:18" ht="18.75" x14ac:dyDescent="0.25">
      <c r="B2" s="49"/>
      <c r="C2" s="54" t="s">
        <v>3</v>
      </c>
      <c r="D2" s="55"/>
      <c r="E2" s="55"/>
      <c r="F2" s="55"/>
      <c r="G2" s="55"/>
      <c r="H2" s="56"/>
      <c r="I2" s="57" t="s">
        <v>4</v>
      </c>
      <c r="J2" s="58"/>
      <c r="K2" s="58"/>
      <c r="L2" s="59"/>
      <c r="M2" s="1" t="s">
        <v>5</v>
      </c>
      <c r="N2" s="5">
        <v>1</v>
      </c>
    </row>
    <row r="3" spans="2:18" ht="18.75" x14ac:dyDescent="0.25">
      <c r="B3" s="50"/>
      <c r="C3" s="54" t="s">
        <v>6</v>
      </c>
      <c r="D3" s="55"/>
      <c r="E3" s="55"/>
      <c r="F3" s="55"/>
      <c r="G3" s="55"/>
      <c r="H3" s="56"/>
      <c r="I3" s="57" t="s">
        <v>7</v>
      </c>
      <c r="J3" s="58"/>
      <c r="K3" s="58"/>
      <c r="L3" s="59"/>
      <c r="M3" s="1" t="s">
        <v>8</v>
      </c>
      <c r="N3" s="6">
        <v>41753</v>
      </c>
    </row>
    <row r="4" spans="2:18" ht="18.75" x14ac:dyDescent="0.25">
      <c r="B4" s="7"/>
      <c r="C4" s="8"/>
      <c r="D4" s="8"/>
      <c r="E4" s="8"/>
      <c r="F4" s="8"/>
    </row>
    <row r="5" spans="2:18" s="11" customFormat="1" ht="15.75" x14ac:dyDescent="0.25">
      <c r="B5" s="9" t="s">
        <v>9</v>
      </c>
      <c r="C5" s="42" t="s">
        <v>162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10"/>
    </row>
    <row r="6" spans="2:18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8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8" ht="15.75" thickBot="1" x14ac:dyDescent="0.3">
      <c r="B8" s="15" t="s">
        <v>11</v>
      </c>
      <c r="C8" s="16" t="s">
        <v>12</v>
      </c>
      <c r="D8" s="17" t="s">
        <v>13</v>
      </c>
      <c r="E8" s="17" t="s">
        <v>14</v>
      </c>
      <c r="F8" s="17" t="s">
        <v>15</v>
      </c>
      <c r="G8" s="17" t="s">
        <v>16</v>
      </c>
      <c r="H8" s="17" t="s">
        <v>17</v>
      </c>
      <c r="I8" s="17" t="s">
        <v>18</v>
      </c>
      <c r="J8" s="17" t="s">
        <v>19</v>
      </c>
      <c r="K8" s="17" t="s">
        <v>20</v>
      </c>
      <c r="L8" s="17" t="s">
        <v>21</v>
      </c>
      <c r="M8" s="17" t="s">
        <v>22</v>
      </c>
      <c r="N8" s="18" t="s">
        <v>23</v>
      </c>
      <c r="O8" s="19" t="s">
        <v>24</v>
      </c>
    </row>
    <row r="9" spans="2:18" ht="15.75" thickBot="1" x14ac:dyDescent="0.3">
      <c r="B9" s="45" t="s">
        <v>25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7"/>
    </row>
    <row r="10" spans="2:18" ht="15" customHeight="1" x14ac:dyDescent="0.25">
      <c r="B10" s="20" t="s">
        <v>27</v>
      </c>
      <c r="C10" s="21">
        <v>109776</v>
      </c>
      <c r="D10" s="22">
        <v>85098</v>
      </c>
      <c r="E10" s="22">
        <v>89954</v>
      </c>
      <c r="F10" s="22">
        <v>88638</v>
      </c>
      <c r="G10" s="22">
        <v>85031</v>
      </c>
      <c r="H10" s="22">
        <v>88404</v>
      </c>
      <c r="I10" s="22">
        <v>91473</v>
      </c>
      <c r="J10" s="22">
        <v>91169</v>
      </c>
      <c r="K10" s="22">
        <v>84962</v>
      </c>
      <c r="L10" s="22">
        <v>89086</v>
      </c>
      <c r="M10" s="22">
        <v>84045</v>
      </c>
      <c r="N10" s="22">
        <v>104886</v>
      </c>
      <c r="O10" s="23">
        <f>SUM(C10:N10)</f>
        <v>1092522</v>
      </c>
      <c r="P10" s="60"/>
      <c r="Q10" s="61"/>
      <c r="R10" s="61"/>
    </row>
    <row r="11" spans="2:18" x14ac:dyDescent="0.25">
      <c r="B11" s="24" t="s">
        <v>28</v>
      </c>
      <c r="C11" s="25">
        <v>289112</v>
      </c>
      <c r="D11" s="26">
        <v>194414</v>
      </c>
      <c r="E11" s="26">
        <v>220196</v>
      </c>
      <c r="F11" s="26">
        <v>240146</v>
      </c>
      <c r="G11" s="26">
        <v>224577</v>
      </c>
      <c r="H11" s="26">
        <v>241662</v>
      </c>
      <c r="I11" s="26">
        <v>250220</v>
      </c>
      <c r="J11" s="26">
        <v>244132</v>
      </c>
      <c r="K11" s="26">
        <v>220255</v>
      </c>
      <c r="L11" s="26">
        <v>244279</v>
      </c>
      <c r="M11" s="26">
        <v>242437</v>
      </c>
      <c r="N11" s="26">
        <v>293664</v>
      </c>
      <c r="O11" s="24">
        <f>SUM(C11:N11)</f>
        <v>2905094</v>
      </c>
      <c r="P11" s="60"/>
      <c r="Q11" s="61"/>
      <c r="R11" s="61"/>
    </row>
    <row r="12" spans="2:18" x14ac:dyDescent="0.25">
      <c r="B12" s="24" t="s">
        <v>26</v>
      </c>
      <c r="C12" s="25">
        <v>280845</v>
      </c>
      <c r="D12" s="26">
        <v>196192</v>
      </c>
      <c r="E12" s="26">
        <v>217177</v>
      </c>
      <c r="F12" s="26">
        <v>239768</v>
      </c>
      <c r="G12" s="26">
        <v>217632</v>
      </c>
      <c r="H12" s="26">
        <v>233349</v>
      </c>
      <c r="I12" s="26">
        <v>246129</v>
      </c>
      <c r="J12" s="26">
        <v>239845</v>
      </c>
      <c r="K12" s="26">
        <v>217509</v>
      </c>
      <c r="L12" s="26">
        <v>240738</v>
      </c>
      <c r="M12" s="26">
        <v>233406</v>
      </c>
      <c r="N12" s="26">
        <v>288086</v>
      </c>
      <c r="O12" s="24">
        <f t="shared" ref="O12:O15" si="0">SUM(C12:N12)</f>
        <v>2850676</v>
      </c>
      <c r="P12" s="60"/>
      <c r="Q12" s="61"/>
      <c r="R12" s="61"/>
    </row>
    <row r="13" spans="2:18" x14ac:dyDescent="0.25">
      <c r="B13" s="24" t="s">
        <v>163</v>
      </c>
      <c r="C13" s="41">
        <v>116398</v>
      </c>
      <c r="D13" s="41">
        <v>83260</v>
      </c>
      <c r="E13" s="41">
        <v>90701</v>
      </c>
      <c r="F13" s="41">
        <v>87241</v>
      </c>
      <c r="G13" s="41">
        <v>83104</v>
      </c>
      <c r="H13" s="41">
        <v>95051</v>
      </c>
      <c r="I13" s="41">
        <v>102920</v>
      </c>
      <c r="J13" s="41">
        <v>97108</v>
      </c>
      <c r="K13" s="41">
        <v>96425</v>
      </c>
      <c r="L13" s="41">
        <v>94753</v>
      </c>
      <c r="M13" s="41">
        <v>104929</v>
      </c>
      <c r="N13" s="41">
        <v>121093</v>
      </c>
      <c r="O13" s="24">
        <f t="shared" si="0"/>
        <v>1172983</v>
      </c>
      <c r="P13" s="60"/>
      <c r="Q13" s="61"/>
      <c r="R13" s="61"/>
    </row>
    <row r="14" spans="2:18" x14ac:dyDescent="0.25">
      <c r="B14" s="24" t="s">
        <v>188</v>
      </c>
      <c r="C14" s="25">
        <v>133414</v>
      </c>
      <c r="D14" s="26">
        <v>89532</v>
      </c>
      <c r="E14" s="26">
        <v>102439</v>
      </c>
      <c r="F14" s="26">
        <v>107951</v>
      </c>
      <c r="G14" s="26">
        <v>129959</v>
      </c>
      <c r="H14" s="26">
        <v>106654</v>
      </c>
      <c r="I14" s="26">
        <v>110250</v>
      </c>
      <c r="J14" s="26">
        <v>110073</v>
      </c>
      <c r="K14" s="26">
        <v>102454</v>
      </c>
      <c r="L14" s="26">
        <v>113191</v>
      </c>
      <c r="M14" s="26">
        <v>125305</v>
      </c>
      <c r="N14" s="26">
        <v>133530</v>
      </c>
      <c r="O14" s="24">
        <f t="shared" si="0"/>
        <v>1364752</v>
      </c>
      <c r="P14" s="60"/>
      <c r="Q14" s="61"/>
      <c r="R14" s="61"/>
    </row>
    <row r="15" spans="2:18" x14ac:dyDescent="0.25">
      <c r="B15" s="24" t="s">
        <v>29</v>
      </c>
      <c r="C15" s="25">
        <v>228406</v>
      </c>
      <c r="D15" s="26">
        <v>159785</v>
      </c>
      <c r="E15" s="26">
        <v>171688</v>
      </c>
      <c r="F15" s="26">
        <v>196138</v>
      </c>
      <c r="G15" s="26">
        <v>157294</v>
      </c>
      <c r="H15" s="26">
        <v>189374</v>
      </c>
      <c r="I15" s="26">
        <v>203152</v>
      </c>
      <c r="J15" s="26">
        <v>193941</v>
      </c>
      <c r="K15" s="26">
        <v>178218</v>
      </c>
      <c r="L15" s="26">
        <v>194415</v>
      </c>
      <c r="M15" s="26">
        <v>182855</v>
      </c>
      <c r="N15" s="26">
        <v>219810</v>
      </c>
      <c r="O15" s="24">
        <f t="shared" si="0"/>
        <v>2275076</v>
      </c>
      <c r="P15" s="60"/>
      <c r="Q15" s="61"/>
      <c r="R15" s="61"/>
    </row>
    <row r="16" spans="2:18" ht="15.75" thickBot="1" x14ac:dyDescent="0.3">
      <c r="B16" s="27" t="s">
        <v>189</v>
      </c>
      <c r="C16" s="28">
        <v>136808</v>
      </c>
      <c r="D16" s="29">
        <v>86150</v>
      </c>
      <c r="E16" s="29">
        <v>94176</v>
      </c>
      <c r="F16" s="29">
        <v>108604</v>
      </c>
      <c r="G16" s="29">
        <v>87896</v>
      </c>
      <c r="H16" s="29">
        <v>105126</v>
      </c>
      <c r="I16" s="29">
        <v>106744</v>
      </c>
      <c r="J16" s="29">
        <v>106499</v>
      </c>
      <c r="K16" s="29">
        <v>93052</v>
      </c>
      <c r="L16" s="29">
        <v>103511</v>
      </c>
      <c r="M16" s="29">
        <v>98207</v>
      </c>
      <c r="N16" s="30">
        <v>124049</v>
      </c>
      <c r="O16" s="27">
        <f>SUM(C16:N16)</f>
        <v>1250822</v>
      </c>
      <c r="P16" s="60"/>
      <c r="Q16" s="61"/>
      <c r="R16" s="61"/>
    </row>
    <row r="17" spans="2:15" ht="15.75" thickBot="1" x14ac:dyDescent="0.3">
      <c r="B17" s="19" t="s">
        <v>30</v>
      </c>
      <c r="C17" s="31">
        <f>SUM(C10:C16)</f>
        <v>1294759</v>
      </c>
      <c r="D17" s="32">
        <f t="shared" ref="D17:O17" si="1">SUM(D10:D16)</f>
        <v>894431</v>
      </c>
      <c r="E17" s="32">
        <f t="shared" si="1"/>
        <v>986331</v>
      </c>
      <c r="F17" s="32">
        <f t="shared" si="1"/>
        <v>1068486</v>
      </c>
      <c r="G17" s="32">
        <f t="shared" si="1"/>
        <v>985493</v>
      </c>
      <c r="H17" s="32">
        <f t="shared" si="1"/>
        <v>1059620</v>
      </c>
      <c r="I17" s="32">
        <f t="shared" si="1"/>
        <v>1110888</v>
      </c>
      <c r="J17" s="32">
        <f t="shared" si="1"/>
        <v>1082767</v>
      </c>
      <c r="K17" s="32">
        <f t="shared" si="1"/>
        <v>992875</v>
      </c>
      <c r="L17" s="32">
        <f t="shared" si="1"/>
        <v>1079973</v>
      </c>
      <c r="M17" s="32">
        <f t="shared" si="1"/>
        <v>1071184</v>
      </c>
      <c r="N17" s="33">
        <f t="shared" si="1"/>
        <v>1285118</v>
      </c>
      <c r="O17" s="34">
        <f t="shared" si="1"/>
        <v>12911925</v>
      </c>
    </row>
    <row r="18" spans="2:15" ht="15.75" thickBot="1" x14ac:dyDescent="0.3">
      <c r="B18" s="45" t="s">
        <v>31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7"/>
    </row>
    <row r="19" spans="2:15" x14ac:dyDescent="0.25">
      <c r="B19" s="20" t="s">
        <v>32</v>
      </c>
      <c r="C19" s="21">
        <v>370514</v>
      </c>
      <c r="D19" s="22">
        <v>247813</v>
      </c>
      <c r="E19" s="22">
        <v>287714</v>
      </c>
      <c r="F19" s="22">
        <v>314638</v>
      </c>
      <c r="G19" s="22">
        <v>276057</v>
      </c>
      <c r="H19" s="22">
        <v>279307</v>
      </c>
      <c r="I19" s="22">
        <v>283106</v>
      </c>
      <c r="J19" s="22">
        <v>304890</v>
      </c>
      <c r="K19" s="22">
        <v>266286</v>
      </c>
      <c r="L19" s="22">
        <v>314050</v>
      </c>
      <c r="M19" s="22">
        <v>295676</v>
      </c>
      <c r="N19" s="35">
        <v>373668</v>
      </c>
      <c r="O19" s="23">
        <f t="shared" ref="O19:O21" si="2">SUM(C19:N19)</f>
        <v>3613719</v>
      </c>
    </row>
    <row r="20" spans="2:15" x14ac:dyDescent="0.25">
      <c r="B20" s="24" t="s">
        <v>164</v>
      </c>
      <c r="C20" s="25">
        <v>372876</v>
      </c>
      <c r="D20" s="26">
        <v>249867</v>
      </c>
      <c r="E20" s="26">
        <v>289874</v>
      </c>
      <c r="F20" s="26">
        <v>315202</v>
      </c>
      <c r="G20" s="26">
        <v>277059</v>
      </c>
      <c r="H20" s="26">
        <v>281300</v>
      </c>
      <c r="I20" s="26">
        <v>286351</v>
      </c>
      <c r="J20" s="26">
        <v>306861</v>
      </c>
      <c r="K20" s="26">
        <v>268101</v>
      </c>
      <c r="L20" s="26">
        <v>315299</v>
      </c>
      <c r="M20" s="26">
        <v>295912</v>
      </c>
      <c r="N20" s="36">
        <v>373437</v>
      </c>
      <c r="O20" s="24">
        <f t="shared" si="2"/>
        <v>3632139</v>
      </c>
    </row>
    <row r="21" spans="2:15" ht="15.75" thickBot="1" x14ac:dyDescent="0.3">
      <c r="B21" s="37" t="s">
        <v>33</v>
      </c>
      <c r="C21" s="38">
        <v>425435</v>
      </c>
      <c r="D21" s="39">
        <v>293575</v>
      </c>
      <c r="E21" s="39">
        <v>337402</v>
      </c>
      <c r="F21" s="39">
        <v>364911</v>
      </c>
      <c r="G21" s="39">
        <v>329019</v>
      </c>
      <c r="H21" s="39">
        <v>335360</v>
      </c>
      <c r="I21" s="39">
        <v>338691</v>
      </c>
      <c r="J21" s="39">
        <v>355197</v>
      </c>
      <c r="K21" s="39">
        <v>313881</v>
      </c>
      <c r="L21" s="39">
        <v>366877</v>
      </c>
      <c r="M21" s="39">
        <v>347121</v>
      </c>
      <c r="N21" s="40">
        <v>432254</v>
      </c>
      <c r="O21" s="37">
        <f t="shared" si="2"/>
        <v>4239723</v>
      </c>
    </row>
    <row r="22" spans="2:15" ht="15.75" thickBot="1" x14ac:dyDescent="0.3">
      <c r="B22" s="19" t="s">
        <v>30</v>
      </c>
      <c r="C22" s="31">
        <f>SUM(C19:C21)</f>
        <v>1168825</v>
      </c>
      <c r="D22" s="32">
        <f t="shared" ref="D22:O22" si="3">SUM(D19:D21)</f>
        <v>791255</v>
      </c>
      <c r="E22" s="32">
        <f t="shared" si="3"/>
        <v>914990</v>
      </c>
      <c r="F22" s="32">
        <f t="shared" si="3"/>
        <v>994751</v>
      </c>
      <c r="G22" s="32">
        <f t="shared" si="3"/>
        <v>882135</v>
      </c>
      <c r="H22" s="32">
        <f t="shared" si="3"/>
        <v>895967</v>
      </c>
      <c r="I22" s="32">
        <f t="shared" si="3"/>
        <v>908148</v>
      </c>
      <c r="J22" s="32">
        <f t="shared" si="3"/>
        <v>966948</v>
      </c>
      <c r="K22" s="32">
        <f t="shared" si="3"/>
        <v>848268</v>
      </c>
      <c r="L22" s="32">
        <f t="shared" si="3"/>
        <v>996226</v>
      </c>
      <c r="M22" s="32">
        <f t="shared" si="3"/>
        <v>938709</v>
      </c>
      <c r="N22" s="33">
        <f t="shared" si="3"/>
        <v>1179359</v>
      </c>
      <c r="O22" s="34">
        <f t="shared" si="3"/>
        <v>11485581</v>
      </c>
    </row>
    <row r="23" spans="2:15" ht="15.75" thickBot="1" x14ac:dyDescent="0.3">
      <c r="B23" s="45" t="s">
        <v>34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7"/>
    </row>
    <row r="24" spans="2:15" x14ac:dyDescent="0.25">
      <c r="B24" s="20" t="s">
        <v>37</v>
      </c>
      <c r="C24" s="21">
        <v>32914</v>
      </c>
      <c r="D24" s="22">
        <v>28440</v>
      </c>
      <c r="E24" s="22">
        <v>34582</v>
      </c>
      <c r="F24" s="22">
        <v>32249</v>
      </c>
      <c r="G24" s="22">
        <v>38477</v>
      </c>
      <c r="H24" s="22">
        <v>35054</v>
      </c>
      <c r="I24" s="22">
        <v>32369</v>
      </c>
      <c r="J24" s="22">
        <v>40902</v>
      </c>
      <c r="K24" s="22">
        <v>45714</v>
      </c>
      <c r="L24" s="22">
        <v>47437</v>
      </c>
      <c r="M24" s="22">
        <v>52801</v>
      </c>
      <c r="N24" s="35">
        <v>46911</v>
      </c>
      <c r="O24" s="23">
        <f t="shared" ref="O24:O26" si="4">SUM(C24:N24)</f>
        <v>467850</v>
      </c>
    </row>
    <row r="25" spans="2:15" x14ac:dyDescent="0.25">
      <c r="B25" s="24" t="s">
        <v>36</v>
      </c>
      <c r="C25" s="25">
        <v>215866</v>
      </c>
      <c r="D25" s="26">
        <v>159700</v>
      </c>
      <c r="E25" s="26">
        <v>161732</v>
      </c>
      <c r="F25" s="26">
        <v>179367</v>
      </c>
      <c r="G25" s="26">
        <v>150962</v>
      </c>
      <c r="H25" s="26">
        <v>169948</v>
      </c>
      <c r="I25" s="26">
        <v>183279</v>
      </c>
      <c r="J25" s="26">
        <v>168585</v>
      </c>
      <c r="K25" s="26">
        <v>156620</v>
      </c>
      <c r="L25" s="26">
        <v>179407</v>
      </c>
      <c r="M25" s="26">
        <v>167782</v>
      </c>
      <c r="N25" s="36">
        <v>201794</v>
      </c>
      <c r="O25" s="24">
        <f t="shared" si="4"/>
        <v>2095042</v>
      </c>
    </row>
    <row r="26" spans="2:15" ht="15.75" thickBot="1" x14ac:dyDescent="0.3">
      <c r="B26" s="37" t="s">
        <v>35</v>
      </c>
      <c r="C26" s="38">
        <v>148472</v>
      </c>
      <c r="D26" s="39">
        <v>115275</v>
      </c>
      <c r="E26" s="39">
        <v>114771</v>
      </c>
      <c r="F26" s="39">
        <v>120782</v>
      </c>
      <c r="G26" s="39">
        <v>104331</v>
      </c>
      <c r="H26" s="39">
        <v>115731</v>
      </c>
      <c r="I26" s="39">
        <v>125235</v>
      </c>
      <c r="J26" s="39">
        <v>116763</v>
      </c>
      <c r="K26" s="39">
        <v>113680</v>
      </c>
      <c r="L26" s="39">
        <v>128524</v>
      </c>
      <c r="M26" s="39">
        <v>115455</v>
      </c>
      <c r="N26" s="40">
        <v>139205</v>
      </c>
      <c r="O26" s="37">
        <f t="shared" si="4"/>
        <v>1458224</v>
      </c>
    </row>
    <row r="27" spans="2:15" ht="15.75" thickBot="1" x14ac:dyDescent="0.3">
      <c r="B27" s="19" t="s">
        <v>30</v>
      </c>
      <c r="C27" s="31">
        <f t="shared" ref="C27" si="5">SUM(C24:C26)</f>
        <v>397252</v>
      </c>
      <c r="D27" s="32">
        <f t="shared" ref="D27:O27" si="6">SUM(D24:D26)</f>
        <v>303415</v>
      </c>
      <c r="E27" s="32">
        <f t="shared" si="6"/>
        <v>311085</v>
      </c>
      <c r="F27" s="32">
        <f t="shared" si="6"/>
        <v>332398</v>
      </c>
      <c r="G27" s="32">
        <f t="shared" si="6"/>
        <v>293770</v>
      </c>
      <c r="H27" s="32">
        <f t="shared" si="6"/>
        <v>320733</v>
      </c>
      <c r="I27" s="32">
        <f t="shared" si="6"/>
        <v>340883</v>
      </c>
      <c r="J27" s="32">
        <f t="shared" si="6"/>
        <v>326250</v>
      </c>
      <c r="K27" s="32">
        <f t="shared" si="6"/>
        <v>316014</v>
      </c>
      <c r="L27" s="32">
        <f t="shared" si="6"/>
        <v>355368</v>
      </c>
      <c r="M27" s="32">
        <f t="shared" si="6"/>
        <v>336038</v>
      </c>
      <c r="N27" s="33">
        <f t="shared" si="6"/>
        <v>387910</v>
      </c>
      <c r="O27" s="34">
        <f t="shared" si="6"/>
        <v>4021116</v>
      </c>
    </row>
    <row r="28" spans="2:15" ht="15.75" thickBot="1" x14ac:dyDescent="0.3">
      <c r="B28" s="45" t="s">
        <v>38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7"/>
    </row>
    <row r="29" spans="2:15" x14ac:dyDescent="0.25">
      <c r="B29" s="20" t="s">
        <v>39</v>
      </c>
      <c r="C29" s="21">
        <v>1077219</v>
      </c>
      <c r="D29" s="22">
        <v>996494</v>
      </c>
      <c r="E29" s="22">
        <v>1092847</v>
      </c>
      <c r="F29" s="22">
        <v>1067297</v>
      </c>
      <c r="G29" s="22">
        <v>1101549</v>
      </c>
      <c r="H29" s="22">
        <v>1097158</v>
      </c>
      <c r="I29" s="22">
        <v>1120652</v>
      </c>
      <c r="J29" s="22">
        <v>1146925</v>
      </c>
      <c r="K29" s="22">
        <v>1089840</v>
      </c>
      <c r="L29" s="22">
        <v>1131273</v>
      </c>
      <c r="M29" s="22">
        <v>1119348</v>
      </c>
      <c r="N29" s="35">
        <v>0</v>
      </c>
      <c r="O29" s="23">
        <f t="shared" ref="O29:O31" si="7">SUM(C29:N29)</f>
        <v>12040602</v>
      </c>
    </row>
    <row r="30" spans="2:15" x14ac:dyDescent="0.25">
      <c r="B30" s="24" t="s">
        <v>40</v>
      </c>
      <c r="C30" s="25">
        <v>85939</v>
      </c>
      <c r="D30" s="26">
        <v>102513</v>
      </c>
      <c r="E30" s="26">
        <v>116318</v>
      </c>
      <c r="F30" s="26">
        <v>99349</v>
      </c>
      <c r="G30" s="26">
        <v>104045</v>
      </c>
      <c r="H30" s="26">
        <v>93299</v>
      </c>
      <c r="I30" s="26">
        <v>88987</v>
      </c>
      <c r="J30" s="26">
        <v>104894</v>
      </c>
      <c r="K30" s="26">
        <v>97899</v>
      </c>
      <c r="L30" s="26">
        <v>97687</v>
      </c>
      <c r="M30" s="26">
        <v>99923</v>
      </c>
      <c r="N30" s="36">
        <v>0</v>
      </c>
      <c r="O30" s="24">
        <f t="shared" si="7"/>
        <v>1090853</v>
      </c>
    </row>
    <row r="31" spans="2:15" ht="15.75" thickBot="1" x14ac:dyDescent="0.3">
      <c r="B31" s="37" t="s">
        <v>165</v>
      </c>
      <c r="C31" s="38">
        <v>6443</v>
      </c>
      <c r="D31" s="39">
        <v>6526</v>
      </c>
      <c r="E31" s="39">
        <v>6554</v>
      </c>
      <c r="F31" s="39">
        <v>6157</v>
      </c>
      <c r="G31" s="39">
        <v>6903</v>
      </c>
      <c r="H31" s="39">
        <v>6743</v>
      </c>
      <c r="I31" s="39">
        <v>6809</v>
      </c>
      <c r="J31" s="39">
        <v>6995</v>
      </c>
      <c r="K31" s="39">
        <v>6910</v>
      </c>
      <c r="L31" s="39">
        <v>7141</v>
      </c>
      <c r="M31" s="39">
        <v>7167</v>
      </c>
      <c r="N31" s="40">
        <v>0</v>
      </c>
      <c r="O31" s="37">
        <f t="shared" si="7"/>
        <v>74348</v>
      </c>
    </row>
    <row r="32" spans="2:15" ht="15.75" thickBot="1" x14ac:dyDescent="0.3">
      <c r="B32" s="19" t="s">
        <v>30</v>
      </c>
      <c r="C32" s="31">
        <f t="shared" ref="C32:O32" si="8">SUM(C29:C31)</f>
        <v>1169601</v>
      </c>
      <c r="D32" s="32">
        <f t="shared" si="8"/>
        <v>1105533</v>
      </c>
      <c r="E32" s="32">
        <f t="shared" si="8"/>
        <v>1215719</v>
      </c>
      <c r="F32" s="32">
        <f t="shared" si="8"/>
        <v>1172803</v>
      </c>
      <c r="G32" s="32">
        <f t="shared" si="8"/>
        <v>1212497</v>
      </c>
      <c r="H32" s="32">
        <f t="shared" si="8"/>
        <v>1197200</v>
      </c>
      <c r="I32" s="32">
        <f t="shared" si="8"/>
        <v>1216448</v>
      </c>
      <c r="J32" s="32">
        <f t="shared" si="8"/>
        <v>1258814</v>
      </c>
      <c r="K32" s="32">
        <f t="shared" si="8"/>
        <v>1194649</v>
      </c>
      <c r="L32" s="32">
        <f t="shared" si="8"/>
        <v>1236101</v>
      </c>
      <c r="M32" s="32">
        <f t="shared" si="8"/>
        <v>1226438</v>
      </c>
      <c r="N32" s="33">
        <f t="shared" si="8"/>
        <v>0</v>
      </c>
      <c r="O32" s="34">
        <f t="shared" si="8"/>
        <v>13205803</v>
      </c>
    </row>
    <row r="33" spans="2:17" ht="15.75" thickBot="1" x14ac:dyDescent="0.3">
      <c r="B33" s="45" t="s">
        <v>41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7"/>
    </row>
    <row r="34" spans="2:17" x14ac:dyDescent="0.25">
      <c r="B34" s="20" t="s">
        <v>42</v>
      </c>
      <c r="C34" s="21">
        <v>219484</v>
      </c>
      <c r="D34" s="22">
        <v>507960</v>
      </c>
      <c r="E34" s="22">
        <v>562301</v>
      </c>
      <c r="F34" s="22">
        <v>585492</v>
      </c>
      <c r="G34" s="22">
        <v>584925</v>
      </c>
      <c r="H34" s="22">
        <v>599108</v>
      </c>
      <c r="I34" s="22">
        <v>639624</v>
      </c>
      <c r="J34" s="22">
        <v>624014</v>
      </c>
      <c r="K34" s="22">
        <v>569122</v>
      </c>
      <c r="L34" s="22">
        <v>603463</v>
      </c>
      <c r="M34" s="22">
        <v>606504</v>
      </c>
      <c r="N34" s="35">
        <v>706016</v>
      </c>
      <c r="O34" s="23">
        <f t="shared" ref="O34:O37" si="9">SUM(C34:N34)</f>
        <v>6808013</v>
      </c>
    </row>
    <row r="35" spans="2:17" x14ac:dyDescent="0.25">
      <c r="B35" s="24" t="s">
        <v>43</v>
      </c>
      <c r="C35" s="25">
        <v>340993</v>
      </c>
      <c r="D35" s="26">
        <v>272813</v>
      </c>
      <c r="E35" s="26">
        <v>292050</v>
      </c>
      <c r="F35" s="26">
        <v>287603</v>
      </c>
      <c r="G35" s="26">
        <v>297370</v>
      </c>
      <c r="H35" s="26">
        <v>290885</v>
      </c>
      <c r="I35" s="26">
        <v>304808</v>
      </c>
      <c r="J35" s="26">
        <v>305414</v>
      </c>
      <c r="K35" s="26">
        <v>284640</v>
      </c>
      <c r="L35" s="26">
        <v>297134</v>
      </c>
      <c r="M35" s="26">
        <v>299385</v>
      </c>
      <c r="N35" s="36">
        <v>335531</v>
      </c>
      <c r="O35" s="24">
        <f t="shared" si="9"/>
        <v>3608626</v>
      </c>
    </row>
    <row r="36" spans="2:17" x14ac:dyDescent="0.25">
      <c r="B36" s="24" t="s">
        <v>45</v>
      </c>
      <c r="C36" s="25">
        <v>154334</v>
      </c>
      <c r="D36" s="26">
        <v>92813</v>
      </c>
      <c r="E36" s="26">
        <v>101776</v>
      </c>
      <c r="F36" s="26">
        <v>121596</v>
      </c>
      <c r="G36" s="26">
        <v>102885</v>
      </c>
      <c r="H36" s="26">
        <v>119996</v>
      </c>
      <c r="I36" s="26">
        <v>120904</v>
      </c>
      <c r="J36" s="26">
        <v>120322</v>
      </c>
      <c r="K36" s="26">
        <v>103492</v>
      </c>
      <c r="L36" s="26">
        <v>121525</v>
      </c>
      <c r="M36" s="26">
        <v>116671</v>
      </c>
      <c r="N36" s="36">
        <v>159059</v>
      </c>
      <c r="O36" s="24">
        <f t="shared" si="9"/>
        <v>1435373</v>
      </c>
    </row>
    <row r="37" spans="2:17" ht="15.75" thickBot="1" x14ac:dyDescent="0.3">
      <c r="B37" s="27" t="s">
        <v>44</v>
      </c>
      <c r="C37" s="28">
        <v>180565</v>
      </c>
      <c r="D37" s="29">
        <v>115877</v>
      </c>
      <c r="E37" s="29">
        <v>127341</v>
      </c>
      <c r="F37" s="29">
        <v>147378</v>
      </c>
      <c r="G37" s="29">
        <v>131667</v>
      </c>
      <c r="H37" s="29">
        <v>149821</v>
      </c>
      <c r="I37" s="29">
        <v>152693</v>
      </c>
      <c r="J37" s="29">
        <v>151120</v>
      </c>
      <c r="K37" s="29">
        <v>128575</v>
      </c>
      <c r="L37" s="29">
        <v>147827</v>
      </c>
      <c r="M37" s="29">
        <v>145162</v>
      </c>
      <c r="N37" s="30">
        <v>187461</v>
      </c>
      <c r="O37" s="27">
        <f t="shared" si="9"/>
        <v>1765487</v>
      </c>
    </row>
    <row r="38" spans="2:17" ht="15.75" thickBot="1" x14ac:dyDescent="0.3">
      <c r="B38" s="19" t="s">
        <v>30</v>
      </c>
      <c r="C38" s="31">
        <f>SUM(C34:C37)</f>
        <v>895376</v>
      </c>
      <c r="D38" s="32">
        <f t="shared" ref="D38:O38" si="10">SUM(D34:D37)</f>
        <v>989463</v>
      </c>
      <c r="E38" s="32">
        <f t="shared" si="10"/>
        <v>1083468</v>
      </c>
      <c r="F38" s="32">
        <f t="shared" si="10"/>
        <v>1142069</v>
      </c>
      <c r="G38" s="32">
        <f t="shared" si="10"/>
        <v>1116847</v>
      </c>
      <c r="H38" s="32">
        <f t="shared" si="10"/>
        <v>1159810</v>
      </c>
      <c r="I38" s="32">
        <f t="shared" si="10"/>
        <v>1218029</v>
      </c>
      <c r="J38" s="32">
        <f t="shared" si="10"/>
        <v>1200870</v>
      </c>
      <c r="K38" s="32">
        <f t="shared" si="10"/>
        <v>1085829</v>
      </c>
      <c r="L38" s="32">
        <f t="shared" si="10"/>
        <v>1169949</v>
      </c>
      <c r="M38" s="32">
        <f t="shared" si="10"/>
        <v>1167722</v>
      </c>
      <c r="N38" s="33">
        <f t="shared" si="10"/>
        <v>1388067</v>
      </c>
      <c r="O38" s="34">
        <f t="shared" si="10"/>
        <v>13617499</v>
      </c>
      <c r="P38" s="14"/>
      <c r="Q38" s="14"/>
    </row>
    <row r="39" spans="2:17" ht="15.75" thickBot="1" x14ac:dyDescent="0.3">
      <c r="B39" s="45" t="s">
        <v>46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7"/>
    </row>
    <row r="40" spans="2:17" x14ac:dyDescent="0.25">
      <c r="B40" s="20" t="s">
        <v>47</v>
      </c>
      <c r="C40" s="21">
        <v>728825</v>
      </c>
      <c r="D40" s="22">
        <v>694251</v>
      </c>
      <c r="E40" s="22">
        <v>777369</v>
      </c>
      <c r="F40" s="22">
        <v>752116</v>
      </c>
      <c r="G40" s="22">
        <v>777140</v>
      </c>
      <c r="H40" s="22">
        <v>759521</v>
      </c>
      <c r="I40" s="22">
        <v>786711</v>
      </c>
      <c r="J40" s="22">
        <v>786207</v>
      </c>
      <c r="K40" s="22">
        <v>749332</v>
      </c>
      <c r="L40" s="22">
        <v>781785</v>
      </c>
      <c r="M40" s="22">
        <v>771280</v>
      </c>
      <c r="N40" s="35">
        <v>847537</v>
      </c>
      <c r="O40" s="23">
        <f t="shared" ref="O40:O41" si="11">SUM(C40:N40)</f>
        <v>9212074</v>
      </c>
    </row>
    <row r="41" spans="2:17" ht="15.75" thickBot="1" x14ac:dyDescent="0.3">
      <c r="B41" s="24" t="s">
        <v>48</v>
      </c>
      <c r="C41" s="25">
        <v>309282</v>
      </c>
      <c r="D41" s="26">
        <v>270079</v>
      </c>
      <c r="E41" s="26">
        <v>294673</v>
      </c>
      <c r="F41" s="26">
        <v>287688</v>
      </c>
      <c r="G41" s="26">
        <v>301061</v>
      </c>
      <c r="H41" s="26">
        <v>290650</v>
      </c>
      <c r="I41" s="26">
        <v>309007</v>
      </c>
      <c r="J41" s="26">
        <v>302962</v>
      </c>
      <c r="K41" s="26">
        <v>283487</v>
      </c>
      <c r="L41" s="26">
        <v>298882</v>
      </c>
      <c r="M41" s="26">
        <v>288721</v>
      </c>
      <c r="N41" s="36">
        <v>308070</v>
      </c>
      <c r="O41" s="24">
        <f t="shared" si="11"/>
        <v>3544562</v>
      </c>
    </row>
    <row r="42" spans="2:17" ht="15.75" thickBot="1" x14ac:dyDescent="0.3">
      <c r="B42" s="19" t="s">
        <v>30</v>
      </c>
      <c r="C42" s="31">
        <f>SUM(C40:C41)</f>
        <v>1038107</v>
      </c>
      <c r="D42" s="32">
        <f t="shared" ref="D42:O42" si="12">SUM(D40:D41)</f>
        <v>964330</v>
      </c>
      <c r="E42" s="32">
        <f t="shared" si="12"/>
        <v>1072042</v>
      </c>
      <c r="F42" s="32">
        <f t="shared" si="12"/>
        <v>1039804</v>
      </c>
      <c r="G42" s="32">
        <f t="shared" si="12"/>
        <v>1078201</v>
      </c>
      <c r="H42" s="32">
        <f t="shared" si="12"/>
        <v>1050171</v>
      </c>
      <c r="I42" s="32">
        <f t="shared" si="12"/>
        <v>1095718</v>
      </c>
      <c r="J42" s="32">
        <f t="shared" si="12"/>
        <v>1089169</v>
      </c>
      <c r="K42" s="32">
        <f t="shared" si="12"/>
        <v>1032819</v>
      </c>
      <c r="L42" s="32">
        <f t="shared" si="12"/>
        <v>1080667</v>
      </c>
      <c r="M42" s="32">
        <f t="shared" si="12"/>
        <v>1060001</v>
      </c>
      <c r="N42" s="33">
        <f t="shared" si="12"/>
        <v>1155607</v>
      </c>
      <c r="O42" s="34">
        <f t="shared" si="12"/>
        <v>12756636</v>
      </c>
    </row>
    <row r="43" spans="2:17" ht="15.75" thickBot="1" x14ac:dyDescent="0.3">
      <c r="B43" s="45" t="s">
        <v>55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7"/>
    </row>
    <row r="44" spans="2:17" x14ac:dyDescent="0.25">
      <c r="B44" s="20" t="s">
        <v>59</v>
      </c>
      <c r="C44" s="21">
        <v>59840</v>
      </c>
      <c r="D44" s="22">
        <v>54269</v>
      </c>
      <c r="E44" s="22">
        <v>56684</v>
      </c>
      <c r="F44" s="22">
        <v>54516</v>
      </c>
      <c r="G44" s="22">
        <v>53329</v>
      </c>
      <c r="H44" s="22">
        <v>52557</v>
      </c>
      <c r="I44" s="22">
        <v>61615</v>
      </c>
      <c r="J44" s="22">
        <v>70409</v>
      </c>
      <c r="K44" s="22">
        <v>68900</v>
      </c>
      <c r="L44" s="22">
        <v>71289</v>
      </c>
      <c r="M44" s="22">
        <v>72779</v>
      </c>
      <c r="N44" s="35">
        <v>89419</v>
      </c>
      <c r="O44" s="23">
        <f t="shared" ref="O44:O47" si="13">SUM(C44:N44)</f>
        <v>765606</v>
      </c>
    </row>
    <row r="45" spans="2:17" x14ac:dyDescent="0.25">
      <c r="B45" s="24" t="s">
        <v>56</v>
      </c>
      <c r="C45" s="25">
        <v>145088</v>
      </c>
      <c r="D45" s="26">
        <v>84158</v>
      </c>
      <c r="E45" s="26">
        <v>93964</v>
      </c>
      <c r="F45" s="26">
        <v>107327</v>
      </c>
      <c r="G45" s="26">
        <v>89865</v>
      </c>
      <c r="H45" s="26">
        <v>95920</v>
      </c>
      <c r="I45" s="26">
        <v>105613</v>
      </c>
      <c r="J45" s="26">
        <v>97836</v>
      </c>
      <c r="K45" s="26">
        <v>84519</v>
      </c>
      <c r="L45" s="26">
        <v>98608</v>
      </c>
      <c r="M45" s="26">
        <v>94182</v>
      </c>
      <c r="N45" s="36">
        <v>119569</v>
      </c>
      <c r="O45" s="24">
        <f t="shared" si="13"/>
        <v>1216649</v>
      </c>
    </row>
    <row r="46" spans="2:17" x14ac:dyDescent="0.25">
      <c r="B46" s="24" t="s">
        <v>57</v>
      </c>
      <c r="C46" s="25">
        <v>82881</v>
      </c>
      <c r="D46" s="26">
        <v>63814</v>
      </c>
      <c r="E46" s="26">
        <v>67751</v>
      </c>
      <c r="F46" s="26">
        <v>73452</v>
      </c>
      <c r="G46" s="26">
        <v>64955</v>
      </c>
      <c r="H46" s="26">
        <v>69908</v>
      </c>
      <c r="I46" s="26">
        <v>74231</v>
      </c>
      <c r="J46" s="26">
        <v>70787</v>
      </c>
      <c r="K46" s="26">
        <v>67898</v>
      </c>
      <c r="L46" s="26">
        <v>73741</v>
      </c>
      <c r="M46" s="26">
        <v>70073</v>
      </c>
      <c r="N46" s="36">
        <v>83757</v>
      </c>
      <c r="O46" s="24">
        <f t="shared" si="13"/>
        <v>863248</v>
      </c>
    </row>
    <row r="47" spans="2:17" ht="15.75" thickBot="1" x14ac:dyDescent="0.3">
      <c r="B47" s="27" t="s">
        <v>58</v>
      </c>
      <c r="C47" s="28">
        <v>85047</v>
      </c>
      <c r="D47" s="29">
        <v>75379</v>
      </c>
      <c r="E47" s="29">
        <v>86621</v>
      </c>
      <c r="F47" s="29">
        <v>83183</v>
      </c>
      <c r="G47" s="29">
        <v>95446</v>
      </c>
      <c r="H47" s="29">
        <v>87838</v>
      </c>
      <c r="I47" s="29">
        <v>94486</v>
      </c>
      <c r="J47" s="29">
        <v>94905</v>
      </c>
      <c r="K47" s="29">
        <v>92692</v>
      </c>
      <c r="L47" s="29">
        <v>95249</v>
      </c>
      <c r="M47" s="29">
        <v>89632</v>
      </c>
      <c r="N47" s="30">
        <v>111334</v>
      </c>
      <c r="O47" s="27">
        <f t="shared" si="13"/>
        <v>1091812</v>
      </c>
    </row>
    <row r="48" spans="2:17" ht="15.75" thickBot="1" x14ac:dyDescent="0.3">
      <c r="B48" s="19" t="s">
        <v>30</v>
      </c>
      <c r="C48" s="31">
        <f>SUM(C44:C47)</f>
        <v>372856</v>
      </c>
      <c r="D48" s="32">
        <f t="shared" ref="D48:O48" si="14">SUM(D44:D47)</f>
        <v>277620</v>
      </c>
      <c r="E48" s="32">
        <f t="shared" si="14"/>
        <v>305020</v>
      </c>
      <c r="F48" s="32">
        <f t="shared" si="14"/>
        <v>318478</v>
      </c>
      <c r="G48" s="32">
        <f t="shared" si="14"/>
        <v>303595</v>
      </c>
      <c r="H48" s="32">
        <f t="shared" si="14"/>
        <v>306223</v>
      </c>
      <c r="I48" s="32">
        <f t="shared" si="14"/>
        <v>335945</v>
      </c>
      <c r="J48" s="32">
        <f t="shared" si="14"/>
        <v>333937</v>
      </c>
      <c r="K48" s="32">
        <f t="shared" si="14"/>
        <v>314009</v>
      </c>
      <c r="L48" s="32">
        <f t="shared" si="14"/>
        <v>338887</v>
      </c>
      <c r="M48" s="32">
        <f t="shared" si="14"/>
        <v>326666</v>
      </c>
      <c r="N48" s="33">
        <f t="shared" si="14"/>
        <v>404079</v>
      </c>
      <c r="O48" s="34">
        <f t="shared" si="14"/>
        <v>3937315</v>
      </c>
    </row>
    <row r="49" spans="2:15" ht="15.75" thickBot="1" x14ac:dyDescent="0.3">
      <c r="B49" s="45" t="s">
        <v>60</v>
      </c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7"/>
    </row>
    <row r="50" spans="2:15" x14ac:dyDescent="0.25">
      <c r="B50" s="20" t="s">
        <v>61</v>
      </c>
      <c r="C50" s="21">
        <v>575904</v>
      </c>
      <c r="D50" s="22">
        <v>417046</v>
      </c>
      <c r="E50" s="22">
        <v>472573</v>
      </c>
      <c r="F50" s="22">
        <v>513748</v>
      </c>
      <c r="G50" s="22">
        <v>486372</v>
      </c>
      <c r="H50" s="22">
        <v>516437</v>
      </c>
      <c r="I50" s="22">
        <v>530428</v>
      </c>
      <c r="J50" s="22">
        <v>526387</v>
      </c>
      <c r="K50" s="22">
        <v>471594</v>
      </c>
      <c r="L50" s="22">
        <v>533782</v>
      </c>
      <c r="M50" s="22">
        <v>516934</v>
      </c>
      <c r="N50" s="35">
        <v>623747</v>
      </c>
      <c r="O50" s="23">
        <f t="shared" ref="O50:O51" si="15">SUM(C50:N50)</f>
        <v>6184952</v>
      </c>
    </row>
    <row r="51" spans="2:15" ht="15.75" thickBot="1" x14ac:dyDescent="0.3">
      <c r="B51" s="24" t="s">
        <v>62</v>
      </c>
      <c r="C51" s="25">
        <v>286669</v>
      </c>
      <c r="D51" s="26">
        <v>148527</v>
      </c>
      <c r="E51" s="26">
        <v>171179</v>
      </c>
      <c r="F51" s="26">
        <v>212898</v>
      </c>
      <c r="G51" s="26">
        <v>169956</v>
      </c>
      <c r="H51" s="26">
        <v>207393</v>
      </c>
      <c r="I51" s="26">
        <v>212554</v>
      </c>
      <c r="J51" s="26">
        <v>203939</v>
      </c>
      <c r="K51" s="26">
        <v>165310</v>
      </c>
      <c r="L51" s="26">
        <v>208133</v>
      </c>
      <c r="M51" s="26">
        <v>195904</v>
      </c>
      <c r="N51" s="36">
        <v>282903</v>
      </c>
      <c r="O51" s="24">
        <f t="shared" si="15"/>
        <v>2465365</v>
      </c>
    </row>
    <row r="52" spans="2:15" ht="15.75" thickBot="1" x14ac:dyDescent="0.3">
      <c r="B52" s="19" t="s">
        <v>30</v>
      </c>
      <c r="C52" s="31">
        <f t="shared" ref="C52:O52" si="16">SUM(C50:C51)</f>
        <v>862573</v>
      </c>
      <c r="D52" s="32">
        <f t="shared" si="16"/>
        <v>565573</v>
      </c>
      <c r="E52" s="32">
        <f t="shared" si="16"/>
        <v>643752</v>
      </c>
      <c r="F52" s="32">
        <f t="shared" si="16"/>
        <v>726646</v>
      </c>
      <c r="G52" s="32">
        <f t="shared" si="16"/>
        <v>656328</v>
      </c>
      <c r="H52" s="32">
        <f t="shared" si="16"/>
        <v>723830</v>
      </c>
      <c r="I52" s="32">
        <f t="shared" si="16"/>
        <v>742982</v>
      </c>
      <c r="J52" s="32">
        <f t="shared" si="16"/>
        <v>730326</v>
      </c>
      <c r="K52" s="32">
        <f t="shared" si="16"/>
        <v>636904</v>
      </c>
      <c r="L52" s="32">
        <f t="shared" si="16"/>
        <v>741915</v>
      </c>
      <c r="M52" s="32">
        <f t="shared" si="16"/>
        <v>712838</v>
      </c>
      <c r="N52" s="33">
        <f t="shared" si="16"/>
        <v>906650</v>
      </c>
      <c r="O52" s="34">
        <f t="shared" si="16"/>
        <v>8650317</v>
      </c>
    </row>
    <row r="53" spans="2:15" ht="15.75" thickBot="1" x14ac:dyDescent="0.3">
      <c r="B53" s="45" t="s">
        <v>63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7"/>
    </row>
    <row r="54" spans="2:15" x14ac:dyDescent="0.25">
      <c r="B54" s="20" t="s">
        <v>64</v>
      </c>
      <c r="C54" s="21">
        <v>470866</v>
      </c>
      <c r="D54" s="22">
        <v>417701</v>
      </c>
      <c r="E54" s="22">
        <v>467101</v>
      </c>
      <c r="F54" s="22">
        <v>448463</v>
      </c>
      <c r="G54" s="22">
        <v>467576</v>
      </c>
      <c r="H54" s="22">
        <v>466668</v>
      </c>
      <c r="I54" s="22">
        <v>489507</v>
      </c>
      <c r="J54" s="22">
        <v>484950</v>
      </c>
      <c r="K54" s="22">
        <v>435163</v>
      </c>
      <c r="L54" s="22">
        <v>439326</v>
      </c>
      <c r="M54" s="22">
        <v>448118</v>
      </c>
      <c r="N54" s="22">
        <v>523104</v>
      </c>
      <c r="O54" s="23">
        <f>SUM(C54:N54)</f>
        <v>5558543</v>
      </c>
    </row>
    <row r="55" spans="2:15" x14ac:dyDescent="0.25">
      <c r="B55" s="24" t="s">
        <v>65</v>
      </c>
      <c r="C55" s="25">
        <v>317848</v>
      </c>
      <c r="D55" s="26">
        <v>280559</v>
      </c>
      <c r="E55" s="26">
        <v>308850</v>
      </c>
      <c r="F55" s="26">
        <v>295291</v>
      </c>
      <c r="G55" s="26">
        <v>319638</v>
      </c>
      <c r="H55" s="26">
        <v>306690</v>
      </c>
      <c r="I55" s="26">
        <v>321453</v>
      </c>
      <c r="J55" s="26">
        <v>319662</v>
      </c>
      <c r="K55" s="26">
        <v>300310</v>
      </c>
      <c r="L55" s="26">
        <v>311479</v>
      </c>
      <c r="M55" s="26">
        <v>308474</v>
      </c>
      <c r="N55" s="26">
        <v>361552</v>
      </c>
      <c r="O55" s="24">
        <f>SUM(C55:N55)</f>
        <v>3751806</v>
      </c>
    </row>
    <row r="56" spans="2:15" x14ac:dyDescent="0.25">
      <c r="B56" s="24" t="s">
        <v>67</v>
      </c>
      <c r="C56" s="25">
        <v>494669</v>
      </c>
      <c r="D56" s="26">
        <v>383217</v>
      </c>
      <c r="E56" s="26">
        <v>422395</v>
      </c>
      <c r="F56" s="26">
        <v>456892</v>
      </c>
      <c r="G56" s="26">
        <v>411845</v>
      </c>
      <c r="H56" s="26">
        <v>433298</v>
      </c>
      <c r="I56" s="26">
        <v>474233</v>
      </c>
      <c r="J56" s="26">
        <v>463890</v>
      </c>
      <c r="K56" s="26">
        <v>422763</v>
      </c>
      <c r="L56" s="26">
        <v>452453</v>
      </c>
      <c r="M56" s="26">
        <v>441395</v>
      </c>
      <c r="N56" s="26">
        <v>539453</v>
      </c>
      <c r="O56" s="24">
        <f t="shared" ref="O56:O62" si="17">SUM(C56:N56)</f>
        <v>5396503</v>
      </c>
    </row>
    <row r="57" spans="2:15" x14ac:dyDescent="0.25">
      <c r="B57" s="24" t="s">
        <v>66</v>
      </c>
      <c r="C57" s="25">
        <v>235989</v>
      </c>
      <c r="D57" s="26">
        <v>192309</v>
      </c>
      <c r="E57" s="26">
        <v>208113</v>
      </c>
      <c r="F57" s="26">
        <v>214100</v>
      </c>
      <c r="G57" s="26">
        <v>195432</v>
      </c>
      <c r="H57" s="26">
        <v>212071</v>
      </c>
      <c r="I57" s="26">
        <v>231581</v>
      </c>
      <c r="J57" s="26">
        <v>223981</v>
      </c>
      <c r="K57" s="26">
        <v>201300</v>
      </c>
      <c r="L57" s="26">
        <v>215732</v>
      </c>
      <c r="M57" s="26">
        <v>212680</v>
      </c>
      <c r="N57" s="26">
        <v>223562</v>
      </c>
      <c r="O57" s="24">
        <f t="shared" si="17"/>
        <v>2566850</v>
      </c>
    </row>
    <row r="58" spans="2:15" x14ac:dyDescent="0.25">
      <c r="B58" s="24" t="s">
        <v>68</v>
      </c>
      <c r="C58" s="25">
        <v>247760</v>
      </c>
      <c r="D58" s="26">
        <v>182300</v>
      </c>
      <c r="E58" s="26">
        <v>200406</v>
      </c>
      <c r="F58" s="26">
        <v>226632</v>
      </c>
      <c r="G58" s="26">
        <v>204134</v>
      </c>
      <c r="H58" s="26">
        <v>213592</v>
      </c>
      <c r="I58" s="26">
        <v>236214</v>
      </c>
      <c r="J58" s="26">
        <v>228037</v>
      </c>
      <c r="K58" s="26">
        <v>204792</v>
      </c>
      <c r="L58" s="26">
        <v>207858</v>
      </c>
      <c r="M58" s="26">
        <v>181073</v>
      </c>
      <c r="N58" s="26">
        <v>256717</v>
      </c>
      <c r="O58" s="24">
        <f t="shared" si="17"/>
        <v>2589515</v>
      </c>
    </row>
    <row r="59" spans="2:15" x14ac:dyDescent="0.25">
      <c r="B59" s="24" t="s">
        <v>72</v>
      </c>
      <c r="C59" s="25">
        <v>28200</v>
      </c>
      <c r="D59" s="26">
        <v>24514</v>
      </c>
      <c r="E59" s="26">
        <v>26640</v>
      </c>
      <c r="F59" s="26">
        <v>27341</v>
      </c>
      <c r="G59" s="26">
        <v>26187</v>
      </c>
      <c r="H59" s="26">
        <v>27351</v>
      </c>
      <c r="I59" s="26">
        <v>29337</v>
      </c>
      <c r="J59" s="26">
        <v>27432</v>
      </c>
      <c r="K59" s="26">
        <v>25732</v>
      </c>
      <c r="L59" s="26">
        <v>27677</v>
      </c>
      <c r="M59" s="26">
        <v>27789</v>
      </c>
      <c r="N59" s="26">
        <v>33442</v>
      </c>
      <c r="O59" s="24">
        <f t="shared" si="17"/>
        <v>331642</v>
      </c>
    </row>
    <row r="60" spans="2:15" x14ac:dyDescent="0.25">
      <c r="B60" s="24" t="s">
        <v>69</v>
      </c>
      <c r="C60" s="25">
        <v>349529</v>
      </c>
      <c r="D60" s="26">
        <v>272835</v>
      </c>
      <c r="E60" s="26">
        <v>300226</v>
      </c>
      <c r="F60" s="26">
        <v>323431</v>
      </c>
      <c r="G60" s="26">
        <v>306681</v>
      </c>
      <c r="H60" s="26">
        <v>314306</v>
      </c>
      <c r="I60" s="26">
        <v>340781</v>
      </c>
      <c r="J60" s="26">
        <v>334305</v>
      </c>
      <c r="K60" s="26">
        <v>307671</v>
      </c>
      <c r="L60" s="26">
        <v>316187</v>
      </c>
      <c r="M60" s="26">
        <v>276017</v>
      </c>
      <c r="N60" s="26">
        <v>375138</v>
      </c>
      <c r="O60" s="24">
        <f t="shared" si="17"/>
        <v>3817107</v>
      </c>
    </row>
    <row r="61" spans="2:15" x14ac:dyDescent="0.25">
      <c r="B61" s="24" t="s">
        <v>71</v>
      </c>
      <c r="C61" s="25">
        <v>185391</v>
      </c>
      <c r="D61" s="26">
        <v>173832</v>
      </c>
      <c r="E61" s="26">
        <v>191149</v>
      </c>
      <c r="F61" s="26">
        <v>179839</v>
      </c>
      <c r="G61" s="26">
        <v>188959</v>
      </c>
      <c r="H61" s="26">
        <v>191107</v>
      </c>
      <c r="I61" s="26">
        <v>190810</v>
      </c>
      <c r="J61" s="26">
        <v>190978</v>
      </c>
      <c r="K61" s="26">
        <v>174896</v>
      </c>
      <c r="L61" s="26">
        <v>176829</v>
      </c>
      <c r="M61" s="26">
        <v>180142</v>
      </c>
      <c r="N61" s="26">
        <v>204181</v>
      </c>
      <c r="O61" s="24">
        <f t="shared" si="17"/>
        <v>2228113</v>
      </c>
    </row>
    <row r="62" spans="2:15" ht="15.75" thickBot="1" x14ac:dyDescent="0.3">
      <c r="B62" s="27" t="s">
        <v>70</v>
      </c>
      <c r="C62" s="28">
        <v>122520</v>
      </c>
      <c r="D62" s="29">
        <v>97809</v>
      </c>
      <c r="E62" s="29">
        <v>110543</v>
      </c>
      <c r="F62" s="29">
        <v>113450</v>
      </c>
      <c r="G62" s="29">
        <v>111858</v>
      </c>
      <c r="H62" s="29">
        <v>114092</v>
      </c>
      <c r="I62" s="29">
        <v>122011</v>
      </c>
      <c r="J62" s="29">
        <v>118558</v>
      </c>
      <c r="K62" s="29">
        <v>107395</v>
      </c>
      <c r="L62" s="29">
        <v>114427</v>
      </c>
      <c r="M62" s="29">
        <v>115497</v>
      </c>
      <c r="N62" s="30">
        <v>134143</v>
      </c>
      <c r="O62" s="27">
        <f t="shared" si="17"/>
        <v>1382303</v>
      </c>
    </row>
    <row r="63" spans="2:15" ht="15.75" thickBot="1" x14ac:dyDescent="0.3">
      <c r="B63" s="19" t="s">
        <v>30</v>
      </c>
      <c r="C63" s="31">
        <f>SUM(C54:C62)</f>
        <v>2452772</v>
      </c>
      <c r="D63" s="32">
        <f t="shared" ref="D63:O63" si="18">SUM(D54:D62)</f>
        <v>2025076</v>
      </c>
      <c r="E63" s="32">
        <f t="shared" si="18"/>
        <v>2235423</v>
      </c>
      <c r="F63" s="32">
        <f t="shared" si="18"/>
        <v>2285439</v>
      </c>
      <c r="G63" s="32">
        <f t="shared" si="18"/>
        <v>2232310</v>
      </c>
      <c r="H63" s="32">
        <f t="shared" si="18"/>
        <v>2279175</v>
      </c>
      <c r="I63" s="32">
        <f t="shared" si="18"/>
        <v>2435927</v>
      </c>
      <c r="J63" s="32">
        <f t="shared" si="18"/>
        <v>2391793</v>
      </c>
      <c r="K63" s="32">
        <f t="shared" si="18"/>
        <v>2180022</v>
      </c>
      <c r="L63" s="32">
        <f t="shared" si="18"/>
        <v>2261968</v>
      </c>
      <c r="M63" s="32">
        <f t="shared" si="18"/>
        <v>2191185</v>
      </c>
      <c r="N63" s="33">
        <f t="shared" si="18"/>
        <v>2651292</v>
      </c>
      <c r="O63" s="34">
        <f t="shared" si="18"/>
        <v>27622382</v>
      </c>
    </row>
    <row r="64" spans="2:15" ht="15.75" thickBot="1" x14ac:dyDescent="0.3">
      <c r="B64" s="45" t="s">
        <v>73</v>
      </c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7"/>
    </row>
    <row r="65" spans="2:15" x14ac:dyDescent="0.25">
      <c r="B65" s="20" t="s">
        <v>75</v>
      </c>
      <c r="C65" s="21">
        <v>408867</v>
      </c>
      <c r="D65" s="22">
        <v>408532</v>
      </c>
      <c r="E65" s="22">
        <v>458477</v>
      </c>
      <c r="F65" s="22">
        <v>410362</v>
      </c>
      <c r="G65" s="22">
        <v>433473</v>
      </c>
      <c r="H65" s="22">
        <v>420301</v>
      </c>
      <c r="I65" s="22">
        <v>447681</v>
      </c>
      <c r="J65" s="22">
        <v>472724</v>
      </c>
      <c r="K65" s="22">
        <v>468029</v>
      </c>
      <c r="L65" s="22">
        <v>461931</v>
      </c>
      <c r="M65" s="22">
        <v>469421</v>
      </c>
      <c r="N65" s="35">
        <v>530389</v>
      </c>
      <c r="O65" s="23">
        <f t="shared" ref="O65:O67" si="19">SUM(C65:N65)</f>
        <v>5390187</v>
      </c>
    </row>
    <row r="66" spans="2:15" x14ac:dyDescent="0.25">
      <c r="B66" s="24" t="s">
        <v>74</v>
      </c>
      <c r="C66" s="25">
        <v>88582</v>
      </c>
      <c r="D66" s="26">
        <v>87447</v>
      </c>
      <c r="E66" s="26">
        <v>98239</v>
      </c>
      <c r="F66" s="26">
        <v>89867</v>
      </c>
      <c r="G66" s="26">
        <v>92121</v>
      </c>
      <c r="H66" s="26">
        <v>90344</v>
      </c>
      <c r="I66" s="26">
        <v>96561</v>
      </c>
      <c r="J66" s="26">
        <v>101556</v>
      </c>
      <c r="K66" s="26">
        <v>102639</v>
      </c>
      <c r="L66" s="26">
        <v>105361</v>
      </c>
      <c r="M66" s="26">
        <v>102396</v>
      </c>
      <c r="N66" s="36">
        <v>112540</v>
      </c>
      <c r="O66" s="24">
        <f t="shared" si="19"/>
        <v>1167653</v>
      </c>
    </row>
    <row r="67" spans="2:15" ht="15.75" thickBot="1" x14ac:dyDescent="0.3">
      <c r="B67" s="27" t="s">
        <v>76</v>
      </c>
      <c r="C67" s="28">
        <v>192939</v>
      </c>
      <c r="D67" s="29">
        <v>150722</v>
      </c>
      <c r="E67" s="29">
        <v>164719</v>
      </c>
      <c r="F67" s="29">
        <v>184732</v>
      </c>
      <c r="G67" s="29">
        <v>172340</v>
      </c>
      <c r="H67" s="29">
        <v>177325</v>
      </c>
      <c r="I67" s="29">
        <v>185930</v>
      </c>
      <c r="J67" s="29">
        <v>183988</v>
      </c>
      <c r="K67" s="29">
        <v>166387</v>
      </c>
      <c r="L67" s="29">
        <v>184860</v>
      </c>
      <c r="M67" s="29">
        <v>176925</v>
      </c>
      <c r="N67" s="30">
        <v>197980</v>
      </c>
      <c r="O67" s="27">
        <f t="shared" si="19"/>
        <v>2138847</v>
      </c>
    </row>
    <row r="68" spans="2:15" ht="15.75" thickBot="1" x14ac:dyDescent="0.3">
      <c r="B68" s="19" t="s">
        <v>30</v>
      </c>
      <c r="C68" s="31">
        <f t="shared" ref="C68:O68" si="20">SUM(C65:C67)</f>
        <v>690388</v>
      </c>
      <c r="D68" s="32">
        <f t="shared" si="20"/>
        <v>646701</v>
      </c>
      <c r="E68" s="32">
        <f t="shared" si="20"/>
        <v>721435</v>
      </c>
      <c r="F68" s="32">
        <f t="shared" si="20"/>
        <v>684961</v>
      </c>
      <c r="G68" s="32">
        <f t="shared" si="20"/>
        <v>697934</v>
      </c>
      <c r="H68" s="32">
        <f t="shared" si="20"/>
        <v>687970</v>
      </c>
      <c r="I68" s="32">
        <f t="shared" si="20"/>
        <v>730172</v>
      </c>
      <c r="J68" s="32">
        <f t="shared" si="20"/>
        <v>758268</v>
      </c>
      <c r="K68" s="32">
        <f t="shared" si="20"/>
        <v>737055</v>
      </c>
      <c r="L68" s="32">
        <f t="shared" si="20"/>
        <v>752152</v>
      </c>
      <c r="M68" s="32">
        <f t="shared" si="20"/>
        <v>748742</v>
      </c>
      <c r="N68" s="33">
        <f t="shared" si="20"/>
        <v>840909</v>
      </c>
      <c r="O68" s="34">
        <f t="shared" si="20"/>
        <v>8696687</v>
      </c>
    </row>
    <row r="69" spans="2:15" ht="15.75" thickBot="1" x14ac:dyDescent="0.3">
      <c r="B69" s="45" t="s">
        <v>79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7"/>
    </row>
    <row r="70" spans="2:15" x14ac:dyDescent="0.25">
      <c r="B70" s="20" t="s">
        <v>80</v>
      </c>
      <c r="C70" s="21">
        <v>624141</v>
      </c>
      <c r="D70" s="22">
        <v>441903</v>
      </c>
      <c r="E70" s="22">
        <v>493820</v>
      </c>
      <c r="F70" s="22">
        <v>554939</v>
      </c>
      <c r="G70" s="22">
        <v>507321</v>
      </c>
      <c r="H70" s="22">
        <v>528544</v>
      </c>
      <c r="I70" s="22">
        <v>558741</v>
      </c>
      <c r="J70" s="22">
        <v>547292</v>
      </c>
      <c r="K70" s="22">
        <v>471483</v>
      </c>
      <c r="L70" s="22">
        <v>544658</v>
      </c>
      <c r="M70" s="22">
        <v>527903</v>
      </c>
      <c r="N70" s="35">
        <v>718883</v>
      </c>
      <c r="O70" s="23">
        <f t="shared" ref="O70:O72" si="21">SUM(C70:N70)</f>
        <v>6519628</v>
      </c>
    </row>
    <row r="71" spans="2:15" x14ac:dyDescent="0.25">
      <c r="B71" s="24" t="s">
        <v>81</v>
      </c>
      <c r="C71" s="25">
        <v>429518</v>
      </c>
      <c r="D71" s="26">
        <v>290764</v>
      </c>
      <c r="E71" s="26">
        <v>326996</v>
      </c>
      <c r="F71" s="26">
        <v>376121</v>
      </c>
      <c r="G71" s="26">
        <v>335898</v>
      </c>
      <c r="H71" s="26">
        <v>354376</v>
      </c>
      <c r="I71" s="26">
        <v>377207</v>
      </c>
      <c r="J71" s="26">
        <v>369778</v>
      </c>
      <c r="K71" s="26">
        <v>308679</v>
      </c>
      <c r="L71" s="26">
        <v>363751</v>
      </c>
      <c r="M71" s="26">
        <v>351327</v>
      </c>
      <c r="N71" s="36">
        <v>517453</v>
      </c>
      <c r="O71" s="24">
        <f t="shared" si="21"/>
        <v>4401868</v>
      </c>
    </row>
    <row r="72" spans="2:15" ht="15.75" thickBot="1" x14ac:dyDescent="0.3">
      <c r="B72" s="27" t="s">
        <v>82</v>
      </c>
      <c r="C72" s="28">
        <v>437526</v>
      </c>
      <c r="D72" s="29">
        <v>332254</v>
      </c>
      <c r="E72" s="29">
        <v>370023</v>
      </c>
      <c r="F72" s="29">
        <v>391190</v>
      </c>
      <c r="G72" s="29">
        <v>375784</v>
      </c>
      <c r="H72" s="29">
        <v>384044</v>
      </c>
      <c r="I72" s="29">
        <v>403165</v>
      </c>
      <c r="J72" s="29">
        <v>393365</v>
      </c>
      <c r="K72" s="29">
        <v>357639</v>
      </c>
      <c r="L72" s="29">
        <v>395743</v>
      </c>
      <c r="M72" s="29">
        <v>387669</v>
      </c>
      <c r="N72" s="30">
        <v>502659</v>
      </c>
      <c r="O72" s="27">
        <f t="shared" si="21"/>
        <v>4731061</v>
      </c>
    </row>
    <row r="73" spans="2:15" ht="15.75" thickBot="1" x14ac:dyDescent="0.3">
      <c r="B73" s="19" t="s">
        <v>30</v>
      </c>
      <c r="C73" s="31">
        <f t="shared" ref="C73:O73" si="22">SUM(C70:C72)</f>
        <v>1491185</v>
      </c>
      <c r="D73" s="32">
        <f t="shared" si="22"/>
        <v>1064921</v>
      </c>
      <c r="E73" s="32">
        <f t="shared" si="22"/>
        <v>1190839</v>
      </c>
      <c r="F73" s="32">
        <f t="shared" si="22"/>
        <v>1322250</v>
      </c>
      <c r="G73" s="32">
        <f t="shared" si="22"/>
        <v>1219003</v>
      </c>
      <c r="H73" s="32">
        <f t="shared" si="22"/>
        <v>1266964</v>
      </c>
      <c r="I73" s="32">
        <f t="shared" si="22"/>
        <v>1339113</v>
      </c>
      <c r="J73" s="32">
        <f t="shared" si="22"/>
        <v>1310435</v>
      </c>
      <c r="K73" s="32">
        <f t="shared" si="22"/>
        <v>1137801</v>
      </c>
      <c r="L73" s="32">
        <f t="shared" si="22"/>
        <v>1304152</v>
      </c>
      <c r="M73" s="32">
        <f t="shared" si="22"/>
        <v>1266899</v>
      </c>
      <c r="N73" s="33">
        <f t="shared" si="22"/>
        <v>1738995</v>
      </c>
      <c r="O73" s="34">
        <f t="shared" si="22"/>
        <v>15652557</v>
      </c>
    </row>
    <row r="74" spans="2:15" ht="15.75" thickBot="1" x14ac:dyDescent="0.3">
      <c r="B74" s="45" t="s">
        <v>83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7"/>
    </row>
    <row r="75" spans="2:15" x14ac:dyDescent="0.25">
      <c r="B75" s="20" t="s">
        <v>84</v>
      </c>
      <c r="C75" s="21">
        <v>333838</v>
      </c>
      <c r="D75" s="22">
        <v>275860</v>
      </c>
      <c r="E75" s="22">
        <v>305780</v>
      </c>
      <c r="F75" s="22">
        <v>301471</v>
      </c>
      <c r="G75" s="22">
        <v>300136</v>
      </c>
      <c r="H75" s="22">
        <v>299089</v>
      </c>
      <c r="I75" s="22">
        <v>312187</v>
      </c>
      <c r="J75" s="22">
        <v>308815</v>
      </c>
      <c r="K75" s="22">
        <v>304357</v>
      </c>
      <c r="L75" s="22">
        <v>312779</v>
      </c>
      <c r="M75" s="22">
        <v>310982</v>
      </c>
      <c r="N75" s="35">
        <v>359539</v>
      </c>
      <c r="O75" s="23">
        <f t="shared" ref="O75:O77" si="23">SUM(C75:N75)</f>
        <v>3724833</v>
      </c>
    </row>
    <row r="76" spans="2:15" x14ac:dyDescent="0.25">
      <c r="B76" s="24" t="s">
        <v>85</v>
      </c>
      <c r="C76" s="25">
        <v>469286</v>
      </c>
      <c r="D76" s="26">
        <v>389652</v>
      </c>
      <c r="E76" s="26">
        <v>436843</v>
      </c>
      <c r="F76" s="26">
        <v>432647</v>
      </c>
      <c r="G76" s="26">
        <v>429069</v>
      </c>
      <c r="H76" s="26">
        <v>429501</v>
      </c>
      <c r="I76" s="26">
        <v>447780</v>
      </c>
      <c r="J76" s="26">
        <v>447941</v>
      </c>
      <c r="K76" s="26">
        <v>418325</v>
      </c>
      <c r="L76" s="26">
        <v>430464</v>
      </c>
      <c r="M76" s="26">
        <v>430514</v>
      </c>
      <c r="N76" s="36">
        <v>477178</v>
      </c>
      <c r="O76" s="24">
        <f t="shared" si="23"/>
        <v>5239200</v>
      </c>
    </row>
    <row r="77" spans="2:15" ht="15.75" thickBot="1" x14ac:dyDescent="0.3">
      <c r="B77" s="27" t="s">
        <v>166</v>
      </c>
      <c r="C77" s="28">
        <v>125014</v>
      </c>
      <c r="D77" s="29">
        <v>85272</v>
      </c>
      <c r="E77" s="29">
        <v>99095</v>
      </c>
      <c r="F77" s="29">
        <v>112749</v>
      </c>
      <c r="G77" s="29">
        <v>99117</v>
      </c>
      <c r="H77" s="29">
        <v>100623</v>
      </c>
      <c r="I77" s="29">
        <v>105880</v>
      </c>
      <c r="J77" s="29">
        <v>102717</v>
      </c>
      <c r="K77" s="29">
        <v>99977</v>
      </c>
      <c r="L77" s="29">
        <v>104766</v>
      </c>
      <c r="M77" s="29">
        <v>100350</v>
      </c>
      <c r="N77" s="30">
        <v>119471</v>
      </c>
      <c r="O77" s="27">
        <f t="shared" si="23"/>
        <v>1255031</v>
      </c>
    </row>
    <row r="78" spans="2:15" ht="15.75" thickBot="1" x14ac:dyDescent="0.3">
      <c r="B78" s="19" t="s">
        <v>30</v>
      </c>
      <c r="C78" s="31">
        <f>SUM(C75:C77)</f>
        <v>928138</v>
      </c>
      <c r="D78" s="32">
        <f t="shared" ref="D78:O78" si="24">SUM(D75:D77)</f>
        <v>750784</v>
      </c>
      <c r="E78" s="32">
        <f t="shared" si="24"/>
        <v>841718</v>
      </c>
      <c r="F78" s="32">
        <f t="shared" si="24"/>
        <v>846867</v>
      </c>
      <c r="G78" s="32">
        <f t="shared" si="24"/>
        <v>828322</v>
      </c>
      <c r="H78" s="32">
        <f t="shared" si="24"/>
        <v>829213</v>
      </c>
      <c r="I78" s="32">
        <f t="shared" si="24"/>
        <v>865847</v>
      </c>
      <c r="J78" s="32">
        <f t="shared" si="24"/>
        <v>859473</v>
      </c>
      <c r="K78" s="32">
        <f t="shared" si="24"/>
        <v>822659</v>
      </c>
      <c r="L78" s="32">
        <f t="shared" si="24"/>
        <v>848009</v>
      </c>
      <c r="M78" s="32">
        <f t="shared" si="24"/>
        <v>841846</v>
      </c>
      <c r="N78" s="33">
        <f t="shared" si="24"/>
        <v>956188</v>
      </c>
      <c r="O78" s="34">
        <f t="shared" si="24"/>
        <v>10219064</v>
      </c>
    </row>
    <row r="79" spans="2:15" ht="15.75" thickBot="1" x14ac:dyDescent="0.3">
      <c r="B79" s="45" t="s">
        <v>86</v>
      </c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7"/>
    </row>
    <row r="80" spans="2:15" ht="15.75" thickBot="1" x14ac:dyDescent="0.3">
      <c r="B80" s="20" t="s">
        <v>87</v>
      </c>
      <c r="C80" s="21">
        <v>363602</v>
      </c>
      <c r="D80" s="22">
        <v>280679</v>
      </c>
      <c r="E80" s="22">
        <v>310083</v>
      </c>
      <c r="F80" s="22">
        <v>321846</v>
      </c>
      <c r="G80" s="22">
        <v>306255</v>
      </c>
      <c r="H80" s="22">
        <v>316907</v>
      </c>
      <c r="I80" s="22">
        <v>336180</v>
      </c>
      <c r="J80" s="22">
        <v>332104</v>
      </c>
      <c r="K80" s="22">
        <v>301762</v>
      </c>
      <c r="L80" s="22">
        <v>324844</v>
      </c>
      <c r="M80" s="22">
        <v>323003</v>
      </c>
      <c r="N80" s="35">
        <v>380663</v>
      </c>
      <c r="O80" s="23">
        <f t="shared" ref="O80" si="25">SUM(C80:N80)</f>
        <v>3897928</v>
      </c>
    </row>
    <row r="81" spans="2:15" ht="15.75" thickBot="1" x14ac:dyDescent="0.3">
      <c r="B81" s="19" t="s">
        <v>30</v>
      </c>
      <c r="C81" s="31">
        <f t="shared" ref="C81:O81" si="26">SUM(C80:C80)</f>
        <v>363602</v>
      </c>
      <c r="D81" s="32">
        <f t="shared" si="26"/>
        <v>280679</v>
      </c>
      <c r="E81" s="32">
        <f t="shared" si="26"/>
        <v>310083</v>
      </c>
      <c r="F81" s="32">
        <f t="shared" si="26"/>
        <v>321846</v>
      </c>
      <c r="G81" s="32">
        <f t="shared" si="26"/>
        <v>306255</v>
      </c>
      <c r="H81" s="32">
        <f t="shared" si="26"/>
        <v>316907</v>
      </c>
      <c r="I81" s="32">
        <f t="shared" si="26"/>
        <v>336180</v>
      </c>
      <c r="J81" s="32">
        <f t="shared" si="26"/>
        <v>332104</v>
      </c>
      <c r="K81" s="32">
        <f t="shared" si="26"/>
        <v>301762</v>
      </c>
      <c r="L81" s="32">
        <f t="shared" si="26"/>
        <v>324844</v>
      </c>
      <c r="M81" s="32">
        <f t="shared" si="26"/>
        <v>323003</v>
      </c>
      <c r="N81" s="33">
        <f t="shared" si="26"/>
        <v>380663</v>
      </c>
      <c r="O81" s="34">
        <f t="shared" si="26"/>
        <v>3897928</v>
      </c>
    </row>
    <row r="82" spans="2:15" ht="15.75" thickBot="1" x14ac:dyDescent="0.3">
      <c r="B82" s="45" t="s">
        <v>89</v>
      </c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7"/>
    </row>
    <row r="83" spans="2:15" x14ac:dyDescent="0.25">
      <c r="B83" s="20" t="s">
        <v>90</v>
      </c>
      <c r="C83" s="21">
        <v>120043</v>
      </c>
      <c r="D83" s="22">
        <v>112217</v>
      </c>
      <c r="E83" s="22">
        <v>121321</v>
      </c>
      <c r="F83" s="22">
        <v>115142</v>
      </c>
      <c r="G83" s="22">
        <v>116553</v>
      </c>
      <c r="H83" s="22">
        <v>116578</v>
      </c>
      <c r="I83" s="22">
        <v>115777</v>
      </c>
      <c r="J83" s="22">
        <v>119746</v>
      </c>
      <c r="K83" s="22">
        <v>114755</v>
      </c>
      <c r="L83" s="22">
        <v>114142</v>
      </c>
      <c r="M83" s="22">
        <v>109888</v>
      </c>
      <c r="N83" s="22">
        <v>119510</v>
      </c>
      <c r="O83" s="23">
        <f>SUM(C83:N83)</f>
        <v>1395672</v>
      </c>
    </row>
    <row r="84" spans="2:15" x14ac:dyDescent="0.25">
      <c r="B84" s="24" t="s">
        <v>91</v>
      </c>
      <c r="C84" s="25">
        <v>199414</v>
      </c>
      <c r="D84" s="26">
        <v>145035</v>
      </c>
      <c r="E84" s="26">
        <v>161979</v>
      </c>
      <c r="F84" s="26">
        <v>179101</v>
      </c>
      <c r="G84" s="26">
        <v>160478</v>
      </c>
      <c r="H84" s="26">
        <v>167422</v>
      </c>
      <c r="I84" s="26">
        <v>171437</v>
      </c>
      <c r="J84" s="26">
        <v>165049</v>
      </c>
      <c r="K84" s="26">
        <v>156902</v>
      </c>
      <c r="L84" s="26">
        <v>166208</v>
      </c>
      <c r="M84" s="26">
        <v>162387</v>
      </c>
      <c r="N84" s="26">
        <v>196437</v>
      </c>
      <c r="O84" s="24">
        <f>SUM(C84:N84)</f>
        <v>2031849</v>
      </c>
    </row>
    <row r="85" spans="2:15" x14ac:dyDescent="0.25">
      <c r="B85" s="24" t="s">
        <v>92</v>
      </c>
      <c r="C85" s="25">
        <v>221997</v>
      </c>
      <c r="D85" s="26">
        <v>204972</v>
      </c>
      <c r="E85" s="26">
        <v>232221</v>
      </c>
      <c r="F85" s="26">
        <v>216319</v>
      </c>
      <c r="G85" s="26">
        <v>220165</v>
      </c>
      <c r="H85" s="26">
        <v>217578</v>
      </c>
      <c r="I85" s="26">
        <v>231602</v>
      </c>
      <c r="J85" s="26">
        <v>233998</v>
      </c>
      <c r="K85" s="26">
        <v>221226</v>
      </c>
      <c r="L85" s="26">
        <v>226152</v>
      </c>
      <c r="M85" s="26">
        <v>226875</v>
      </c>
      <c r="N85" s="26">
        <v>244524</v>
      </c>
      <c r="O85" s="24">
        <f t="shared" ref="O85:O88" si="27">SUM(C85:N85)</f>
        <v>2697629</v>
      </c>
    </row>
    <row r="86" spans="2:15" x14ac:dyDescent="0.25">
      <c r="B86" s="24" t="s">
        <v>93</v>
      </c>
      <c r="C86" s="25">
        <v>501050</v>
      </c>
      <c r="D86" s="26">
        <v>446770</v>
      </c>
      <c r="E86" s="26">
        <v>518309</v>
      </c>
      <c r="F86" s="26">
        <v>502487</v>
      </c>
      <c r="G86" s="26">
        <v>513981</v>
      </c>
      <c r="H86" s="26">
        <v>503437</v>
      </c>
      <c r="I86" s="26">
        <v>527852</v>
      </c>
      <c r="J86" s="26">
        <v>528266</v>
      </c>
      <c r="K86" s="26">
        <v>497366</v>
      </c>
      <c r="L86" s="26">
        <v>523040</v>
      </c>
      <c r="M86" s="26">
        <v>484644</v>
      </c>
      <c r="N86" s="26">
        <v>562271</v>
      </c>
      <c r="O86" s="24">
        <f t="shared" si="27"/>
        <v>6109473</v>
      </c>
    </row>
    <row r="87" spans="2:15" x14ac:dyDescent="0.25">
      <c r="B87" s="24" t="s">
        <v>94</v>
      </c>
      <c r="C87" s="25">
        <v>323070</v>
      </c>
      <c r="D87" s="26">
        <v>295273</v>
      </c>
      <c r="E87" s="26">
        <v>319915</v>
      </c>
      <c r="F87" s="26">
        <v>313943</v>
      </c>
      <c r="G87" s="26">
        <v>312815</v>
      </c>
      <c r="H87" s="26">
        <v>308212</v>
      </c>
      <c r="I87" s="26">
        <v>318603</v>
      </c>
      <c r="J87" s="26">
        <v>318107</v>
      </c>
      <c r="K87" s="26">
        <v>305225</v>
      </c>
      <c r="L87" s="26">
        <v>315893</v>
      </c>
      <c r="M87" s="26">
        <v>310389</v>
      </c>
      <c r="N87" s="26">
        <v>344531</v>
      </c>
      <c r="O87" s="24">
        <f t="shared" si="27"/>
        <v>3785976</v>
      </c>
    </row>
    <row r="88" spans="2:15" ht="15.75" thickBot="1" x14ac:dyDescent="0.3">
      <c r="B88" s="27" t="s">
        <v>186</v>
      </c>
      <c r="C88" s="28">
        <v>0</v>
      </c>
      <c r="D88" s="29">
        <v>0</v>
      </c>
      <c r="E88" s="29">
        <v>85169</v>
      </c>
      <c r="F88" s="29">
        <v>92529</v>
      </c>
      <c r="G88" s="29">
        <v>85672</v>
      </c>
      <c r="H88" s="29">
        <v>89215</v>
      </c>
      <c r="I88" s="29">
        <v>90760</v>
      </c>
      <c r="J88" s="29">
        <v>87697</v>
      </c>
      <c r="K88" s="29">
        <v>83603</v>
      </c>
      <c r="L88" s="29">
        <v>86849</v>
      </c>
      <c r="M88" s="29">
        <v>84735</v>
      </c>
      <c r="N88" s="30">
        <v>97173</v>
      </c>
      <c r="O88" s="27">
        <f t="shared" si="27"/>
        <v>883402</v>
      </c>
    </row>
    <row r="89" spans="2:15" ht="15.75" thickBot="1" x14ac:dyDescent="0.3">
      <c r="B89" s="19" t="s">
        <v>30</v>
      </c>
      <c r="C89" s="31">
        <f>SUM(C83:C88)</f>
        <v>1365574</v>
      </c>
      <c r="D89" s="32">
        <f t="shared" ref="D89:O89" si="28">SUM(D83:D88)</f>
        <v>1204267</v>
      </c>
      <c r="E89" s="32">
        <f t="shared" si="28"/>
        <v>1438914</v>
      </c>
      <c r="F89" s="32">
        <f t="shared" si="28"/>
        <v>1419521</v>
      </c>
      <c r="G89" s="32">
        <f t="shared" si="28"/>
        <v>1409664</v>
      </c>
      <c r="H89" s="32">
        <f t="shared" si="28"/>
        <v>1402442</v>
      </c>
      <c r="I89" s="32">
        <f t="shared" si="28"/>
        <v>1456031</v>
      </c>
      <c r="J89" s="32">
        <f t="shared" si="28"/>
        <v>1452863</v>
      </c>
      <c r="K89" s="32">
        <f t="shared" si="28"/>
        <v>1379077</v>
      </c>
      <c r="L89" s="32">
        <f t="shared" si="28"/>
        <v>1432284</v>
      </c>
      <c r="M89" s="32">
        <f t="shared" si="28"/>
        <v>1378918</v>
      </c>
      <c r="N89" s="33">
        <f t="shared" si="28"/>
        <v>1564446</v>
      </c>
      <c r="O89" s="34">
        <f t="shared" si="28"/>
        <v>16904001</v>
      </c>
    </row>
    <row r="90" spans="2:15" ht="15.75" thickBot="1" x14ac:dyDescent="0.3">
      <c r="B90" s="45" t="s">
        <v>95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7"/>
    </row>
    <row r="91" spans="2:15" ht="15.75" thickBot="1" x14ac:dyDescent="0.3">
      <c r="B91" s="20" t="s">
        <v>96</v>
      </c>
      <c r="C91" s="21">
        <v>180792</v>
      </c>
      <c r="D91" s="22">
        <v>98445</v>
      </c>
      <c r="E91" s="22">
        <v>111847</v>
      </c>
      <c r="F91" s="22">
        <v>134794</v>
      </c>
      <c r="G91" s="22">
        <v>126710</v>
      </c>
      <c r="H91" s="22">
        <v>131718</v>
      </c>
      <c r="I91" s="22">
        <v>129937</v>
      </c>
      <c r="J91" s="22">
        <v>132154</v>
      </c>
      <c r="K91" s="22">
        <v>115691</v>
      </c>
      <c r="L91" s="22">
        <v>138126</v>
      </c>
      <c r="M91" s="22">
        <v>131109</v>
      </c>
      <c r="N91" s="35">
        <v>184531</v>
      </c>
      <c r="O91" s="23">
        <f t="shared" ref="O91" si="29">SUM(C91:N91)</f>
        <v>1615854</v>
      </c>
    </row>
    <row r="92" spans="2:15" ht="15.75" thickBot="1" x14ac:dyDescent="0.3">
      <c r="B92" s="19" t="s">
        <v>30</v>
      </c>
      <c r="C92" s="31">
        <f t="shared" ref="C92:O92" si="30">SUM(C91:C91)</f>
        <v>180792</v>
      </c>
      <c r="D92" s="32">
        <f t="shared" si="30"/>
        <v>98445</v>
      </c>
      <c r="E92" s="32">
        <f t="shared" si="30"/>
        <v>111847</v>
      </c>
      <c r="F92" s="32">
        <f t="shared" si="30"/>
        <v>134794</v>
      </c>
      <c r="G92" s="32">
        <f t="shared" si="30"/>
        <v>126710</v>
      </c>
      <c r="H92" s="32">
        <f t="shared" si="30"/>
        <v>131718</v>
      </c>
      <c r="I92" s="32">
        <f t="shared" si="30"/>
        <v>129937</v>
      </c>
      <c r="J92" s="32">
        <f t="shared" si="30"/>
        <v>132154</v>
      </c>
      <c r="K92" s="32">
        <f t="shared" si="30"/>
        <v>115691</v>
      </c>
      <c r="L92" s="32">
        <f t="shared" si="30"/>
        <v>138126</v>
      </c>
      <c r="M92" s="32">
        <f t="shared" si="30"/>
        <v>131109</v>
      </c>
      <c r="N92" s="33">
        <f t="shared" si="30"/>
        <v>184531</v>
      </c>
      <c r="O92" s="34">
        <f t="shared" si="30"/>
        <v>1615854</v>
      </c>
    </row>
    <row r="93" spans="2:15" ht="15.75" thickBot="1" x14ac:dyDescent="0.3">
      <c r="B93" s="45" t="s">
        <v>97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7"/>
    </row>
    <row r="94" spans="2:15" x14ac:dyDescent="0.25">
      <c r="B94" s="20" t="s">
        <v>98</v>
      </c>
      <c r="C94" s="21">
        <v>173920</v>
      </c>
      <c r="D94" s="22">
        <v>100372</v>
      </c>
      <c r="E94" s="22">
        <v>106696</v>
      </c>
      <c r="F94" s="22">
        <v>121150</v>
      </c>
      <c r="G94" s="22">
        <v>103909</v>
      </c>
      <c r="H94" s="22">
        <v>114131</v>
      </c>
      <c r="I94" s="22">
        <v>113283</v>
      </c>
      <c r="J94" s="22">
        <v>111642</v>
      </c>
      <c r="K94" s="22">
        <v>108440</v>
      </c>
      <c r="L94" s="22">
        <v>78798</v>
      </c>
      <c r="M94" s="22">
        <v>0</v>
      </c>
      <c r="N94" s="35">
        <v>0</v>
      </c>
      <c r="O94" s="23">
        <f t="shared" ref="O94:O100" si="31">SUM(C94:N94)</f>
        <v>1132341</v>
      </c>
    </row>
    <row r="95" spans="2:15" x14ac:dyDescent="0.25">
      <c r="B95" s="24" t="s">
        <v>99</v>
      </c>
      <c r="C95" s="25">
        <v>197845</v>
      </c>
      <c r="D95" s="26">
        <v>119083</v>
      </c>
      <c r="E95" s="26">
        <v>127022</v>
      </c>
      <c r="F95" s="26">
        <v>144690</v>
      </c>
      <c r="G95" s="26">
        <v>124210</v>
      </c>
      <c r="H95" s="26">
        <v>136894</v>
      </c>
      <c r="I95" s="26">
        <v>136062</v>
      </c>
      <c r="J95" s="26">
        <v>133317</v>
      </c>
      <c r="K95" s="26">
        <v>128505</v>
      </c>
      <c r="L95" s="26">
        <v>93831</v>
      </c>
      <c r="M95" s="26">
        <v>0</v>
      </c>
      <c r="N95" s="36">
        <v>0</v>
      </c>
      <c r="O95" s="24">
        <f t="shared" si="31"/>
        <v>1341459</v>
      </c>
    </row>
    <row r="96" spans="2:15" x14ac:dyDescent="0.25">
      <c r="B96" s="24" t="s">
        <v>100</v>
      </c>
      <c r="C96" s="25">
        <v>151759</v>
      </c>
      <c r="D96" s="26">
        <v>88198</v>
      </c>
      <c r="E96" s="26">
        <v>94448</v>
      </c>
      <c r="F96" s="26">
        <v>108062</v>
      </c>
      <c r="G96" s="26">
        <v>91865</v>
      </c>
      <c r="H96" s="26">
        <v>98481</v>
      </c>
      <c r="I96" s="26">
        <v>98626</v>
      </c>
      <c r="J96" s="26">
        <v>98091</v>
      </c>
      <c r="K96" s="26">
        <v>93578</v>
      </c>
      <c r="L96" s="26">
        <v>69662</v>
      </c>
      <c r="M96" s="26">
        <v>0</v>
      </c>
      <c r="N96" s="36">
        <v>0</v>
      </c>
      <c r="O96" s="24">
        <f t="shared" si="31"/>
        <v>992770</v>
      </c>
    </row>
    <row r="97" spans="2:15" x14ac:dyDescent="0.25">
      <c r="B97" s="24" t="s">
        <v>101</v>
      </c>
      <c r="C97" s="25">
        <v>263817</v>
      </c>
      <c r="D97" s="26">
        <v>167177</v>
      </c>
      <c r="E97" s="26">
        <v>181396</v>
      </c>
      <c r="F97" s="26">
        <v>200549</v>
      </c>
      <c r="G97" s="26">
        <v>179900</v>
      </c>
      <c r="H97" s="26">
        <v>189283</v>
      </c>
      <c r="I97" s="26">
        <v>188640</v>
      </c>
      <c r="J97" s="26">
        <v>185718</v>
      </c>
      <c r="K97" s="26">
        <v>182036</v>
      </c>
      <c r="L97" s="26">
        <v>130874</v>
      </c>
      <c r="M97" s="26">
        <v>0</v>
      </c>
      <c r="N97" s="36">
        <v>0</v>
      </c>
      <c r="O97" s="24">
        <f t="shared" si="31"/>
        <v>1869390</v>
      </c>
    </row>
    <row r="98" spans="2:15" x14ac:dyDescent="0.25">
      <c r="B98" s="24" t="s">
        <v>102</v>
      </c>
      <c r="C98" s="25">
        <v>247435</v>
      </c>
      <c r="D98" s="26">
        <v>148512</v>
      </c>
      <c r="E98" s="26">
        <v>158900</v>
      </c>
      <c r="F98" s="26">
        <v>180999</v>
      </c>
      <c r="G98" s="26">
        <v>157848</v>
      </c>
      <c r="H98" s="26">
        <v>169820</v>
      </c>
      <c r="I98" s="26">
        <v>169024</v>
      </c>
      <c r="J98" s="26">
        <v>165075</v>
      </c>
      <c r="K98" s="26">
        <v>159931</v>
      </c>
      <c r="L98" s="26">
        <v>116714</v>
      </c>
      <c r="M98" s="26">
        <v>0</v>
      </c>
      <c r="N98" s="36">
        <v>0</v>
      </c>
      <c r="O98" s="24">
        <f t="shared" si="31"/>
        <v>1674258</v>
      </c>
    </row>
    <row r="99" spans="2:15" x14ac:dyDescent="0.25">
      <c r="B99" s="24" t="s">
        <v>103</v>
      </c>
      <c r="C99" s="25">
        <v>74927</v>
      </c>
      <c r="D99" s="26">
        <v>55560</v>
      </c>
      <c r="E99" s="26">
        <v>58962</v>
      </c>
      <c r="F99" s="26">
        <v>63888</v>
      </c>
      <c r="G99" s="26">
        <v>60353</v>
      </c>
      <c r="H99" s="26">
        <v>61926</v>
      </c>
      <c r="I99" s="26">
        <v>63572</v>
      </c>
      <c r="J99" s="26">
        <v>64759</v>
      </c>
      <c r="K99" s="26">
        <v>63561</v>
      </c>
      <c r="L99" s="26">
        <v>41770</v>
      </c>
      <c r="M99" s="26">
        <v>0</v>
      </c>
      <c r="N99" s="36">
        <v>0</v>
      </c>
      <c r="O99" s="24">
        <f t="shared" si="31"/>
        <v>609278</v>
      </c>
    </row>
    <row r="100" spans="2:15" ht="15.75" thickBot="1" x14ac:dyDescent="0.3">
      <c r="B100" s="27" t="s">
        <v>167</v>
      </c>
      <c r="C100" s="28">
        <v>43468</v>
      </c>
      <c r="D100" s="29">
        <v>39611</v>
      </c>
      <c r="E100" s="29">
        <v>39948</v>
      </c>
      <c r="F100" s="29">
        <v>39426</v>
      </c>
      <c r="G100" s="29">
        <v>38891</v>
      </c>
      <c r="H100" s="29">
        <v>36047</v>
      </c>
      <c r="I100" s="29">
        <v>39373</v>
      </c>
      <c r="J100" s="29">
        <v>38709</v>
      </c>
      <c r="K100" s="29">
        <v>37349</v>
      </c>
      <c r="L100" s="29">
        <v>25556</v>
      </c>
      <c r="M100" s="29">
        <v>0</v>
      </c>
      <c r="N100" s="30">
        <v>0</v>
      </c>
      <c r="O100" s="27">
        <f t="shared" si="31"/>
        <v>378378</v>
      </c>
    </row>
    <row r="101" spans="2:15" ht="15.75" thickBot="1" x14ac:dyDescent="0.3">
      <c r="B101" s="19" t="s">
        <v>30</v>
      </c>
      <c r="C101" s="31">
        <f>SUM(C94:C100)</f>
        <v>1153171</v>
      </c>
      <c r="D101" s="32">
        <f t="shared" ref="D101:O101" si="32">SUM(D94:D100)</f>
        <v>718513</v>
      </c>
      <c r="E101" s="32">
        <f t="shared" si="32"/>
        <v>767372</v>
      </c>
      <c r="F101" s="32">
        <f t="shared" si="32"/>
        <v>858764</v>
      </c>
      <c r="G101" s="32">
        <f t="shared" si="32"/>
        <v>756976</v>
      </c>
      <c r="H101" s="32">
        <f t="shared" si="32"/>
        <v>806582</v>
      </c>
      <c r="I101" s="32">
        <f t="shared" si="32"/>
        <v>808580</v>
      </c>
      <c r="J101" s="32">
        <f t="shared" si="32"/>
        <v>797311</v>
      </c>
      <c r="K101" s="32">
        <f t="shared" si="32"/>
        <v>773400</v>
      </c>
      <c r="L101" s="32">
        <f t="shared" si="32"/>
        <v>557205</v>
      </c>
      <c r="M101" s="32">
        <f t="shared" si="32"/>
        <v>0</v>
      </c>
      <c r="N101" s="33">
        <f t="shared" si="32"/>
        <v>0</v>
      </c>
      <c r="O101" s="34">
        <f t="shared" si="32"/>
        <v>7997874</v>
      </c>
    </row>
    <row r="102" spans="2:15" ht="15.75" thickBot="1" x14ac:dyDescent="0.3">
      <c r="B102" s="45" t="s">
        <v>104</v>
      </c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7"/>
    </row>
    <row r="103" spans="2:15" x14ac:dyDescent="0.25">
      <c r="B103" s="20" t="s">
        <v>109</v>
      </c>
      <c r="C103" s="21">
        <v>224805</v>
      </c>
      <c r="D103" s="22">
        <v>143317</v>
      </c>
      <c r="E103" s="22">
        <v>158351</v>
      </c>
      <c r="F103" s="22">
        <v>163969</v>
      </c>
      <c r="G103" s="22">
        <v>153408</v>
      </c>
      <c r="H103" s="22">
        <v>159482</v>
      </c>
      <c r="I103" s="22">
        <v>152893</v>
      </c>
      <c r="J103" s="22">
        <v>148292</v>
      </c>
      <c r="K103" s="22">
        <v>141500</v>
      </c>
      <c r="L103" s="22">
        <v>156461</v>
      </c>
      <c r="M103" s="22">
        <v>148602</v>
      </c>
      <c r="N103" s="22">
        <v>186196</v>
      </c>
      <c r="O103" s="23">
        <f>SUM(C103:N103)</f>
        <v>1937276</v>
      </c>
    </row>
    <row r="104" spans="2:15" x14ac:dyDescent="0.25">
      <c r="B104" s="24" t="s">
        <v>110</v>
      </c>
      <c r="C104" s="25">
        <v>234790</v>
      </c>
      <c r="D104" s="26">
        <v>153785</v>
      </c>
      <c r="E104" s="26">
        <v>168873</v>
      </c>
      <c r="F104" s="26">
        <v>186192</v>
      </c>
      <c r="G104" s="26">
        <v>168626</v>
      </c>
      <c r="H104" s="26">
        <v>174852</v>
      </c>
      <c r="I104" s="26">
        <v>175973</v>
      </c>
      <c r="J104" s="26">
        <v>172286</v>
      </c>
      <c r="K104" s="26">
        <v>164844</v>
      </c>
      <c r="L104" s="26">
        <v>180779</v>
      </c>
      <c r="M104" s="26">
        <v>170851</v>
      </c>
      <c r="N104" s="26">
        <v>212810</v>
      </c>
      <c r="O104" s="24">
        <f>SUM(C104:N104)</f>
        <v>2164661</v>
      </c>
    </row>
    <row r="105" spans="2:15" x14ac:dyDescent="0.25">
      <c r="B105" s="24" t="s">
        <v>108</v>
      </c>
      <c r="C105" s="25">
        <v>209067</v>
      </c>
      <c r="D105" s="26">
        <v>129410</v>
      </c>
      <c r="E105" s="26">
        <v>145888</v>
      </c>
      <c r="F105" s="26">
        <v>160366</v>
      </c>
      <c r="G105" s="26">
        <v>148551</v>
      </c>
      <c r="H105" s="26">
        <v>155728</v>
      </c>
      <c r="I105" s="26">
        <v>145959</v>
      </c>
      <c r="J105" s="26">
        <v>140596</v>
      </c>
      <c r="K105" s="26">
        <v>137617</v>
      </c>
      <c r="L105" s="26">
        <v>150350</v>
      </c>
      <c r="M105" s="26">
        <v>142897</v>
      </c>
      <c r="N105" s="36">
        <v>179712</v>
      </c>
      <c r="O105" s="24">
        <f t="shared" ref="O105:O108" si="33">SUM(C105:N105)</f>
        <v>1846141</v>
      </c>
    </row>
    <row r="106" spans="2:15" x14ac:dyDescent="0.25">
      <c r="B106" s="24" t="s">
        <v>105</v>
      </c>
      <c r="C106" s="25">
        <v>112258</v>
      </c>
      <c r="D106" s="26">
        <v>87459</v>
      </c>
      <c r="E106" s="26">
        <v>95134</v>
      </c>
      <c r="F106" s="26">
        <v>107777</v>
      </c>
      <c r="G106" s="26">
        <v>99549</v>
      </c>
      <c r="H106" s="26">
        <v>97907</v>
      </c>
      <c r="I106" s="26">
        <v>100123</v>
      </c>
      <c r="J106" s="26">
        <v>97247</v>
      </c>
      <c r="K106" s="26">
        <v>91254</v>
      </c>
      <c r="L106" s="26">
        <v>98391</v>
      </c>
      <c r="M106" s="26">
        <v>96151</v>
      </c>
      <c r="N106" s="36">
        <v>117312</v>
      </c>
      <c r="O106" s="24">
        <f t="shared" si="33"/>
        <v>1200562</v>
      </c>
    </row>
    <row r="107" spans="2:15" x14ac:dyDescent="0.25">
      <c r="B107" s="24" t="s">
        <v>106</v>
      </c>
      <c r="C107" s="25">
        <v>109460</v>
      </c>
      <c r="D107" s="26">
        <v>92143</v>
      </c>
      <c r="E107" s="26">
        <v>97911</v>
      </c>
      <c r="F107" s="26">
        <v>75652</v>
      </c>
      <c r="G107" s="26">
        <v>76948</v>
      </c>
      <c r="H107" s="26">
        <v>79330</v>
      </c>
      <c r="I107" s="26">
        <v>70526</v>
      </c>
      <c r="J107" s="26">
        <v>66535</v>
      </c>
      <c r="K107" s="26">
        <v>65171</v>
      </c>
      <c r="L107" s="26">
        <v>68767</v>
      </c>
      <c r="M107" s="26">
        <v>69522</v>
      </c>
      <c r="N107" s="36">
        <v>81481</v>
      </c>
      <c r="O107" s="24">
        <f t="shared" si="33"/>
        <v>953446</v>
      </c>
    </row>
    <row r="108" spans="2:15" ht="15.75" thickBot="1" x14ac:dyDescent="0.3">
      <c r="B108" s="27" t="s">
        <v>107</v>
      </c>
      <c r="C108" s="28">
        <v>78462</v>
      </c>
      <c r="D108" s="29">
        <v>54795</v>
      </c>
      <c r="E108" s="29">
        <v>60510</v>
      </c>
      <c r="F108" s="29">
        <v>68624</v>
      </c>
      <c r="G108" s="29">
        <v>60466</v>
      </c>
      <c r="H108" s="29">
        <v>63014</v>
      </c>
      <c r="I108" s="29">
        <v>63543</v>
      </c>
      <c r="J108" s="29">
        <v>60838</v>
      </c>
      <c r="K108" s="29">
        <v>58922</v>
      </c>
      <c r="L108" s="29">
        <v>62634</v>
      </c>
      <c r="M108" s="29">
        <v>62167</v>
      </c>
      <c r="N108" s="30">
        <v>73724</v>
      </c>
      <c r="O108" s="27">
        <f t="shared" si="33"/>
        <v>767699</v>
      </c>
    </row>
    <row r="109" spans="2:15" ht="15.75" thickBot="1" x14ac:dyDescent="0.3">
      <c r="B109" s="19" t="s">
        <v>30</v>
      </c>
      <c r="C109" s="31">
        <f t="shared" ref="C109:O109" si="34">SUM(C103:C108)</f>
        <v>968842</v>
      </c>
      <c r="D109" s="32">
        <f t="shared" si="34"/>
        <v>660909</v>
      </c>
      <c r="E109" s="32">
        <f t="shared" si="34"/>
        <v>726667</v>
      </c>
      <c r="F109" s="32">
        <f t="shared" si="34"/>
        <v>762580</v>
      </c>
      <c r="G109" s="32">
        <f t="shared" si="34"/>
        <v>707548</v>
      </c>
      <c r="H109" s="32">
        <f t="shared" si="34"/>
        <v>730313</v>
      </c>
      <c r="I109" s="32">
        <f t="shared" si="34"/>
        <v>709017</v>
      </c>
      <c r="J109" s="32">
        <f t="shared" si="34"/>
        <v>685794</v>
      </c>
      <c r="K109" s="32">
        <f t="shared" si="34"/>
        <v>659308</v>
      </c>
      <c r="L109" s="32">
        <f t="shared" si="34"/>
        <v>717382</v>
      </c>
      <c r="M109" s="32">
        <f t="shared" si="34"/>
        <v>690190</v>
      </c>
      <c r="N109" s="33">
        <f t="shared" si="34"/>
        <v>851235</v>
      </c>
      <c r="O109" s="34">
        <f t="shared" si="34"/>
        <v>8869785</v>
      </c>
    </row>
    <row r="110" spans="2:15" ht="15.75" thickBot="1" x14ac:dyDescent="0.3">
      <c r="B110" s="45" t="s">
        <v>111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7"/>
    </row>
    <row r="111" spans="2:15" x14ac:dyDescent="0.25">
      <c r="B111" s="20" t="s">
        <v>116</v>
      </c>
      <c r="C111" s="21">
        <v>197726</v>
      </c>
      <c r="D111" s="22">
        <v>129161</v>
      </c>
      <c r="E111" s="22">
        <v>141057</v>
      </c>
      <c r="F111" s="22">
        <v>163429</v>
      </c>
      <c r="G111" s="22">
        <v>140403</v>
      </c>
      <c r="H111" s="22">
        <v>151883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35">
        <v>0</v>
      </c>
      <c r="O111" s="23">
        <f t="shared" ref="O111:O115" si="35">SUM(C111:N111)</f>
        <v>923659</v>
      </c>
    </row>
    <row r="112" spans="2:15" x14ac:dyDescent="0.25">
      <c r="B112" s="24" t="s">
        <v>115</v>
      </c>
      <c r="C112" s="25">
        <v>184989</v>
      </c>
      <c r="D112" s="26">
        <v>111221</v>
      </c>
      <c r="E112" s="26">
        <v>124150</v>
      </c>
      <c r="F112" s="26">
        <v>149156</v>
      </c>
      <c r="G112" s="26">
        <v>124186</v>
      </c>
      <c r="H112" s="26">
        <v>137677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36">
        <v>0</v>
      </c>
      <c r="O112" s="24">
        <f t="shared" si="35"/>
        <v>831379</v>
      </c>
    </row>
    <row r="113" spans="2:15" x14ac:dyDescent="0.25">
      <c r="B113" s="24" t="s">
        <v>114</v>
      </c>
      <c r="C113" s="25">
        <v>160640</v>
      </c>
      <c r="D113" s="26">
        <v>93820</v>
      </c>
      <c r="E113" s="26">
        <v>103675</v>
      </c>
      <c r="F113" s="26">
        <v>127929</v>
      </c>
      <c r="G113" s="26">
        <v>103877</v>
      </c>
      <c r="H113" s="26">
        <v>116084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36">
        <v>0</v>
      </c>
      <c r="O113" s="24">
        <f t="shared" si="35"/>
        <v>706025</v>
      </c>
    </row>
    <row r="114" spans="2:15" x14ac:dyDescent="0.25">
      <c r="B114" s="24" t="s">
        <v>113</v>
      </c>
      <c r="C114" s="25">
        <v>140565</v>
      </c>
      <c r="D114" s="26">
        <v>78166</v>
      </c>
      <c r="E114" s="26">
        <v>88022</v>
      </c>
      <c r="F114" s="26">
        <v>108962</v>
      </c>
      <c r="G114" s="26">
        <v>87155</v>
      </c>
      <c r="H114" s="26">
        <v>98886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36">
        <v>0</v>
      </c>
      <c r="O114" s="24">
        <f t="shared" si="35"/>
        <v>601756</v>
      </c>
    </row>
    <row r="115" spans="2:15" ht="15.75" thickBot="1" x14ac:dyDescent="0.3">
      <c r="B115" s="27" t="s">
        <v>112</v>
      </c>
      <c r="C115" s="28">
        <v>324035</v>
      </c>
      <c r="D115" s="29">
        <v>234534</v>
      </c>
      <c r="E115" s="29">
        <v>259241</v>
      </c>
      <c r="F115" s="29">
        <v>292700</v>
      </c>
      <c r="G115" s="29">
        <v>257951</v>
      </c>
      <c r="H115" s="29">
        <v>274204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30">
        <v>0</v>
      </c>
      <c r="O115" s="27">
        <f t="shared" si="35"/>
        <v>1642665</v>
      </c>
    </row>
    <row r="116" spans="2:15" ht="15.75" thickBot="1" x14ac:dyDescent="0.3">
      <c r="B116" s="19" t="s">
        <v>30</v>
      </c>
      <c r="C116" s="31">
        <f>SUM(C111:C115)</f>
        <v>1007955</v>
      </c>
      <c r="D116" s="32">
        <f t="shared" ref="D116:O116" si="36">SUM(D111:D115)</f>
        <v>646902</v>
      </c>
      <c r="E116" s="32">
        <f t="shared" si="36"/>
        <v>716145</v>
      </c>
      <c r="F116" s="32">
        <f t="shared" si="36"/>
        <v>842176</v>
      </c>
      <c r="G116" s="32">
        <f t="shared" si="36"/>
        <v>713572</v>
      </c>
      <c r="H116" s="32">
        <f t="shared" si="36"/>
        <v>778734</v>
      </c>
      <c r="I116" s="32">
        <f t="shared" si="36"/>
        <v>0</v>
      </c>
      <c r="J116" s="32">
        <f t="shared" si="36"/>
        <v>0</v>
      </c>
      <c r="K116" s="32">
        <f t="shared" si="36"/>
        <v>0</v>
      </c>
      <c r="L116" s="32">
        <f t="shared" si="36"/>
        <v>0</v>
      </c>
      <c r="M116" s="32">
        <f t="shared" si="36"/>
        <v>0</v>
      </c>
      <c r="N116" s="33">
        <f t="shared" si="36"/>
        <v>0</v>
      </c>
      <c r="O116" s="34">
        <f t="shared" si="36"/>
        <v>4705484</v>
      </c>
    </row>
    <row r="117" spans="2:15" ht="15.75" thickBot="1" x14ac:dyDescent="0.3">
      <c r="B117" s="45" t="s">
        <v>117</v>
      </c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7"/>
    </row>
    <row r="118" spans="2:15" x14ac:dyDescent="0.25">
      <c r="B118" s="20" t="s">
        <v>119</v>
      </c>
      <c r="C118" s="21">
        <v>507555</v>
      </c>
      <c r="D118" s="22">
        <v>360786</v>
      </c>
      <c r="E118" s="22">
        <v>400322</v>
      </c>
      <c r="F118" s="22">
        <v>438426</v>
      </c>
      <c r="G118" s="22">
        <v>387535</v>
      </c>
      <c r="H118" s="22">
        <v>438543</v>
      </c>
      <c r="I118" s="22">
        <v>454454</v>
      </c>
      <c r="J118" s="22">
        <v>434646</v>
      </c>
      <c r="K118" s="22">
        <v>404598</v>
      </c>
      <c r="L118" s="22">
        <v>445431</v>
      </c>
      <c r="M118" s="22">
        <v>425277</v>
      </c>
      <c r="N118" s="35">
        <v>528808</v>
      </c>
      <c r="O118" s="23">
        <f t="shared" ref="O118:O119" si="37">SUM(C118:N118)</f>
        <v>5226381</v>
      </c>
    </row>
    <row r="119" spans="2:15" ht="15.75" thickBot="1" x14ac:dyDescent="0.3">
      <c r="B119" s="24" t="s">
        <v>118</v>
      </c>
      <c r="C119" s="25">
        <v>341108</v>
      </c>
      <c r="D119" s="26">
        <v>227161</v>
      </c>
      <c r="E119" s="26">
        <v>253904</v>
      </c>
      <c r="F119" s="26">
        <v>291581</v>
      </c>
      <c r="G119" s="26">
        <v>239707</v>
      </c>
      <c r="H119" s="26">
        <v>287821</v>
      </c>
      <c r="I119" s="26">
        <v>303721</v>
      </c>
      <c r="J119" s="26">
        <v>284972</v>
      </c>
      <c r="K119" s="26">
        <v>260399</v>
      </c>
      <c r="L119" s="26">
        <v>294838</v>
      </c>
      <c r="M119" s="26">
        <v>271343</v>
      </c>
      <c r="N119" s="36">
        <v>350801</v>
      </c>
      <c r="O119" s="24">
        <f t="shared" si="37"/>
        <v>3407356</v>
      </c>
    </row>
    <row r="120" spans="2:15" ht="15.75" thickBot="1" x14ac:dyDescent="0.3">
      <c r="B120" s="19" t="s">
        <v>30</v>
      </c>
      <c r="C120" s="31">
        <f t="shared" ref="C120:O120" si="38">SUM(C118:C119)</f>
        <v>848663</v>
      </c>
      <c r="D120" s="32">
        <f t="shared" si="38"/>
        <v>587947</v>
      </c>
      <c r="E120" s="32">
        <f t="shared" si="38"/>
        <v>654226</v>
      </c>
      <c r="F120" s="32">
        <f t="shared" si="38"/>
        <v>730007</v>
      </c>
      <c r="G120" s="32">
        <f t="shared" si="38"/>
        <v>627242</v>
      </c>
      <c r="H120" s="32">
        <f t="shared" si="38"/>
        <v>726364</v>
      </c>
      <c r="I120" s="32">
        <f t="shared" si="38"/>
        <v>758175</v>
      </c>
      <c r="J120" s="32">
        <f t="shared" si="38"/>
        <v>719618</v>
      </c>
      <c r="K120" s="32">
        <f t="shared" si="38"/>
        <v>664997</v>
      </c>
      <c r="L120" s="32">
        <f t="shared" si="38"/>
        <v>740269</v>
      </c>
      <c r="M120" s="32">
        <f t="shared" si="38"/>
        <v>696620</v>
      </c>
      <c r="N120" s="33">
        <f t="shared" si="38"/>
        <v>879609</v>
      </c>
      <c r="O120" s="34">
        <f t="shared" si="38"/>
        <v>8633737</v>
      </c>
    </row>
    <row r="121" spans="2:15" ht="15.75" thickBot="1" x14ac:dyDescent="0.3">
      <c r="B121" s="45" t="s">
        <v>120</v>
      </c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7"/>
    </row>
    <row r="122" spans="2:15" x14ac:dyDescent="0.25">
      <c r="B122" s="20" t="s">
        <v>121</v>
      </c>
      <c r="C122" s="21">
        <v>73590</v>
      </c>
      <c r="D122" s="22">
        <v>56644</v>
      </c>
      <c r="E122" s="22">
        <v>63788</v>
      </c>
      <c r="F122" s="22">
        <v>66830</v>
      </c>
      <c r="G122" s="22">
        <v>58114</v>
      </c>
      <c r="H122" s="22">
        <v>61673</v>
      </c>
      <c r="I122" s="22">
        <v>62533</v>
      </c>
      <c r="J122" s="22">
        <v>43813</v>
      </c>
      <c r="K122" s="22">
        <v>0</v>
      </c>
      <c r="L122" s="22">
        <v>0</v>
      </c>
      <c r="M122" s="22">
        <v>0</v>
      </c>
      <c r="N122" s="35">
        <v>0</v>
      </c>
      <c r="O122" s="23">
        <f t="shared" ref="O122" si="39">SUM(C122:N122)</f>
        <v>486985</v>
      </c>
    </row>
    <row r="123" spans="2:15" ht="15.75" thickBot="1" x14ac:dyDescent="0.3">
      <c r="B123" s="24" t="s">
        <v>122</v>
      </c>
      <c r="C123" s="25">
        <v>118005</v>
      </c>
      <c r="D123" s="26">
        <v>83435</v>
      </c>
      <c r="E123" s="26">
        <v>92798</v>
      </c>
      <c r="F123" s="26">
        <v>101585</v>
      </c>
      <c r="G123" s="26">
        <v>91764</v>
      </c>
      <c r="H123" s="26">
        <v>96912</v>
      </c>
      <c r="I123" s="26">
        <v>97746</v>
      </c>
      <c r="J123" s="26">
        <v>67343</v>
      </c>
      <c r="K123" s="26">
        <v>0</v>
      </c>
      <c r="L123" s="26">
        <v>0</v>
      </c>
      <c r="M123" s="26">
        <v>0</v>
      </c>
      <c r="N123" s="36">
        <v>0</v>
      </c>
      <c r="O123" s="24">
        <f>SUM(C123:N123)</f>
        <v>749588</v>
      </c>
    </row>
    <row r="124" spans="2:15" ht="15.75" thickBot="1" x14ac:dyDescent="0.3">
      <c r="B124" s="19" t="s">
        <v>30</v>
      </c>
      <c r="C124" s="31">
        <f>SUM(C122:C123)</f>
        <v>191595</v>
      </c>
      <c r="D124" s="32">
        <f t="shared" ref="D124:O124" si="40">SUM(D122:D123)</f>
        <v>140079</v>
      </c>
      <c r="E124" s="32">
        <f t="shared" si="40"/>
        <v>156586</v>
      </c>
      <c r="F124" s="32">
        <f t="shared" si="40"/>
        <v>168415</v>
      </c>
      <c r="G124" s="32">
        <f t="shared" si="40"/>
        <v>149878</v>
      </c>
      <c r="H124" s="32">
        <f t="shared" si="40"/>
        <v>158585</v>
      </c>
      <c r="I124" s="32">
        <f t="shared" si="40"/>
        <v>160279</v>
      </c>
      <c r="J124" s="32">
        <f t="shared" si="40"/>
        <v>111156</v>
      </c>
      <c r="K124" s="32">
        <f t="shared" si="40"/>
        <v>0</v>
      </c>
      <c r="L124" s="32">
        <f t="shared" si="40"/>
        <v>0</v>
      </c>
      <c r="M124" s="32">
        <f t="shared" si="40"/>
        <v>0</v>
      </c>
      <c r="N124" s="33">
        <f t="shared" si="40"/>
        <v>0</v>
      </c>
      <c r="O124" s="34">
        <f t="shared" si="40"/>
        <v>1236573</v>
      </c>
    </row>
    <row r="125" spans="2:15" ht="15.75" thickBot="1" x14ac:dyDescent="0.3">
      <c r="B125" s="45" t="s">
        <v>124</v>
      </c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7"/>
    </row>
    <row r="126" spans="2:15" x14ac:dyDescent="0.25">
      <c r="B126" s="20" t="s">
        <v>125</v>
      </c>
      <c r="C126" s="21">
        <v>138194</v>
      </c>
      <c r="D126" s="22">
        <v>132178</v>
      </c>
      <c r="E126" s="22">
        <v>142914</v>
      </c>
      <c r="F126" s="22">
        <v>137465</v>
      </c>
      <c r="G126" s="22">
        <v>143200</v>
      </c>
      <c r="H126" s="22">
        <v>134480</v>
      </c>
      <c r="I126" s="22">
        <v>132498</v>
      </c>
      <c r="J126" s="22">
        <v>137221</v>
      </c>
      <c r="K126" s="22">
        <v>129769</v>
      </c>
      <c r="L126" s="22">
        <v>128929</v>
      </c>
      <c r="M126" s="22">
        <v>128146</v>
      </c>
      <c r="N126" s="35">
        <v>138828</v>
      </c>
      <c r="O126" s="23">
        <f t="shared" ref="O126:O127" si="41">SUM(C126:N126)</f>
        <v>1623822</v>
      </c>
    </row>
    <row r="127" spans="2:15" ht="15.75" thickBot="1" x14ac:dyDescent="0.3">
      <c r="B127" s="24" t="s">
        <v>126</v>
      </c>
      <c r="C127" s="25">
        <v>57459</v>
      </c>
      <c r="D127" s="26">
        <v>50300</v>
      </c>
      <c r="E127" s="26">
        <v>53616</v>
      </c>
      <c r="F127" s="26">
        <v>54906</v>
      </c>
      <c r="G127" s="26">
        <v>53371</v>
      </c>
      <c r="H127" s="26">
        <v>48992</v>
      </c>
      <c r="I127" s="26">
        <v>51680</v>
      </c>
      <c r="J127" s="26">
        <v>52224</v>
      </c>
      <c r="K127" s="26">
        <v>47153</v>
      </c>
      <c r="L127" s="26">
        <v>50819</v>
      </c>
      <c r="M127" s="26">
        <v>47548</v>
      </c>
      <c r="N127" s="36">
        <v>50832</v>
      </c>
      <c r="O127" s="24">
        <f t="shared" si="41"/>
        <v>618900</v>
      </c>
    </row>
    <row r="128" spans="2:15" ht="15.75" thickBot="1" x14ac:dyDescent="0.3">
      <c r="B128" s="19" t="s">
        <v>30</v>
      </c>
      <c r="C128" s="31">
        <f t="shared" ref="C128:O128" si="42">SUM(C126:C127)</f>
        <v>195653</v>
      </c>
      <c r="D128" s="32">
        <f t="shared" si="42"/>
        <v>182478</v>
      </c>
      <c r="E128" s="32">
        <f t="shared" si="42"/>
        <v>196530</v>
      </c>
      <c r="F128" s="32">
        <f t="shared" si="42"/>
        <v>192371</v>
      </c>
      <c r="G128" s="32">
        <f t="shared" si="42"/>
        <v>196571</v>
      </c>
      <c r="H128" s="32">
        <f t="shared" si="42"/>
        <v>183472</v>
      </c>
      <c r="I128" s="32">
        <f t="shared" si="42"/>
        <v>184178</v>
      </c>
      <c r="J128" s="32">
        <f t="shared" si="42"/>
        <v>189445</v>
      </c>
      <c r="K128" s="32">
        <f t="shared" si="42"/>
        <v>176922</v>
      </c>
      <c r="L128" s="32">
        <f t="shared" si="42"/>
        <v>179748</v>
      </c>
      <c r="M128" s="32">
        <f t="shared" si="42"/>
        <v>175694</v>
      </c>
      <c r="N128" s="33">
        <f t="shared" si="42"/>
        <v>189660</v>
      </c>
      <c r="O128" s="34">
        <f t="shared" si="42"/>
        <v>2242722</v>
      </c>
    </row>
    <row r="129" spans="2:15" ht="15.75" thickBot="1" x14ac:dyDescent="0.3">
      <c r="B129" s="45" t="s">
        <v>127</v>
      </c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7"/>
    </row>
    <row r="130" spans="2:15" ht="15.75" thickBot="1" x14ac:dyDescent="0.3">
      <c r="B130" s="20" t="s">
        <v>128</v>
      </c>
      <c r="C130" s="21">
        <v>233664</v>
      </c>
      <c r="D130" s="22">
        <v>185859</v>
      </c>
      <c r="E130" s="22">
        <v>203793</v>
      </c>
      <c r="F130" s="22">
        <v>214663</v>
      </c>
      <c r="G130" s="22">
        <v>209058</v>
      </c>
      <c r="H130" s="22">
        <v>218307</v>
      </c>
      <c r="I130" s="22">
        <v>227765</v>
      </c>
      <c r="J130" s="22">
        <v>217318</v>
      </c>
      <c r="K130" s="22">
        <v>183491</v>
      </c>
      <c r="L130" s="22">
        <v>216532</v>
      </c>
      <c r="M130" s="22">
        <v>220388</v>
      </c>
      <c r="N130" s="35">
        <v>261140</v>
      </c>
      <c r="O130" s="23">
        <f t="shared" ref="O130" si="43">SUM(C130:N130)</f>
        <v>2591978</v>
      </c>
    </row>
    <row r="131" spans="2:15" ht="15.75" thickBot="1" x14ac:dyDescent="0.3">
      <c r="B131" s="19" t="s">
        <v>30</v>
      </c>
      <c r="C131" s="31">
        <f t="shared" ref="C131:O131" si="44">SUM(C130:C130)</f>
        <v>233664</v>
      </c>
      <c r="D131" s="32">
        <f t="shared" si="44"/>
        <v>185859</v>
      </c>
      <c r="E131" s="32">
        <f t="shared" si="44"/>
        <v>203793</v>
      </c>
      <c r="F131" s="32">
        <f t="shared" si="44"/>
        <v>214663</v>
      </c>
      <c r="G131" s="32">
        <f t="shared" si="44"/>
        <v>209058</v>
      </c>
      <c r="H131" s="32">
        <f t="shared" si="44"/>
        <v>218307</v>
      </c>
      <c r="I131" s="32">
        <f t="shared" si="44"/>
        <v>227765</v>
      </c>
      <c r="J131" s="32">
        <f t="shared" si="44"/>
        <v>217318</v>
      </c>
      <c r="K131" s="32">
        <f t="shared" si="44"/>
        <v>183491</v>
      </c>
      <c r="L131" s="32">
        <f t="shared" si="44"/>
        <v>216532</v>
      </c>
      <c r="M131" s="32">
        <f t="shared" si="44"/>
        <v>220388</v>
      </c>
      <c r="N131" s="33">
        <f t="shared" si="44"/>
        <v>261140</v>
      </c>
      <c r="O131" s="34">
        <f t="shared" si="44"/>
        <v>2591978</v>
      </c>
    </row>
    <row r="132" spans="2:15" ht="15.75" thickBot="1" x14ac:dyDescent="0.3">
      <c r="B132" s="45" t="s">
        <v>129</v>
      </c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7"/>
    </row>
    <row r="133" spans="2:15" x14ac:dyDescent="0.25">
      <c r="B133" s="20" t="s">
        <v>130</v>
      </c>
      <c r="C133" s="21">
        <v>39817</v>
      </c>
      <c r="D133" s="22">
        <v>52119</v>
      </c>
      <c r="E133" s="22">
        <v>36327</v>
      </c>
      <c r="F133" s="22">
        <v>36043</v>
      </c>
      <c r="G133" s="22">
        <v>32452</v>
      </c>
      <c r="H133" s="22">
        <v>36229</v>
      </c>
      <c r="I133" s="22">
        <v>33597</v>
      </c>
      <c r="J133" s="22">
        <v>33522</v>
      </c>
      <c r="K133" s="22">
        <v>31612</v>
      </c>
      <c r="L133" s="22">
        <v>33708</v>
      </c>
      <c r="M133" s="22">
        <v>31338</v>
      </c>
      <c r="N133" s="35">
        <v>37078</v>
      </c>
      <c r="O133" s="23">
        <f t="shared" ref="O133:O134" si="45">SUM(C133:N133)</f>
        <v>433842</v>
      </c>
    </row>
    <row r="134" spans="2:15" ht="15.75" thickBot="1" x14ac:dyDescent="0.3">
      <c r="B134" s="24" t="s">
        <v>131</v>
      </c>
      <c r="C134" s="25">
        <v>209023</v>
      </c>
      <c r="D134" s="26">
        <v>140363</v>
      </c>
      <c r="E134" s="26">
        <v>153830</v>
      </c>
      <c r="F134" s="26">
        <v>174486</v>
      </c>
      <c r="G134" s="26">
        <v>153825</v>
      </c>
      <c r="H134" s="26">
        <v>174231</v>
      </c>
      <c r="I134" s="26">
        <v>177202</v>
      </c>
      <c r="J134" s="26">
        <v>175052</v>
      </c>
      <c r="K134" s="26">
        <v>155386</v>
      </c>
      <c r="L134" s="26">
        <v>174389</v>
      </c>
      <c r="M134" s="26">
        <v>166653</v>
      </c>
      <c r="N134" s="36">
        <v>209504</v>
      </c>
      <c r="O134" s="24">
        <f t="shared" si="45"/>
        <v>2063944</v>
      </c>
    </row>
    <row r="135" spans="2:15" ht="15.75" thickBot="1" x14ac:dyDescent="0.3">
      <c r="B135" s="19" t="s">
        <v>30</v>
      </c>
      <c r="C135" s="31">
        <f t="shared" ref="C135:O135" si="46">SUM(C133:C134)</f>
        <v>248840</v>
      </c>
      <c r="D135" s="32">
        <f t="shared" si="46"/>
        <v>192482</v>
      </c>
      <c r="E135" s="32">
        <f t="shared" si="46"/>
        <v>190157</v>
      </c>
      <c r="F135" s="32">
        <f t="shared" si="46"/>
        <v>210529</v>
      </c>
      <c r="G135" s="32">
        <f t="shared" si="46"/>
        <v>186277</v>
      </c>
      <c r="H135" s="32">
        <f t="shared" si="46"/>
        <v>210460</v>
      </c>
      <c r="I135" s="32">
        <f t="shared" si="46"/>
        <v>210799</v>
      </c>
      <c r="J135" s="32">
        <f t="shared" si="46"/>
        <v>208574</v>
      </c>
      <c r="K135" s="32">
        <f t="shared" si="46"/>
        <v>186998</v>
      </c>
      <c r="L135" s="32">
        <f t="shared" si="46"/>
        <v>208097</v>
      </c>
      <c r="M135" s="32">
        <f t="shared" si="46"/>
        <v>197991</v>
      </c>
      <c r="N135" s="33">
        <f t="shared" si="46"/>
        <v>246582</v>
      </c>
      <c r="O135" s="34">
        <f t="shared" si="46"/>
        <v>2497786</v>
      </c>
    </row>
    <row r="136" spans="2:15" ht="15.75" thickBot="1" x14ac:dyDescent="0.3">
      <c r="B136" s="45" t="s">
        <v>132</v>
      </c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7"/>
    </row>
    <row r="137" spans="2:15" x14ac:dyDescent="0.25">
      <c r="B137" s="20" t="s">
        <v>133</v>
      </c>
      <c r="C137" s="21">
        <v>183076</v>
      </c>
      <c r="D137" s="22">
        <v>117369</v>
      </c>
      <c r="E137" s="22">
        <v>129101</v>
      </c>
      <c r="F137" s="22">
        <v>147243</v>
      </c>
      <c r="G137" s="22">
        <v>123510</v>
      </c>
      <c r="H137" s="22">
        <v>146363</v>
      </c>
      <c r="I137" s="22">
        <v>147640</v>
      </c>
      <c r="J137" s="22">
        <v>146777</v>
      </c>
      <c r="K137" s="22">
        <v>128391</v>
      </c>
      <c r="L137" s="22">
        <v>142544</v>
      </c>
      <c r="M137" s="22">
        <v>135821</v>
      </c>
      <c r="N137" s="35">
        <v>174110</v>
      </c>
      <c r="O137" s="23">
        <f t="shared" ref="O137:O138" si="47">SUM(C137:N137)</f>
        <v>1721945</v>
      </c>
    </row>
    <row r="138" spans="2:15" ht="15.75" thickBot="1" x14ac:dyDescent="0.3">
      <c r="B138" s="24" t="s">
        <v>134</v>
      </c>
      <c r="C138" s="25">
        <v>103648</v>
      </c>
      <c r="D138" s="26">
        <v>79482</v>
      </c>
      <c r="E138" s="26">
        <v>88909</v>
      </c>
      <c r="F138" s="26">
        <v>90179</v>
      </c>
      <c r="G138" s="26">
        <v>90302</v>
      </c>
      <c r="H138" s="26">
        <v>87110</v>
      </c>
      <c r="I138" s="26">
        <v>90561</v>
      </c>
      <c r="J138" s="26">
        <v>85800</v>
      </c>
      <c r="K138" s="26">
        <v>77672</v>
      </c>
      <c r="L138" s="26">
        <v>79348</v>
      </c>
      <c r="M138" s="26">
        <v>89969</v>
      </c>
      <c r="N138" s="36">
        <v>107648</v>
      </c>
      <c r="O138" s="24">
        <f t="shared" si="47"/>
        <v>1070628</v>
      </c>
    </row>
    <row r="139" spans="2:15" ht="15.75" thickBot="1" x14ac:dyDescent="0.3">
      <c r="B139" s="19" t="s">
        <v>30</v>
      </c>
      <c r="C139" s="31">
        <f t="shared" ref="C139:O139" si="48">SUM(C137:C138)</f>
        <v>286724</v>
      </c>
      <c r="D139" s="32">
        <f t="shared" si="48"/>
        <v>196851</v>
      </c>
      <c r="E139" s="32">
        <f t="shared" si="48"/>
        <v>218010</v>
      </c>
      <c r="F139" s="32">
        <f t="shared" si="48"/>
        <v>237422</v>
      </c>
      <c r="G139" s="32">
        <f t="shared" si="48"/>
        <v>213812</v>
      </c>
      <c r="H139" s="32">
        <f t="shared" si="48"/>
        <v>233473</v>
      </c>
      <c r="I139" s="32">
        <f t="shared" si="48"/>
        <v>238201</v>
      </c>
      <c r="J139" s="32">
        <f t="shared" si="48"/>
        <v>232577</v>
      </c>
      <c r="K139" s="32">
        <f t="shared" si="48"/>
        <v>206063</v>
      </c>
      <c r="L139" s="32">
        <f t="shared" si="48"/>
        <v>221892</v>
      </c>
      <c r="M139" s="32">
        <f t="shared" si="48"/>
        <v>225790</v>
      </c>
      <c r="N139" s="33">
        <f t="shared" si="48"/>
        <v>281758</v>
      </c>
      <c r="O139" s="34">
        <f t="shared" si="48"/>
        <v>2792573</v>
      </c>
    </row>
    <row r="140" spans="2:15" ht="15.75" thickBot="1" x14ac:dyDescent="0.3">
      <c r="B140" s="45" t="s">
        <v>135</v>
      </c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7"/>
    </row>
    <row r="141" spans="2:15" ht="15.75" thickBot="1" x14ac:dyDescent="0.3">
      <c r="B141" s="20" t="s">
        <v>136</v>
      </c>
      <c r="C141" s="21">
        <v>72174</v>
      </c>
      <c r="D141" s="22">
        <v>44139</v>
      </c>
      <c r="E141" s="22">
        <v>49779</v>
      </c>
      <c r="F141" s="22">
        <v>56702</v>
      </c>
      <c r="G141" s="22">
        <v>50541</v>
      </c>
      <c r="H141" s="22">
        <v>53962</v>
      </c>
      <c r="I141" s="22">
        <v>54411</v>
      </c>
      <c r="J141" s="22">
        <v>52831</v>
      </c>
      <c r="K141" s="22">
        <v>48272</v>
      </c>
      <c r="L141" s="22">
        <v>55230</v>
      </c>
      <c r="M141" s="22">
        <v>53634</v>
      </c>
      <c r="N141" s="35">
        <v>67529</v>
      </c>
      <c r="O141" s="23">
        <f t="shared" ref="O141" si="49">SUM(C141:N141)</f>
        <v>659204</v>
      </c>
    </row>
    <row r="142" spans="2:15" ht="15.75" thickBot="1" x14ac:dyDescent="0.3">
      <c r="B142" s="19" t="s">
        <v>30</v>
      </c>
      <c r="C142" s="31">
        <f t="shared" ref="C142:O142" si="50">SUM(C141:C141)</f>
        <v>72174</v>
      </c>
      <c r="D142" s="32">
        <f t="shared" si="50"/>
        <v>44139</v>
      </c>
      <c r="E142" s="32">
        <f t="shared" si="50"/>
        <v>49779</v>
      </c>
      <c r="F142" s="32">
        <f t="shared" si="50"/>
        <v>56702</v>
      </c>
      <c r="G142" s="32">
        <f t="shared" si="50"/>
        <v>50541</v>
      </c>
      <c r="H142" s="32">
        <f t="shared" si="50"/>
        <v>53962</v>
      </c>
      <c r="I142" s="32">
        <f t="shared" si="50"/>
        <v>54411</v>
      </c>
      <c r="J142" s="32">
        <f t="shared" si="50"/>
        <v>52831</v>
      </c>
      <c r="K142" s="32">
        <f t="shared" si="50"/>
        <v>48272</v>
      </c>
      <c r="L142" s="32">
        <f t="shared" si="50"/>
        <v>55230</v>
      </c>
      <c r="M142" s="32">
        <f t="shared" si="50"/>
        <v>53634</v>
      </c>
      <c r="N142" s="33">
        <f t="shared" si="50"/>
        <v>67529</v>
      </c>
      <c r="O142" s="34">
        <f t="shared" si="50"/>
        <v>659204</v>
      </c>
    </row>
    <row r="143" spans="2:15" ht="15.75" thickBot="1" x14ac:dyDescent="0.3">
      <c r="B143" s="45" t="s">
        <v>137</v>
      </c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7"/>
    </row>
    <row r="144" spans="2:15" x14ac:dyDescent="0.25">
      <c r="B144" s="20" t="s">
        <v>50</v>
      </c>
      <c r="C144" s="21">
        <v>113324</v>
      </c>
      <c r="D144" s="22">
        <v>83465</v>
      </c>
      <c r="E144" s="22">
        <v>92038</v>
      </c>
      <c r="F144" s="22">
        <v>92595</v>
      </c>
      <c r="G144" s="22">
        <v>91172</v>
      </c>
      <c r="H144" s="22">
        <v>91912</v>
      </c>
      <c r="I144" s="22">
        <v>90843</v>
      </c>
      <c r="J144" s="22">
        <v>100500</v>
      </c>
      <c r="K144" s="22">
        <v>95723</v>
      </c>
      <c r="L144" s="22">
        <v>94862</v>
      </c>
      <c r="M144" s="22">
        <v>91045</v>
      </c>
      <c r="N144" s="35">
        <v>111449</v>
      </c>
      <c r="O144" s="23">
        <f t="shared" ref="O144:O146" si="51">SUM(C144:N144)</f>
        <v>1148928</v>
      </c>
    </row>
    <row r="145" spans="2:15" x14ac:dyDescent="0.25">
      <c r="B145" s="24" t="s">
        <v>49</v>
      </c>
      <c r="C145" s="25">
        <v>327313</v>
      </c>
      <c r="D145" s="26">
        <v>254317</v>
      </c>
      <c r="E145" s="26">
        <v>282503</v>
      </c>
      <c r="F145" s="26">
        <v>293850</v>
      </c>
      <c r="G145" s="26">
        <v>279392</v>
      </c>
      <c r="H145" s="26">
        <v>280413</v>
      </c>
      <c r="I145" s="26">
        <v>288255</v>
      </c>
      <c r="J145" s="26">
        <v>300598</v>
      </c>
      <c r="K145" s="26">
        <v>277479</v>
      </c>
      <c r="L145" s="26">
        <v>297785</v>
      </c>
      <c r="M145" s="26">
        <v>288114</v>
      </c>
      <c r="N145" s="36">
        <v>345713</v>
      </c>
      <c r="O145" s="24">
        <f t="shared" si="51"/>
        <v>3515732</v>
      </c>
    </row>
    <row r="146" spans="2:15" ht="15.75" thickBot="1" x14ac:dyDescent="0.3">
      <c r="B146" s="27" t="s">
        <v>138</v>
      </c>
      <c r="C146" s="28">
        <v>84332</v>
      </c>
      <c r="D146" s="29">
        <v>64049</v>
      </c>
      <c r="E146" s="29">
        <v>73278</v>
      </c>
      <c r="F146" s="29">
        <v>76955</v>
      </c>
      <c r="G146" s="29">
        <v>76775</v>
      </c>
      <c r="H146" s="29">
        <v>75828</v>
      </c>
      <c r="I146" s="29">
        <v>75756</v>
      </c>
      <c r="J146" s="29">
        <v>84030</v>
      </c>
      <c r="K146" s="29">
        <v>81627</v>
      </c>
      <c r="L146" s="29">
        <v>77562</v>
      </c>
      <c r="M146" s="29">
        <v>75690</v>
      </c>
      <c r="N146" s="30">
        <v>87695</v>
      </c>
      <c r="O146" s="27">
        <f t="shared" si="51"/>
        <v>933577</v>
      </c>
    </row>
    <row r="147" spans="2:15" ht="15.75" thickBot="1" x14ac:dyDescent="0.3">
      <c r="B147" s="19" t="s">
        <v>30</v>
      </c>
      <c r="C147" s="31">
        <f t="shared" ref="C147:O147" si="52">SUM(C144:C146)</f>
        <v>524969</v>
      </c>
      <c r="D147" s="32">
        <f t="shared" si="52"/>
        <v>401831</v>
      </c>
      <c r="E147" s="32">
        <f t="shared" si="52"/>
        <v>447819</v>
      </c>
      <c r="F147" s="32">
        <f t="shared" si="52"/>
        <v>463400</v>
      </c>
      <c r="G147" s="32">
        <f t="shared" si="52"/>
        <v>447339</v>
      </c>
      <c r="H147" s="32">
        <f t="shared" si="52"/>
        <v>448153</v>
      </c>
      <c r="I147" s="32">
        <f t="shared" si="52"/>
        <v>454854</v>
      </c>
      <c r="J147" s="32">
        <f t="shared" si="52"/>
        <v>485128</v>
      </c>
      <c r="K147" s="32">
        <f t="shared" si="52"/>
        <v>454829</v>
      </c>
      <c r="L147" s="32">
        <f t="shared" si="52"/>
        <v>470209</v>
      </c>
      <c r="M147" s="32">
        <f t="shared" si="52"/>
        <v>454849</v>
      </c>
      <c r="N147" s="33">
        <f t="shared" si="52"/>
        <v>544857</v>
      </c>
      <c r="O147" s="34">
        <f t="shared" si="52"/>
        <v>5598237</v>
      </c>
    </row>
    <row r="148" spans="2:15" ht="15.75" thickBot="1" x14ac:dyDescent="0.3">
      <c r="B148" s="45" t="s">
        <v>139</v>
      </c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7"/>
    </row>
    <row r="149" spans="2:15" ht="15.75" thickBot="1" x14ac:dyDescent="0.3">
      <c r="B149" s="20" t="s">
        <v>88</v>
      </c>
      <c r="C149" s="21">
        <v>210720</v>
      </c>
      <c r="D149" s="22">
        <v>166320</v>
      </c>
      <c r="E149" s="22">
        <v>172627</v>
      </c>
      <c r="F149" s="22">
        <v>181314</v>
      </c>
      <c r="G149" s="22">
        <v>177797</v>
      </c>
      <c r="H149" s="22">
        <v>177723</v>
      </c>
      <c r="I149" s="22">
        <v>198242</v>
      </c>
      <c r="J149" s="22">
        <v>195191</v>
      </c>
      <c r="K149" s="22">
        <v>179543</v>
      </c>
      <c r="L149" s="22">
        <v>183131</v>
      </c>
      <c r="M149" s="22">
        <v>182251</v>
      </c>
      <c r="N149" s="35">
        <v>219630</v>
      </c>
      <c r="O149" s="23">
        <f t="shared" ref="O149" si="53">SUM(C149:N149)</f>
        <v>2244489</v>
      </c>
    </row>
    <row r="150" spans="2:15" ht="15.75" thickBot="1" x14ac:dyDescent="0.3">
      <c r="B150" s="19" t="s">
        <v>30</v>
      </c>
      <c r="C150" s="31">
        <f t="shared" ref="C150:O150" si="54">SUM(C149:C149)</f>
        <v>210720</v>
      </c>
      <c r="D150" s="32">
        <f t="shared" si="54"/>
        <v>166320</v>
      </c>
      <c r="E150" s="32">
        <f t="shared" si="54"/>
        <v>172627</v>
      </c>
      <c r="F150" s="32">
        <f t="shared" si="54"/>
        <v>181314</v>
      </c>
      <c r="G150" s="32">
        <f t="shared" si="54"/>
        <v>177797</v>
      </c>
      <c r="H150" s="32">
        <f t="shared" si="54"/>
        <v>177723</v>
      </c>
      <c r="I150" s="32">
        <f t="shared" si="54"/>
        <v>198242</v>
      </c>
      <c r="J150" s="32">
        <f t="shared" si="54"/>
        <v>195191</v>
      </c>
      <c r="K150" s="32">
        <f t="shared" si="54"/>
        <v>179543</v>
      </c>
      <c r="L150" s="32">
        <f t="shared" si="54"/>
        <v>183131</v>
      </c>
      <c r="M150" s="32">
        <f t="shared" si="54"/>
        <v>182251</v>
      </c>
      <c r="N150" s="33">
        <f t="shared" si="54"/>
        <v>219630</v>
      </c>
      <c r="O150" s="34">
        <f t="shared" si="54"/>
        <v>2244489</v>
      </c>
    </row>
    <row r="151" spans="2:15" ht="15.75" thickBot="1" x14ac:dyDescent="0.3">
      <c r="B151" s="45" t="s">
        <v>140</v>
      </c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7"/>
    </row>
    <row r="152" spans="2:15" x14ac:dyDescent="0.25">
      <c r="B152" s="20" t="s">
        <v>51</v>
      </c>
      <c r="C152" s="21">
        <v>110453</v>
      </c>
      <c r="D152" s="22">
        <v>82563</v>
      </c>
      <c r="E152" s="22">
        <v>92880</v>
      </c>
      <c r="F152" s="22">
        <v>92284</v>
      </c>
      <c r="G152" s="22">
        <v>89724</v>
      </c>
      <c r="H152" s="22">
        <v>90498</v>
      </c>
      <c r="I152" s="22">
        <v>91833</v>
      </c>
      <c r="J152" s="22">
        <v>97349</v>
      </c>
      <c r="K152" s="22">
        <v>86513</v>
      </c>
      <c r="L152" s="22">
        <v>93214</v>
      </c>
      <c r="M152" s="22">
        <v>94996</v>
      </c>
      <c r="N152" s="35">
        <v>109286</v>
      </c>
      <c r="O152" s="23">
        <f t="shared" ref="O152:O156" si="55">SUM(C152:N152)</f>
        <v>1131593</v>
      </c>
    </row>
    <row r="153" spans="2:15" x14ac:dyDescent="0.25">
      <c r="B153" s="24" t="s">
        <v>52</v>
      </c>
      <c r="C153" s="25">
        <v>321907</v>
      </c>
      <c r="D153" s="26">
        <v>247538</v>
      </c>
      <c r="E153" s="26">
        <v>275371</v>
      </c>
      <c r="F153" s="26">
        <v>275832</v>
      </c>
      <c r="G153" s="26">
        <v>265078</v>
      </c>
      <c r="H153" s="26">
        <v>249469</v>
      </c>
      <c r="I153" s="26">
        <v>268833</v>
      </c>
      <c r="J153" s="26">
        <v>281083</v>
      </c>
      <c r="K153" s="26">
        <v>252628</v>
      </c>
      <c r="L153" s="26">
        <v>285099</v>
      </c>
      <c r="M153" s="26">
        <v>274062</v>
      </c>
      <c r="N153" s="36">
        <v>314303</v>
      </c>
      <c r="O153" s="24">
        <f t="shared" si="55"/>
        <v>3311203</v>
      </c>
    </row>
    <row r="154" spans="2:15" x14ac:dyDescent="0.25">
      <c r="B154" s="24" t="s">
        <v>190</v>
      </c>
      <c r="C154" s="25">
        <v>130462</v>
      </c>
      <c r="D154" s="26">
        <v>95760</v>
      </c>
      <c r="E154" s="26">
        <v>104063</v>
      </c>
      <c r="F154" s="26">
        <v>104991</v>
      </c>
      <c r="G154" s="26">
        <v>100118</v>
      </c>
      <c r="H154" s="26">
        <v>98204</v>
      </c>
      <c r="I154" s="26">
        <v>104911</v>
      </c>
      <c r="J154" s="26">
        <v>111136</v>
      </c>
      <c r="K154" s="26">
        <v>98929</v>
      </c>
      <c r="L154" s="26">
        <v>106868</v>
      </c>
      <c r="M154" s="26">
        <v>106070</v>
      </c>
      <c r="N154" s="36">
        <v>122230</v>
      </c>
      <c r="O154" s="24">
        <f t="shared" si="55"/>
        <v>1283742</v>
      </c>
    </row>
    <row r="155" spans="2:15" x14ac:dyDescent="0.25">
      <c r="B155" s="24" t="s">
        <v>168</v>
      </c>
      <c r="C155" s="25">
        <v>37845</v>
      </c>
      <c r="D155" s="26">
        <v>28537</v>
      </c>
      <c r="E155" s="26">
        <v>32949</v>
      </c>
      <c r="F155" s="26">
        <v>30790</v>
      </c>
      <c r="G155" s="26">
        <v>31797</v>
      </c>
      <c r="H155" s="26">
        <v>29726</v>
      </c>
      <c r="I155" s="26">
        <v>31172</v>
      </c>
      <c r="J155" s="26">
        <v>32383</v>
      </c>
      <c r="K155" s="26">
        <v>31454</v>
      </c>
      <c r="L155" s="26">
        <v>31755</v>
      </c>
      <c r="M155" s="26">
        <v>33566</v>
      </c>
      <c r="N155" s="36">
        <v>35993</v>
      </c>
      <c r="O155" s="24">
        <f t="shared" si="55"/>
        <v>387967</v>
      </c>
    </row>
    <row r="156" spans="2:15" ht="15.75" thickBot="1" x14ac:dyDescent="0.3">
      <c r="B156" s="27" t="s">
        <v>169</v>
      </c>
      <c r="C156" s="28">
        <v>50731</v>
      </c>
      <c r="D156" s="29">
        <v>39874</v>
      </c>
      <c r="E156" s="29">
        <v>47595</v>
      </c>
      <c r="F156" s="29">
        <v>44290</v>
      </c>
      <c r="G156" s="29">
        <v>45402</v>
      </c>
      <c r="H156" s="29">
        <v>43182</v>
      </c>
      <c r="I156" s="29">
        <v>45724</v>
      </c>
      <c r="J156" s="29">
        <v>46728</v>
      </c>
      <c r="K156" s="29">
        <v>43638</v>
      </c>
      <c r="L156" s="29">
        <v>45390</v>
      </c>
      <c r="M156" s="29">
        <v>46533</v>
      </c>
      <c r="N156" s="30">
        <v>49919</v>
      </c>
      <c r="O156" s="27">
        <f t="shared" si="55"/>
        <v>549006</v>
      </c>
    </row>
    <row r="157" spans="2:15" ht="15.75" thickBot="1" x14ac:dyDescent="0.3">
      <c r="B157" s="19" t="s">
        <v>30</v>
      </c>
      <c r="C157" s="31">
        <f>SUM(C152:C156)</f>
        <v>651398</v>
      </c>
      <c r="D157" s="32">
        <f t="shared" ref="D157:O157" si="56">SUM(D152:D156)</f>
        <v>494272</v>
      </c>
      <c r="E157" s="32">
        <f t="shared" si="56"/>
        <v>552858</v>
      </c>
      <c r="F157" s="32">
        <f t="shared" si="56"/>
        <v>548187</v>
      </c>
      <c r="G157" s="32">
        <f t="shared" si="56"/>
        <v>532119</v>
      </c>
      <c r="H157" s="32">
        <f t="shared" si="56"/>
        <v>511079</v>
      </c>
      <c r="I157" s="32">
        <f t="shared" si="56"/>
        <v>542473</v>
      </c>
      <c r="J157" s="32">
        <f t="shared" si="56"/>
        <v>568679</v>
      </c>
      <c r="K157" s="32">
        <f t="shared" si="56"/>
        <v>513162</v>
      </c>
      <c r="L157" s="32">
        <f t="shared" si="56"/>
        <v>562326</v>
      </c>
      <c r="M157" s="32">
        <f t="shared" si="56"/>
        <v>555227</v>
      </c>
      <c r="N157" s="33">
        <f t="shared" si="56"/>
        <v>631731</v>
      </c>
      <c r="O157" s="34">
        <f t="shared" si="56"/>
        <v>6663511</v>
      </c>
    </row>
    <row r="158" spans="2:15" ht="15.75" thickBot="1" x14ac:dyDescent="0.3">
      <c r="B158" s="45" t="s">
        <v>141</v>
      </c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7"/>
    </row>
    <row r="159" spans="2:15" x14ac:dyDescent="0.25">
      <c r="B159" s="20" t="s">
        <v>142</v>
      </c>
      <c r="C159" s="21">
        <v>184419</v>
      </c>
      <c r="D159" s="22">
        <v>131897</v>
      </c>
      <c r="E159" s="22">
        <v>146168</v>
      </c>
      <c r="F159" s="22">
        <v>152568</v>
      </c>
      <c r="G159" s="22">
        <v>149255</v>
      </c>
      <c r="H159" s="22">
        <v>152981</v>
      </c>
      <c r="I159" s="22">
        <v>159201</v>
      </c>
      <c r="J159" s="22">
        <v>157837</v>
      </c>
      <c r="K159" s="22">
        <v>143663</v>
      </c>
      <c r="L159" s="22">
        <v>152998</v>
      </c>
      <c r="M159" s="22">
        <v>149614</v>
      </c>
      <c r="N159" s="35">
        <v>174256</v>
      </c>
      <c r="O159" s="23">
        <f t="shared" ref="O159:O160" si="57">SUM(C159:N159)</f>
        <v>1854857</v>
      </c>
    </row>
    <row r="160" spans="2:15" ht="15.75" thickBot="1" x14ac:dyDescent="0.3">
      <c r="B160" s="24" t="s">
        <v>143</v>
      </c>
      <c r="C160" s="25">
        <v>184108</v>
      </c>
      <c r="D160" s="26">
        <v>114208</v>
      </c>
      <c r="E160" s="26">
        <v>124404</v>
      </c>
      <c r="F160" s="26">
        <v>140220</v>
      </c>
      <c r="G160" s="26">
        <v>120464</v>
      </c>
      <c r="H160" s="26">
        <v>137265</v>
      </c>
      <c r="I160" s="26">
        <v>138458</v>
      </c>
      <c r="J160" s="26">
        <v>134103</v>
      </c>
      <c r="K160" s="26">
        <v>119614</v>
      </c>
      <c r="L160" s="26">
        <v>135273</v>
      </c>
      <c r="M160" s="26">
        <v>129818</v>
      </c>
      <c r="N160" s="36">
        <v>165445</v>
      </c>
      <c r="O160" s="24">
        <f t="shared" si="57"/>
        <v>1643380</v>
      </c>
    </row>
    <row r="161" spans="2:15" ht="15.75" thickBot="1" x14ac:dyDescent="0.3">
      <c r="B161" s="19" t="s">
        <v>30</v>
      </c>
      <c r="C161" s="31">
        <f t="shared" ref="C161:O161" si="58">SUM(C159:C160)</f>
        <v>368527</v>
      </c>
      <c r="D161" s="32">
        <f t="shared" si="58"/>
        <v>246105</v>
      </c>
      <c r="E161" s="32">
        <f t="shared" si="58"/>
        <v>270572</v>
      </c>
      <c r="F161" s="32">
        <f t="shared" si="58"/>
        <v>292788</v>
      </c>
      <c r="G161" s="32">
        <f t="shared" si="58"/>
        <v>269719</v>
      </c>
      <c r="H161" s="32">
        <f t="shared" si="58"/>
        <v>290246</v>
      </c>
      <c r="I161" s="32">
        <f t="shared" si="58"/>
        <v>297659</v>
      </c>
      <c r="J161" s="32">
        <f t="shared" si="58"/>
        <v>291940</v>
      </c>
      <c r="K161" s="32">
        <f t="shared" si="58"/>
        <v>263277</v>
      </c>
      <c r="L161" s="32">
        <f t="shared" si="58"/>
        <v>288271</v>
      </c>
      <c r="M161" s="32">
        <f t="shared" si="58"/>
        <v>279432</v>
      </c>
      <c r="N161" s="33">
        <f t="shared" si="58"/>
        <v>339701</v>
      </c>
      <c r="O161" s="34">
        <f t="shared" si="58"/>
        <v>3498237</v>
      </c>
    </row>
    <row r="162" spans="2:15" ht="15.75" thickBot="1" x14ac:dyDescent="0.3">
      <c r="B162" s="45" t="s">
        <v>144</v>
      </c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7"/>
    </row>
    <row r="163" spans="2:15" ht="15.75" thickBot="1" x14ac:dyDescent="0.3">
      <c r="B163" s="20" t="s">
        <v>145</v>
      </c>
      <c r="C163" s="21">
        <v>60689</v>
      </c>
      <c r="D163" s="22">
        <v>38780</v>
      </c>
      <c r="E163" s="22">
        <v>42491</v>
      </c>
      <c r="F163" s="22">
        <v>46478</v>
      </c>
      <c r="G163" s="22">
        <v>41809</v>
      </c>
      <c r="H163" s="22">
        <v>44176</v>
      </c>
      <c r="I163" s="22">
        <v>45016</v>
      </c>
      <c r="J163" s="22">
        <v>42970</v>
      </c>
      <c r="K163" s="22">
        <v>41729</v>
      </c>
      <c r="L163" s="22">
        <v>45975</v>
      </c>
      <c r="M163" s="22">
        <v>44569</v>
      </c>
      <c r="N163" s="35">
        <v>58057</v>
      </c>
      <c r="O163" s="23">
        <f t="shared" ref="O163" si="59">SUM(C163:N163)</f>
        <v>552739</v>
      </c>
    </row>
    <row r="164" spans="2:15" ht="15.75" thickBot="1" x14ac:dyDescent="0.3">
      <c r="B164" s="19" t="s">
        <v>30</v>
      </c>
      <c r="C164" s="31">
        <f t="shared" ref="C164:O164" si="60">SUM(C163:C163)</f>
        <v>60689</v>
      </c>
      <c r="D164" s="32">
        <f t="shared" si="60"/>
        <v>38780</v>
      </c>
      <c r="E164" s="32">
        <f t="shared" si="60"/>
        <v>42491</v>
      </c>
      <c r="F164" s="32">
        <f t="shared" si="60"/>
        <v>46478</v>
      </c>
      <c r="G164" s="32">
        <f t="shared" si="60"/>
        <v>41809</v>
      </c>
      <c r="H164" s="32">
        <f t="shared" si="60"/>
        <v>44176</v>
      </c>
      <c r="I164" s="32">
        <f t="shared" si="60"/>
        <v>45016</v>
      </c>
      <c r="J164" s="32">
        <f t="shared" si="60"/>
        <v>42970</v>
      </c>
      <c r="K164" s="32">
        <f t="shared" si="60"/>
        <v>41729</v>
      </c>
      <c r="L164" s="32">
        <f t="shared" si="60"/>
        <v>45975</v>
      </c>
      <c r="M164" s="32">
        <f t="shared" si="60"/>
        <v>44569</v>
      </c>
      <c r="N164" s="33">
        <f t="shared" si="60"/>
        <v>58057</v>
      </c>
      <c r="O164" s="34">
        <f t="shared" si="60"/>
        <v>552739</v>
      </c>
    </row>
    <row r="165" spans="2:15" ht="15.75" thickBot="1" x14ac:dyDescent="0.3">
      <c r="B165" s="45" t="s">
        <v>146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7"/>
    </row>
    <row r="166" spans="2:15" x14ac:dyDescent="0.25">
      <c r="B166" s="20" t="s">
        <v>147</v>
      </c>
      <c r="C166" s="21">
        <v>149512</v>
      </c>
      <c r="D166" s="22">
        <v>129572</v>
      </c>
      <c r="E166" s="22">
        <v>148342</v>
      </c>
      <c r="F166" s="22">
        <v>146411</v>
      </c>
      <c r="G166" s="22">
        <v>150843</v>
      </c>
      <c r="H166" s="22">
        <v>152720</v>
      </c>
      <c r="I166" s="22">
        <v>162508</v>
      </c>
      <c r="J166" s="22">
        <v>160439</v>
      </c>
      <c r="K166" s="22">
        <v>158867</v>
      </c>
      <c r="L166" s="22">
        <v>165781</v>
      </c>
      <c r="M166" s="22">
        <v>162366</v>
      </c>
      <c r="N166" s="35">
        <v>185555</v>
      </c>
      <c r="O166" s="23">
        <f t="shared" ref="O166:O169" si="61">SUM(C166:N166)</f>
        <v>1872916</v>
      </c>
    </row>
    <row r="167" spans="2:15" x14ac:dyDescent="0.25">
      <c r="B167" s="24" t="s">
        <v>170</v>
      </c>
      <c r="C167" s="25">
        <v>60565</v>
      </c>
      <c r="D167" s="26">
        <v>46204</v>
      </c>
      <c r="E167" s="26">
        <v>51965</v>
      </c>
      <c r="F167" s="26">
        <v>58820</v>
      </c>
      <c r="G167" s="26">
        <v>49914</v>
      </c>
      <c r="H167" s="26">
        <v>50080</v>
      </c>
      <c r="I167" s="26">
        <v>52109</v>
      </c>
      <c r="J167" s="26">
        <v>49058</v>
      </c>
      <c r="K167" s="26">
        <v>46641</v>
      </c>
      <c r="L167" s="26">
        <v>49037</v>
      </c>
      <c r="M167" s="26">
        <v>47687</v>
      </c>
      <c r="N167" s="36">
        <v>61525</v>
      </c>
      <c r="O167" s="24">
        <f t="shared" si="61"/>
        <v>623605</v>
      </c>
    </row>
    <row r="168" spans="2:15" x14ac:dyDescent="0.25">
      <c r="B168" s="24" t="s">
        <v>171</v>
      </c>
      <c r="C168" s="25">
        <v>127832</v>
      </c>
      <c r="D168" s="26">
        <v>108600</v>
      </c>
      <c r="E168" s="26">
        <v>119758</v>
      </c>
      <c r="F168" s="26">
        <v>117277</v>
      </c>
      <c r="G168" s="26">
        <v>118439</v>
      </c>
      <c r="H168" s="26">
        <v>119790</v>
      </c>
      <c r="I168" s="26">
        <v>125238</v>
      </c>
      <c r="J168" s="26">
        <v>124976</v>
      </c>
      <c r="K168" s="26">
        <v>118004</v>
      </c>
      <c r="L168" s="26">
        <v>123163</v>
      </c>
      <c r="M168" s="26">
        <v>121310</v>
      </c>
      <c r="N168" s="36">
        <v>145612</v>
      </c>
      <c r="O168" s="24">
        <f t="shared" si="61"/>
        <v>1469999</v>
      </c>
    </row>
    <row r="169" spans="2:15" ht="15.75" thickBot="1" x14ac:dyDescent="0.3">
      <c r="B169" s="24" t="s">
        <v>172</v>
      </c>
      <c r="C169" s="25">
        <v>73864</v>
      </c>
      <c r="D169" s="26">
        <v>30559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36">
        <v>0</v>
      </c>
      <c r="O169" s="24">
        <f t="shared" si="61"/>
        <v>104423</v>
      </c>
    </row>
    <row r="170" spans="2:15" ht="15.75" thickBot="1" x14ac:dyDescent="0.3">
      <c r="B170" s="19" t="s">
        <v>30</v>
      </c>
      <c r="C170" s="31">
        <f>SUM(C166:C169)</f>
        <v>411773</v>
      </c>
      <c r="D170" s="32">
        <f t="shared" ref="D170:O170" si="62">SUM(D166:D169)</f>
        <v>314935</v>
      </c>
      <c r="E170" s="32">
        <f t="shared" si="62"/>
        <v>320065</v>
      </c>
      <c r="F170" s="32">
        <f t="shared" si="62"/>
        <v>322508</v>
      </c>
      <c r="G170" s="32">
        <f t="shared" si="62"/>
        <v>319196</v>
      </c>
      <c r="H170" s="32">
        <f t="shared" si="62"/>
        <v>322590</v>
      </c>
      <c r="I170" s="32">
        <f t="shared" si="62"/>
        <v>339855</v>
      </c>
      <c r="J170" s="32">
        <f t="shared" si="62"/>
        <v>334473</v>
      </c>
      <c r="K170" s="32">
        <f t="shared" si="62"/>
        <v>323512</v>
      </c>
      <c r="L170" s="32">
        <f t="shared" si="62"/>
        <v>337981</v>
      </c>
      <c r="M170" s="32">
        <f t="shared" si="62"/>
        <v>331363</v>
      </c>
      <c r="N170" s="33">
        <f t="shared" si="62"/>
        <v>392692</v>
      </c>
      <c r="O170" s="34">
        <f t="shared" si="62"/>
        <v>4070943</v>
      </c>
    </row>
    <row r="171" spans="2:15" ht="15.75" thickBot="1" x14ac:dyDescent="0.3">
      <c r="B171" s="45" t="s">
        <v>148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7"/>
    </row>
    <row r="172" spans="2:15" x14ac:dyDescent="0.25">
      <c r="B172" s="20" t="s">
        <v>149</v>
      </c>
      <c r="C172" s="21">
        <v>133065</v>
      </c>
      <c r="D172" s="22">
        <v>93746</v>
      </c>
      <c r="E172" s="22">
        <v>102878</v>
      </c>
      <c r="F172" s="22">
        <v>113547</v>
      </c>
      <c r="G172" s="22">
        <v>100983</v>
      </c>
      <c r="H172" s="22">
        <v>105736</v>
      </c>
      <c r="I172" s="22">
        <v>108384</v>
      </c>
      <c r="J172" s="22">
        <v>104394</v>
      </c>
      <c r="K172" s="22">
        <v>99100</v>
      </c>
      <c r="L172" s="22">
        <v>108634</v>
      </c>
      <c r="M172" s="22">
        <v>107765</v>
      </c>
      <c r="N172" s="35">
        <v>130221</v>
      </c>
      <c r="O172" s="23">
        <f t="shared" ref="O172:O173" si="63">SUM(C172:N172)</f>
        <v>1308453</v>
      </c>
    </row>
    <row r="173" spans="2:15" ht="15.75" thickBot="1" x14ac:dyDescent="0.3">
      <c r="B173" s="24" t="s">
        <v>150</v>
      </c>
      <c r="C173" s="25">
        <v>94195</v>
      </c>
      <c r="D173" s="26">
        <v>71657</v>
      </c>
      <c r="E173" s="26">
        <v>77186</v>
      </c>
      <c r="F173" s="26">
        <v>86347</v>
      </c>
      <c r="G173" s="26">
        <v>77171</v>
      </c>
      <c r="H173" s="26">
        <v>80663</v>
      </c>
      <c r="I173" s="26">
        <v>82001</v>
      </c>
      <c r="J173" s="26">
        <v>79233</v>
      </c>
      <c r="K173" s="26">
        <v>73119</v>
      </c>
      <c r="L173" s="26">
        <v>79983</v>
      </c>
      <c r="M173" s="26">
        <v>79683</v>
      </c>
      <c r="N173" s="36">
        <v>95836</v>
      </c>
      <c r="O173" s="24">
        <f t="shared" si="63"/>
        <v>977074</v>
      </c>
    </row>
    <row r="174" spans="2:15" ht="15.75" thickBot="1" x14ac:dyDescent="0.3">
      <c r="B174" s="19" t="s">
        <v>30</v>
      </c>
      <c r="C174" s="31">
        <f t="shared" ref="C174:O174" si="64">SUM(C172:C173)</f>
        <v>227260</v>
      </c>
      <c r="D174" s="32">
        <f t="shared" si="64"/>
        <v>165403</v>
      </c>
      <c r="E174" s="32">
        <f t="shared" si="64"/>
        <v>180064</v>
      </c>
      <c r="F174" s="32">
        <f t="shared" si="64"/>
        <v>199894</v>
      </c>
      <c r="G174" s="32">
        <f t="shared" si="64"/>
        <v>178154</v>
      </c>
      <c r="H174" s="32">
        <f t="shared" si="64"/>
        <v>186399</v>
      </c>
      <c r="I174" s="32">
        <f t="shared" si="64"/>
        <v>190385</v>
      </c>
      <c r="J174" s="32">
        <f t="shared" si="64"/>
        <v>183627</v>
      </c>
      <c r="K174" s="32">
        <f t="shared" si="64"/>
        <v>172219</v>
      </c>
      <c r="L174" s="32">
        <f t="shared" si="64"/>
        <v>188617</v>
      </c>
      <c r="M174" s="32">
        <f t="shared" si="64"/>
        <v>187448</v>
      </c>
      <c r="N174" s="33">
        <f t="shared" si="64"/>
        <v>226057</v>
      </c>
      <c r="O174" s="34">
        <f t="shared" si="64"/>
        <v>2285527</v>
      </c>
    </row>
    <row r="175" spans="2:15" ht="15.75" thickBot="1" x14ac:dyDescent="0.3">
      <c r="B175" s="45" t="s">
        <v>151</v>
      </c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7"/>
    </row>
    <row r="176" spans="2:15" ht="15.75" thickBot="1" x14ac:dyDescent="0.3">
      <c r="B176" s="20" t="s">
        <v>152</v>
      </c>
      <c r="C176" s="21">
        <v>166336</v>
      </c>
      <c r="D176" s="22">
        <v>132834</v>
      </c>
      <c r="E176" s="22">
        <v>142048</v>
      </c>
      <c r="F176" s="22">
        <v>144619</v>
      </c>
      <c r="G176" s="22">
        <v>139160</v>
      </c>
      <c r="H176" s="22">
        <v>144687</v>
      </c>
      <c r="I176" s="22">
        <v>150371</v>
      </c>
      <c r="J176" s="22">
        <v>147206</v>
      </c>
      <c r="K176" s="22">
        <v>140547</v>
      </c>
      <c r="L176" s="22">
        <v>153579</v>
      </c>
      <c r="M176" s="22">
        <v>149846</v>
      </c>
      <c r="N176" s="35">
        <v>102704</v>
      </c>
      <c r="O176" s="23">
        <f t="shared" ref="O176" si="65">SUM(C176:N176)</f>
        <v>1713937</v>
      </c>
    </row>
    <row r="177" spans="2:15" ht="15.75" thickBot="1" x14ac:dyDescent="0.3">
      <c r="B177" s="19" t="s">
        <v>30</v>
      </c>
      <c r="C177" s="31">
        <f t="shared" ref="C177:O177" si="66">SUM(C176:C176)</f>
        <v>166336</v>
      </c>
      <c r="D177" s="32">
        <f t="shared" si="66"/>
        <v>132834</v>
      </c>
      <c r="E177" s="32">
        <f t="shared" si="66"/>
        <v>142048</v>
      </c>
      <c r="F177" s="32">
        <f t="shared" si="66"/>
        <v>144619</v>
      </c>
      <c r="G177" s="32">
        <f t="shared" si="66"/>
        <v>139160</v>
      </c>
      <c r="H177" s="32">
        <f t="shared" si="66"/>
        <v>144687</v>
      </c>
      <c r="I177" s="32">
        <f t="shared" si="66"/>
        <v>150371</v>
      </c>
      <c r="J177" s="32">
        <f t="shared" si="66"/>
        <v>147206</v>
      </c>
      <c r="K177" s="32">
        <f t="shared" si="66"/>
        <v>140547</v>
      </c>
      <c r="L177" s="32">
        <f t="shared" si="66"/>
        <v>153579</v>
      </c>
      <c r="M177" s="32">
        <f t="shared" si="66"/>
        <v>149846</v>
      </c>
      <c r="N177" s="33">
        <f t="shared" si="66"/>
        <v>102704</v>
      </c>
      <c r="O177" s="34">
        <f t="shared" si="66"/>
        <v>1713937</v>
      </c>
    </row>
    <row r="178" spans="2:15" ht="15.75" thickBot="1" x14ac:dyDescent="0.3">
      <c r="B178" s="45" t="s">
        <v>153</v>
      </c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7"/>
    </row>
    <row r="179" spans="2:15" x14ac:dyDescent="0.25">
      <c r="B179" s="20" t="s">
        <v>154</v>
      </c>
      <c r="C179" s="21">
        <v>117938</v>
      </c>
      <c r="D179" s="22">
        <v>88895</v>
      </c>
      <c r="E179" s="22">
        <v>98913</v>
      </c>
      <c r="F179" s="22">
        <v>105715</v>
      </c>
      <c r="G179" s="22">
        <v>95013</v>
      </c>
      <c r="H179" s="22">
        <v>99422</v>
      </c>
      <c r="I179" s="22">
        <v>102869</v>
      </c>
      <c r="J179" s="22">
        <v>102568</v>
      </c>
      <c r="K179" s="22">
        <v>94784</v>
      </c>
      <c r="L179" s="22">
        <v>101393</v>
      </c>
      <c r="M179" s="22">
        <v>100920</v>
      </c>
      <c r="N179" s="35">
        <v>117914</v>
      </c>
      <c r="O179" s="23">
        <f t="shared" ref="O179:O180" si="67">SUM(C179:N179)</f>
        <v>1226344</v>
      </c>
    </row>
    <row r="180" spans="2:15" ht="15.75" thickBot="1" x14ac:dyDescent="0.3">
      <c r="B180" s="24" t="s">
        <v>155</v>
      </c>
      <c r="C180" s="25">
        <v>172264</v>
      </c>
      <c r="D180" s="26">
        <v>127913</v>
      </c>
      <c r="E180" s="26">
        <v>152734</v>
      </c>
      <c r="F180" s="26">
        <v>158871</v>
      </c>
      <c r="G180" s="26">
        <v>151274</v>
      </c>
      <c r="H180" s="26">
        <v>159452</v>
      </c>
      <c r="I180" s="26">
        <v>166074</v>
      </c>
      <c r="J180" s="26">
        <v>161710</v>
      </c>
      <c r="K180" s="26">
        <v>152495</v>
      </c>
      <c r="L180" s="26">
        <v>159755</v>
      </c>
      <c r="M180" s="26">
        <v>156532</v>
      </c>
      <c r="N180" s="36">
        <v>187954</v>
      </c>
      <c r="O180" s="24">
        <f t="shared" si="67"/>
        <v>1907028</v>
      </c>
    </row>
    <row r="181" spans="2:15" ht="15.75" thickBot="1" x14ac:dyDescent="0.3">
      <c r="B181" s="19" t="s">
        <v>30</v>
      </c>
      <c r="C181" s="31">
        <f t="shared" ref="C181:O181" si="68">SUM(C179:C180)</f>
        <v>290202</v>
      </c>
      <c r="D181" s="32">
        <f t="shared" si="68"/>
        <v>216808</v>
      </c>
      <c r="E181" s="32">
        <f t="shared" si="68"/>
        <v>251647</v>
      </c>
      <c r="F181" s="32">
        <f t="shared" si="68"/>
        <v>264586</v>
      </c>
      <c r="G181" s="32">
        <f t="shared" si="68"/>
        <v>246287</v>
      </c>
      <c r="H181" s="32">
        <f t="shared" si="68"/>
        <v>258874</v>
      </c>
      <c r="I181" s="32">
        <f t="shared" si="68"/>
        <v>268943</v>
      </c>
      <c r="J181" s="32">
        <f t="shared" si="68"/>
        <v>264278</v>
      </c>
      <c r="K181" s="32">
        <f t="shared" si="68"/>
        <v>247279</v>
      </c>
      <c r="L181" s="32">
        <f t="shared" si="68"/>
        <v>261148</v>
      </c>
      <c r="M181" s="32">
        <f t="shared" si="68"/>
        <v>257452</v>
      </c>
      <c r="N181" s="33">
        <f t="shared" si="68"/>
        <v>305868</v>
      </c>
      <c r="O181" s="34">
        <f t="shared" si="68"/>
        <v>3133372</v>
      </c>
    </row>
    <row r="182" spans="2:15" ht="15.75" thickBot="1" x14ac:dyDescent="0.3">
      <c r="B182" s="45" t="s">
        <v>156</v>
      </c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7"/>
    </row>
    <row r="183" spans="2:15" x14ac:dyDescent="0.25">
      <c r="B183" s="20" t="s">
        <v>157</v>
      </c>
      <c r="C183" s="21">
        <v>141415</v>
      </c>
      <c r="D183" s="22">
        <v>86581</v>
      </c>
      <c r="E183" s="22">
        <v>93310</v>
      </c>
      <c r="F183" s="22">
        <v>107914</v>
      </c>
      <c r="G183" s="22">
        <v>87510</v>
      </c>
      <c r="H183" s="22">
        <v>96304</v>
      </c>
      <c r="I183" s="22">
        <v>96148</v>
      </c>
      <c r="J183" s="22">
        <v>101112</v>
      </c>
      <c r="K183" s="22">
        <v>90091</v>
      </c>
      <c r="L183" s="22">
        <v>97762</v>
      </c>
      <c r="M183" s="22">
        <v>91113</v>
      </c>
      <c r="N183" s="35">
        <v>125568</v>
      </c>
      <c r="O183" s="23">
        <f>SUM(C183:N183)</f>
        <v>1214828</v>
      </c>
    </row>
    <row r="184" spans="2:15" x14ac:dyDescent="0.25">
      <c r="B184" s="24" t="s">
        <v>158</v>
      </c>
      <c r="C184" s="25">
        <v>111767</v>
      </c>
      <c r="D184" s="26">
        <v>56397</v>
      </c>
      <c r="E184" s="26">
        <v>65487</v>
      </c>
      <c r="F184" s="26">
        <v>87146</v>
      </c>
      <c r="G184" s="26">
        <v>63304</v>
      </c>
      <c r="H184" s="26">
        <v>74579</v>
      </c>
      <c r="I184" s="26">
        <v>77890</v>
      </c>
      <c r="J184" s="26">
        <v>73652</v>
      </c>
      <c r="K184" s="26">
        <v>63678</v>
      </c>
      <c r="L184" s="26">
        <v>69962</v>
      </c>
      <c r="M184" s="26">
        <v>68377</v>
      </c>
      <c r="N184" s="36">
        <v>86507</v>
      </c>
      <c r="O184" s="24">
        <f t="shared" ref="O184:O189" si="69">SUM(C184:N184)</f>
        <v>898746</v>
      </c>
    </row>
    <row r="185" spans="2:15" x14ac:dyDescent="0.25">
      <c r="B185" s="24" t="s">
        <v>159</v>
      </c>
      <c r="C185" s="25">
        <v>73361</v>
      </c>
      <c r="D185" s="26">
        <v>50144</v>
      </c>
      <c r="E185" s="26">
        <v>56357</v>
      </c>
      <c r="F185" s="26">
        <v>68002</v>
      </c>
      <c r="G185" s="26">
        <v>55238</v>
      </c>
      <c r="H185" s="26">
        <v>60156</v>
      </c>
      <c r="I185" s="26">
        <v>58784</v>
      </c>
      <c r="J185" s="26">
        <v>56056</v>
      </c>
      <c r="K185" s="26">
        <v>53654</v>
      </c>
      <c r="L185" s="26">
        <v>54549</v>
      </c>
      <c r="M185" s="26">
        <v>54226</v>
      </c>
      <c r="N185" s="36">
        <v>68017</v>
      </c>
      <c r="O185" s="24">
        <f t="shared" si="69"/>
        <v>708544</v>
      </c>
    </row>
    <row r="186" spans="2:15" x14ac:dyDescent="0.25">
      <c r="B186" s="24" t="s">
        <v>173</v>
      </c>
      <c r="C186" s="25">
        <v>171914</v>
      </c>
      <c r="D186" s="26">
        <v>114521</v>
      </c>
      <c r="E186" s="26">
        <v>126183</v>
      </c>
      <c r="F186" s="26">
        <v>138427</v>
      </c>
      <c r="G186" s="26">
        <v>123647</v>
      </c>
      <c r="H186" s="26">
        <v>130447</v>
      </c>
      <c r="I186" s="26">
        <v>129986</v>
      </c>
      <c r="J186" s="26">
        <v>126613</v>
      </c>
      <c r="K186" s="26">
        <v>121497</v>
      </c>
      <c r="L186" s="26">
        <v>127829</v>
      </c>
      <c r="M186" s="26">
        <v>125250</v>
      </c>
      <c r="N186" s="36">
        <v>156628</v>
      </c>
      <c r="O186" s="24">
        <f t="shared" si="69"/>
        <v>1592942</v>
      </c>
    </row>
    <row r="187" spans="2:15" x14ac:dyDescent="0.25">
      <c r="B187" s="24" t="s">
        <v>174</v>
      </c>
      <c r="C187" s="25">
        <v>93993</v>
      </c>
      <c r="D187" s="26">
        <v>44188</v>
      </c>
      <c r="E187" s="26">
        <v>49278</v>
      </c>
      <c r="F187" s="26">
        <v>72143</v>
      </c>
      <c r="G187" s="26">
        <v>43842</v>
      </c>
      <c r="H187" s="26">
        <v>52479</v>
      </c>
      <c r="I187" s="26">
        <v>53262</v>
      </c>
      <c r="J187" s="26">
        <v>49658</v>
      </c>
      <c r="K187" s="26">
        <v>41637</v>
      </c>
      <c r="L187" s="26">
        <v>48107</v>
      </c>
      <c r="M187" s="26">
        <v>47349</v>
      </c>
      <c r="N187" s="36">
        <v>62243</v>
      </c>
      <c r="O187" s="24">
        <f t="shared" si="69"/>
        <v>658179</v>
      </c>
    </row>
    <row r="188" spans="2:15" x14ac:dyDescent="0.25">
      <c r="B188" s="24" t="s">
        <v>121</v>
      </c>
      <c r="C188" s="25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16003</v>
      </c>
      <c r="K188" s="26">
        <v>52665</v>
      </c>
      <c r="L188" s="26">
        <v>54247</v>
      </c>
      <c r="M188" s="26">
        <v>53090</v>
      </c>
      <c r="N188" s="36">
        <v>63313</v>
      </c>
      <c r="O188" s="24">
        <f t="shared" si="69"/>
        <v>239318</v>
      </c>
    </row>
    <row r="189" spans="2:15" ht="15.75" thickBot="1" x14ac:dyDescent="0.3">
      <c r="B189" s="27" t="s">
        <v>122</v>
      </c>
      <c r="C189" s="28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26016</v>
      </c>
      <c r="K189" s="29">
        <v>84888</v>
      </c>
      <c r="L189" s="29">
        <v>90684</v>
      </c>
      <c r="M189" s="29">
        <v>90624</v>
      </c>
      <c r="N189" s="30">
        <v>108626</v>
      </c>
      <c r="O189" s="27">
        <f t="shared" si="69"/>
        <v>400838</v>
      </c>
    </row>
    <row r="190" spans="2:15" ht="15.75" thickBot="1" x14ac:dyDescent="0.3">
      <c r="B190" s="19" t="s">
        <v>30</v>
      </c>
      <c r="C190" s="31">
        <f>SUM(C183:C189)</f>
        <v>592450</v>
      </c>
      <c r="D190" s="32">
        <f t="shared" ref="D190:O190" si="70">SUM(D183:D189)</f>
        <v>351831</v>
      </c>
      <c r="E190" s="32">
        <f t="shared" si="70"/>
        <v>390615</v>
      </c>
      <c r="F190" s="32">
        <f t="shared" si="70"/>
        <v>473632</v>
      </c>
      <c r="G190" s="32">
        <f t="shared" si="70"/>
        <v>373541</v>
      </c>
      <c r="H190" s="32">
        <f t="shared" si="70"/>
        <v>413965</v>
      </c>
      <c r="I190" s="32">
        <f t="shared" si="70"/>
        <v>416070</v>
      </c>
      <c r="J190" s="32">
        <f t="shared" si="70"/>
        <v>449110</v>
      </c>
      <c r="K190" s="32">
        <f t="shared" si="70"/>
        <v>508110</v>
      </c>
      <c r="L190" s="32">
        <f t="shared" si="70"/>
        <v>543140</v>
      </c>
      <c r="M190" s="32">
        <f t="shared" si="70"/>
        <v>530029</v>
      </c>
      <c r="N190" s="33">
        <f t="shared" si="70"/>
        <v>670902</v>
      </c>
      <c r="O190" s="34">
        <f t="shared" si="70"/>
        <v>5713395</v>
      </c>
    </row>
    <row r="191" spans="2:15" ht="15.75" thickBot="1" x14ac:dyDescent="0.3">
      <c r="B191" s="45" t="s">
        <v>175</v>
      </c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7"/>
    </row>
    <row r="192" spans="2:15" ht="15.75" thickBot="1" x14ac:dyDescent="0.3">
      <c r="B192" s="20" t="s">
        <v>176</v>
      </c>
      <c r="C192" s="21">
        <v>67954</v>
      </c>
      <c r="D192" s="22">
        <v>44503</v>
      </c>
      <c r="E192" s="22">
        <v>49494</v>
      </c>
      <c r="F192" s="22">
        <v>54098</v>
      </c>
      <c r="G192" s="22">
        <v>49887</v>
      </c>
      <c r="H192" s="22">
        <v>52629</v>
      </c>
      <c r="I192" s="22">
        <v>53884</v>
      </c>
      <c r="J192" s="22">
        <v>52277</v>
      </c>
      <c r="K192" s="22">
        <v>47526</v>
      </c>
      <c r="L192" s="22">
        <v>53537</v>
      </c>
      <c r="M192" s="22">
        <v>51610</v>
      </c>
      <c r="N192" s="35">
        <v>68423</v>
      </c>
      <c r="O192" s="23">
        <f t="shared" ref="O192" si="71">SUM(C192:N192)</f>
        <v>645822</v>
      </c>
    </row>
    <row r="193" spans="2:15" ht="15.75" thickBot="1" x14ac:dyDescent="0.3">
      <c r="B193" s="19" t="s">
        <v>30</v>
      </c>
      <c r="C193" s="31">
        <f t="shared" ref="C193:O193" si="72">SUM(C192:C192)</f>
        <v>67954</v>
      </c>
      <c r="D193" s="32">
        <f t="shared" si="72"/>
        <v>44503</v>
      </c>
      <c r="E193" s="32">
        <f t="shared" si="72"/>
        <v>49494</v>
      </c>
      <c r="F193" s="32">
        <f t="shared" si="72"/>
        <v>54098</v>
      </c>
      <c r="G193" s="32">
        <f t="shared" si="72"/>
        <v>49887</v>
      </c>
      <c r="H193" s="32">
        <f t="shared" si="72"/>
        <v>52629</v>
      </c>
      <c r="I193" s="32">
        <f t="shared" si="72"/>
        <v>53884</v>
      </c>
      <c r="J193" s="32">
        <f t="shared" si="72"/>
        <v>52277</v>
      </c>
      <c r="K193" s="32">
        <f t="shared" si="72"/>
        <v>47526</v>
      </c>
      <c r="L193" s="32">
        <f t="shared" si="72"/>
        <v>53537</v>
      </c>
      <c r="M193" s="32">
        <f t="shared" si="72"/>
        <v>51610</v>
      </c>
      <c r="N193" s="33">
        <f t="shared" si="72"/>
        <v>68423</v>
      </c>
      <c r="O193" s="34">
        <f t="shared" si="72"/>
        <v>645822</v>
      </c>
    </row>
    <row r="194" spans="2:15" ht="15.75" thickBot="1" x14ac:dyDescent="0.3">
      <c r="B194" s="45" t="s">
        <v>178</v>
      </c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7"/>
    </row>
    <row r="195" spans="2:15" x14ac:dyDescent="0.25">
      <c r="B195" s="20" t="s">
        <v>53</v>
      </c>
      <c r="C195" s="21">
        <v>176039</v>
      </c>
      <c r="D195" s="22">
        <v>123425</v>
      </c>
      <c r="E195" s="22">
        <v>138745</v>
      </c>
      <c r="F195" s="22">
        <v>153095</v>
      </c>
      <c r="G195" s="22">
        <v>138408</v>
      </c>
      <c r="H195" s="22">
        <v>159230</v>
      </c>
      <c r="I195" s="22">
        <v>166458</v>
      </c>
      <c r="J195" s="22">
        <v>150301</v>
      </c>
      <c r="K195" s="22">
        <v>136828</v>
      </c>
      <c r="L195" s="22">
        <v>157372</v>
      </c>
      <c r="M195" s="22">
        <v>151128</v>
      </c>
      <c r="N195" s="35">
        <v>190219</v>
      </c>
      <c r="O195" s="23">
        <f t="shared" ref="O195:O197" si="73">SUM(C195:N195)</f>
        <v>1841248</v>
      </c>
    </row>
    <row r="196" spans="2:15" x14ac:dyDescent="0.25">
      <c r="B196" s="24" t="s">
        <v>177</v>
      </c>
      <c r="C196" s="25">
        <v>137859</v>
      </c>
      <c r="D196" s="26">
        <v>88554</v>
      </c>
      <c r="E196" s="26">
        <v>100269</v>
      </c>
      <c r="F196" s="26">
        <v>118793</v>
      </c>
      <c r="G196" s="26">
        <v>100145</v>
      </c>
      <c r="H196" s="26">
        <v>120150</v>
      </c>
      <c r="I196" s="26">
        <v>126602</v>
      </c>
      <c r="J196" s="26">
        <v>109917</v>
      </c>
      <c r="K196" s="26">
        <v>98084</v>
      </c>
      <c r="L196" s="26">
        <v>114768</v>
      </c>
      <c r="M196" s="26">
        <v>109578</v>
      </c>
      <c r="N196" s="36">
        <v>146144</v>
      </c>
      <c r="O196" s="24">
        <f t="shared" si="73"/>
        <v>1370863</v>
      </c>
    </row>
    <row r="197" spans="2:15" ht="15.75" thickBot="1" x14ac:dyDescent="0.3">
      <c r="B197" s="27" t="s">
        <v>54</v>
      </c>
      <c r="C197" s="28">
        <v>226527</v>
      </c>
      <c r="D197" s="29">
        <v>142728</v>
      </c>
      <c r="E197" s="29">
        <v>163714</v>
      </c>
      <c r="F197" s="29">
        <v>189181</v>
      </c>
      <c r="G197" s="29">
        <v>165736</v>
      </c>
      <c r="H197" s="29">
        <v>198746</v>
      </c>
      <c r="I197" s="29">
        <v>211323</v>
      </c>
      <c r="J197" s="29">
        <v>181534</v>
      </c>
      <c r="K197" s="29">
        <v>158080</v>
      </c>
      <c r="L197" s="29">
        <v>181328</v>
      </c>
      <c r="M197" s="29">
        <v>172214</v>
      </c>
      <c r="N197" s="30">
        <v>229232</v>
      </c>
      <c r="O197" s="27">
        <f t="shared" si="73"/>
        <v>2220343</v>
      </c>
    </row>
    <row r="198" spans="2:15" ht="15.75" thickBot="1" x14ac:dyDescent="0.3">
      <c r="B198" s="19" t="s">
        <v>30</v>
      </c>
      <c r="C198" s="31">
        <f t="shared" ref="C198:O198" si="74">SUM(C195:C197)</f>
        <v>540425</v>
      </c>
      <c r="D198" s="32">
        <f t="shared" si="74"/>
        <v>354707</v>
      </c>
      <c r="E198" s="32">
        <f t="shared" si="74"/>
        <v>402728</v>
      </c>
      <c r="F198" s="32">
        <f t="shared" si="74"/>
        <v>461069</v>
      </c>
      <c r="G198" s="32">
        <f t="shared" si="74"/>
        <v>404289</v>
      </c>
      <c r="H198" s="32">
        <f t="shared" si="74"/>
        <v>478126</v>
      </c>
      <c r="I198" s="32">
        <f t="shared" si="74"/>
        <v>504383</v>
      </c>
      <c r="J198" s="32">
        <f t="shared" si="74"/>
        <v>441752</v>
      </c>
      <c r="K198" s="32">
        <f t="shared" si="74"/>
        <v>392992</v>
      </c>
      <c r="L198" s="32">
        <f t="shared" si="74"/>
        <v>453468</v>
      </c>
      <c r="M198" s="32">
        <f t="shared" si="74"/>
        <v>432920</v>
      </c>
      <c r="N198" s="33">
        <f t="shared" si="74"/>
        <v>565595</v>
      </c>
      <c r="O198" s="34">
        <f t="shared" si="74"/>
        <v>5432454</v>
      </c>
    </row>
    <row r="199" spans="2:15" ht="15.75" thickBot="1" x14ac:dyDescent="0.3">
      <c r="B199" s="45" t="s">
        <v>181</v>
      </c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7"/>
    </row>
    <row r="200" spans="2:15" x14ac:dyDescent="0.25">
      <c r="B200" s="20" t="s">
        <v>179</v>
      </c>
      <c r="C200" s="21">
        <v>130273</v>
      </c>
      <c r="D200" s="22">
        <v>91703</v>
      </c>
      <c r="E200" s="22">
        <v>100488</v>
      </c>
      <c r="F200" s="22">
        <v>116194</v>
      </c>
      <c r="G200" s="22">
        <v>96136</v>
      </c>
      <c r="H200" s="22">
        <v>112693</v>
      </c>
      <c r="I200" s="22">
        <v>117643</v>
      </c>
      <c r="J200" s="22">
        <v>106672</v>
      </c>
      <c r="K200" s="22">
        <v>100078</v>
      </c>
      <c r="L200" s="22">
        <v>109333</v>
      </c>
      <c r="M200" s="22">
        <v>110386</v>
      </c>
      <c r="N200" s="35">
        <v>149573</v>
      </c>
      <c r="O200" s="23">
        <f t="shared" ref="O200:O201" si="75">SUM(C200:N200)</f>
        <v>1341172</v>
      </c>
    </row>
    <row r="201" spans="2:15" ht="15.75" thickBot="1" x14ac:dyDescent="0.3">
      <c r="B201" s="24" t="s">
        <v>180</v>
      </c>
      <c r="C201" s="25">
        <v>144933</v>
      </c>
      <c r="D201" s="26">
        <v>91469</v>
      </c>
      <c r="E201" s="26">
        <v>99798</v>
      </c>
      <c r="F201" s="26">
        <v>108631</v>
      </c>
      <c r="G201" s="26">
        <v>103970</v>
      </c>
      <c r="H201" s="26">
        <v>109220</v>
      </c>
      <c r="I201" s="26">
        <v>120268</v>
      </c>
      <c r="J201" s="26">
        <v>105789</v>
      </c>
      <c r="K201" s="26">
        <v>97302</v>
      </c>
      <c r="L201" s="26">
        <v>113483</v>
      </c>
      <c r="M201" s="26">
        <v>110749</v>
      </c>
      <c r="N201" s="36">
        <v>134094</v>
      </c>
      <c r="O201" s="24">
        <f t="shared" si="75"/>
        <v>1339706</v>
      </c>
    </row>
    <row r="202" spans="2:15" ht="15.75" thickBot="1" x14ac:dyDescent="0.3">
      <c r="B202" s="19" t="s">
        <v>30</v>
      </c>
      <c r="C202" s="31">
        <f t="shared" ref="C202:O202" si="76">SUM(C200:C201)</f>
        <v>275206</v>
      </c>
      <c r="D202" s="32">
        <f t="shared" si="76"/>
        <v>183172</v>
      </c>
      <c r="E202" s="32">
        <f t="shared" si="76"/>
        <v>200286</v>
      </c>
      <c r="F202" s="32">
        <f t="shared" si="76"/>
        <v>224825</v>
      </c>
      <c r="G202" s="32">
        <f t="shared" si="76"/>
        <v>200106</v>
      </c>
      <c r="H202" s="32">
        <f t="shared" si="76"/>
        <v>221913</v>
      </c>
      <c r="I202" s="32">
        <f t="shared" si="76"/>
        <v>237911</v>
      </c>
      <c r="J202" s="32">
        <f t="shared" si="76"/>
        <v>212461</v>
      </c>
      <c r="K202" s="32">
        <f t="shared" si="76"/>
        <v>197380</v>
      </c>
      <c r="L202" s="32">
        <f t="shared" si="76"/>
        <v>222816</v>
      </c>
      <c r="M202" s="32">
        <f t="shared" si="76"/>
        <v>221135</v>
      </c>
      <c r="N202" s="33">
        <f t="shared" si="76"/>
        <v>283667</v>
      </c>
      <c r="O202" s="34">
        <f t="shared" si="76"/>
        <v>2680878</v>
      </c>
    </row>
    <row r="203" spans="2:15" ht="15.75" thickBot="1" x14ac:dyDescent="0.3">
      <c r="B203" s="45" t="s">
        <v>182</v>
      </c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7"/>
    </row>
    <row r="204" spans="2:15" ht="15.75" thickBot="1" x14ac:dyDescent="0.3">
      <c r="B204" s="20" t="s">
        <v>123</v>
      </c>
      <c r="C204" s="21">
        <v>139524</v>
      </c>
      <c r="D204" s="22">
        <v>147541</v>
      </c>
      <c r="E204" s="22">
        <v>141443</v>
      </c>
      <c r="F204" s="22">
        <v>158453</v>
      </c>
      <c r="G204" s="22">
        <v>91961</v>
      </c>
      <c r="H204" s="22">
        <v>171890</v>
      </c>
      <c r="I204" s="22">
        <v>172519</v>
      </c>
      <c r="J204" s="22">
        <v>165988</v>
      </c>
      <c r="K204" s="22">
        <v>158797</v>
      </c>
      <c r="L204" s="22">
        <v>159868</v>
      </c>
      <c r="M204" s="22">
        <v>153408</v>
      </c>
      <c r="N204" s="35">
        <v>160818</v>
      </c>
      <c r="O204" s="23">
        <f t="shared" ref="O204" si="77">SUM(C204:N204)</f>
        <v>1822210</v>
      </c>
    </row>
    <row r="205" spans="2:15" ht="15.75" thickBot="1" x14ac:dyDescent="0.3">
      <c r="B205" s="19" t="s">
        <v>30</v>
      </c>
      <c r="C205" s="31">
        <f t="shared" ref="C205:O205" si="78">SUM(C204:C204)</f>
        <v>139524</v>
      </c>
      <c r="D205" s="32">
        <f t="shared" si="78"/>
        <v>147541</v>
      </c>
      <c r="E205" s="32">
        <f t="shared" si="78"/>
        <v>141443</v>
      </c>
      <c r="F205" s="32">
        <f t="shared" si="78"/>
        <v>158453</v>
      </c>
      <c r="G205" s="32">
        <f t="shared" si="78"/>
        <v>91961</v>
      </c>
      <c r="H205" s="32">
        <f t="shared" si="78"/>
        <v>171890</v>
      </c>
      <c r="I205" s="32">
        <f t="shared" si="78"/>
        <v>172519</v>
      </c>
      <c r="J205" s="32">
        <f t="shared" si="78"/>
        <v>165988</v>
      </c>
      <c r="K205" s="32">
        <f t="shared" si="78"/>
        <v>158797</v>
      </c>
      <c r="L205" s="32">
        <f t="shared" si="78"/>
        <v>159868</v>
      </c>
      <c r="M205" s="32">
        <f t="shared" si="78"/>
        <v>153408</v>
      </c>
      <c r="N205" s="33">
        <f t="shared" si="78"/>
        <v>160818</v>
      </c>
      <c r="O205" s="34">
        <f t="shared" si="78"/>
        <v>1822210</v>
      </c>
    </row>
    <row r="206" spans="2:15" ht="15.75" thickBot="1" x14ac:dyDescent="0.3">
      <c r="B206" s="45" t="s">
        <v>183</v>
      </c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7"/>
    </row>
    <row r="207" spans="2:15" ht="15.75" thickBot="1" x14ac:dyDescent="0.3">
      <c r="B207" s="20" t="s">
        <v>184</v>
      </c>
      <c r="C207" s="21">
        <v>78911</v>
      </c>
      <c r="D207" s="22">
        <v>59808</v>
      </c>
      <c r="E207" s="22">
        <v>63877</v>
      </c>
      <c r="F207" s="22">
        <v>69824</v>
      </c>
      <c r="G207" s="22">
        <v>66248</v>
      </c>
      <c r="H207" s="22">
        <v>67052</v>
      </c>
      <c r="I207" s="22">
        <v>70060</v>
      </c>
      <c r="J207" s="22">
        <v>69410</v>
      </c>
      <c r="K207" s="22">
        <v>65560</v>
      </c>
      <c r="L207" s="22">
        <v>73544</v>
      </c>
      <c r="M207" s="22">
        <v>70531</v>
      </c>
      <c r="N207" s="35">
        <v>84042</v>
      </c>
      <c r="O207" s="23">
        <f t="shared" ref="O207" si="79">SUM(C207:N207)</f>
        <v>838867</v>
      </c>
    </row>
    <row r="208" spans="2:15" ht="15.75" thickBot="1" x14ac:dyDescent="0.3">
      <c r="B208" s="19" t="s">
        <v>30</v>
      </c>
      <c r="C208" s="31">
        <f t="shared" ref="C208:O208" si="80">SUM(C207:C207)</f>
        <v>78911</v>
      </c>
      <c r="D208" s="32">
        <f t="shared" si="80"/>
        <v>59808</v>
      </c>
      <c r="E208" s="32">
        <f t="shared" si="80"/>
        <v>63877</v>
      </c>
      <c r="F208" s="32">
        <f t="shared" si="80"/>
        <v>69824</v>
      </c>
      <c r="G208" s="32">
        <f t="shared" si="80"/>
        <v>66248</v>
      </c>
      <c r="H208" s="32">
        <f t="shared" si="80"/>
        <v>67052</v>
      </c>
      <c r="I208" s="32">
        <f t="shared" si="80"/>
        <v>70060</v>
      </c>
      <c r="J208" s="32">
        <f t="shared" si="80"/>
        <v>69410</v>
      </c>
      <c r="K208" s="32">
        <f t="shared" si="80"/>
        <v>65560</v>
      </c>
      <c r="L208" s="32">
        <f t="shared" si="80"/>
        <v>73544</v>
      </c>
      <c r="M208" s="32">
        <f t="shared" si="80"/>
        <v>70531</v>
      </c>
      <c r="N208" s="33">
        <f t="shared" si="80"/>
        <v>84042</v>
      </c>
      <c r="O208" s="34">
        <f t="shared" si="80"/>
        <v>838867</v>
      </c>
    </row>
    <row r="209" spans="2:15" ht="15.75" thickBot="1" x14ac:dyDescent="0.3">
      <c r="B209" s="45" t="s">
        <v>185</v>
      </c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7"/>
    </row>
    <row r="210" spans="2:15" x14ac:dyDescent="0.25">
      <c r="B210" s="20" t="s">
        <v>77</v>
      </c>
      <c r="C210" s="21">
        <v>940349</v>
      </c>
      <c r="D210" s="22">
        <v>608050</v>
      </c>
      <c r="E210" s="22">
        <v>702300</v>
      </c>
      <c r="F210" s="22">
        <v>798522</v>
      </c>
      <c r="G210" s="22">
        <v>695422</v>
      </c>
      <c r="H210" s="22">
        <v>816095</v>
      </c>
      <c r="I210" s="22">
        <v>866881</v>
      </c>
      <c r="J210" s="22">
        <v>780912</v>
      </c>
      <c r="K210" s="22">
        <v>678387</v>
      </c>
      <c r="L210" s="22">
        <v>811317</v>
      </c>
      <c r="M210" s="22">
        <v>753850</v>
      </c>
      <c r="N210" s="35">
        <v>982094</v>
      </c>
      <c r="O210" s="23">
        <f t="shared" ref="O210:O211" si="81">SUM(C210:N210)</f>
        <v>9434179</v>
      </c>
    </row>
    <row r="211" spans="2:15" ht="15.75" thickBot="1" x14ac:dyDescent="0.3">
      <c r="B211" s="24" t="s">
        <v>78</v>
      </c>
      <c r="C211" s="25">
        <v>784373</v>
      </c>
      <c r="D211" s="26">
        <v>472997</v>
      </c>
      <c r="E211" s="26">
        <v>554505</v>
      </c>
      <c r="F211" s="26">
        <v>645928</v>
      </c>
      <c r="G211" s="26">
        <v>541628</v>
      </c>
      <c r="H211" s="26">
        <v>660907</v>
      </c>
      <c r="I211" s="26">
        <v>709193</v>
      </c>
      <c r="J211" s="26">
        <v>624816</v>
      </c>
      <c r="K211" s="26">
        <v>535238</v>
      </c>
      <c r="L211" s="26">
        <v>653954</v>
      </c>
      <c r="M211" s="26">
        <v>593358</v>
      </c>
      <c r="N211" s="36">
        <v>788558</v>
      </c>
      <c r="O211" s="24">
        <f t="shared" si="81"/>
        <v>7565455</v>
      </c>
    </row>
    <row r="212" spans="2:15" ht="15.75" thickBot="1" x14ac:dyDescent="0.3">
      <c r="B212" s="19" t="s">
        <v>30</v>
      </c>
      <c r="C212" s="31">
        <f t="shared" ref="C212:O212" si="82">SUM(C210:C211)</f>
        <v>1724722</v>
      </c>
      <c r="D212" s="32">
        <f t="shared" si="82"/>
        <v>1081047</v>
      </c>
      <c r="E212" s="32">
        <f t="shared" si="82"/>
        <v>1256805</v>
      </c>
      <c r="F212" s="32">
        <f t="shared" si="82"/>
        <v>1444450</v>
      </c>
      <c r="G212" s="32">
        <f t="shared" si="82"/>
        <v>1237050</v>
      </c>
      <c r="H212" s="32">
        <f t="shared" si="82"/>
        <v>1477002</v>
      </c>
      <c r="I212" s="32">
        <f t="shared" si="82"/>
        <v>1576074</v>
      </c>
      <c r="J212" s="32">
        <f t="shared" si="82"/>
        <v>1405728</v>
      </c>
      <c r="K212" s="32">
        <f t="shared" si="82"/>
        <v>1213625</v>
      </c>
      <c r="L212" s="32">
        <f t="shared" si="82"/>
        <v>1465271</v>
      </c>
      <c r="M212" s="32">
        <f t="shared" si="82"/>
        <v>1347208</v>
      </c>
      <c r="N212" s="33">
        <f t="shared" si="82"/>
        <v>1770652</v>
      </c>
      <c r="O212" s="34">
        <f t="shared" si="82"/>
        <v>16999634</v>
      </c>
    </row>
    <row r="213" spans="2:15" ht="15.75" thickBot="1" x14ac:dyDescent="0.3">
      <c r="B213" s="45" t="s">
        <v>187</v>
      </c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7"/>
    </row>
    <row r="214" spans="2:15" x14ac:dyDescent="0.25">
      <c r="B214" s="20" t="s">
        <v>39</v>
      </c>
      <c r="C214" s="21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35">
        <v>1247498</v>
      </c>
      <c r="O214" s="23">
        <f t="shared" ref="O214:O216" si="83">SUM(C214:N214)</f>
        <v>1247498</v>
      </c>
    </row>
    <row r="215" spans="2:15" x14ac:dyDescent="0.25">
      <c r="B215" s="24" t="s">
        <v>40</v>
      </c>
      <c r="C215" s="25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36">
        <v>105892</v>
      </c>
      <c r="O215" s="24">
        <f t="shared" si="83"/>
        <v>105892</v>
      </c>
    </row>
    <row r="216" spans="2:15" ht="15.75" thickBot="1" x14ac:dyDescent="0.3">
      <c r="B216" s="37" t="s">
        <v>165</v>
      </c>
      <c r="C216" s="38">
        <v>0</v>
      </c>
      <c r="D216" s="39">
        <v>0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40">
        <v>7267</v>
      </c>
      <c r="O216" s="37">
        <f t="shared" si="83"/>
        <v>7267</v>
      </c>
    </row>
    <row r="217" spans="2:15" ht="15.75" thickBot="1" x14ac:dyDescent="0.3">
      <c r="B217" s="19" t="s">
        <v>30</v>
      </c>
      <c r="C217" s="31">
        <f t="shared" ref="C217:O217" si="84">SUM(C214:C216)</f>
        <v>0</v>
      </c>
      <c r="D217" s="32">
        <f t="shared" si="84"/>
        <v>0</v>
      </c>
      <c r="E217" s="32">
        <f t="shared" si="84"/>
        <v>0</v>
      </c>
      <c r="F217" s="32">
        <f t="shared" si="84"/>
        <v>0</v>
      </c>
      <c r="G217" s="32">
        <f t="shared" si="84"/>
        <v>0</v>
      </c>
      <c r="H217" s="32">
        <f t="shared" si="84"/>
        <v>0</v>
      </c>
      <c r="I217" s="32">
        <f t="shared" si="84"/>
        <v>0</v>
      </c>
      <c r="J217" s="32">
        <f t="shared" si="84"/>
        <v>0</v>
      </c>
      <c r="K217" s="32">
        <f t="shared" si="84"/>
        <v>0</v>
      </c>
      <c r="L217" s="32">
        <f t="shared" si="84"/>
        <v>0</v>
      </c>
      <c r="M217" s="32">
        <f t="shared" si="84"/>
        <v>0</v>
      </c>
      <c r="N217" s="33">
        <f t="shared" si="84"/>
        <v>1360657</v>
      </c>
      <c r="O217" s="34">
        <f t="shared" si="84"/>
        <v>1360657</v>
      </c>
    </row>
    <row r="218" spans="2:15" ht="15.75" thickBot="1" x14ac:dyDescent="0.3"/>
    <row r="219" spans="2:15" ht="15.75" thickBot="1" x14ac:dyDescent="0.3">
      <c r="B219" s="19" t="s">
        <v>160</v>
      </c>
      <c r="C219" s="31">
        <f>C17+C22+C27+C32+C38+C42+C48+C52+C63+C68+C73+C78+C81+C89+C92+C101+C109+C116+C120+C124+C128+C131+C135+C139+C142+C147+C150+C157+C161+C164+C170+C174+C177+C181+C190+C193+C198+C202+C205+C208+C212+C217</f>
        <v>26210147</v>
      </c>
      <c r="D219" s="32">
        <f t="shared" ref="D219:O219" si="85">D17+D22+D27+D32+D38+D42+D48+D52+D63+D68+D73+D78+D81+D89+D92+D101+D109+D116+D120+D124+D128+D131+D135+D139+D142+D147+D150+D157+D161+D164+D170+D174+D177+D181+D190+D193+D198+D202+D205+D208+D212+D217</f>
        <v>19918549</v>
      </c>
      <c r="E219" s="32">
        <f t="shared" si="85"/>
        <v>22147370</v>
      </c>
      <c r="F219" s="32">
        <f t="shared" si="85"/>
        <v>23434867</v>
      </c>
      <c r="G219" s="32">
        <f t="shared" si="85"/>
        <v>21935201</v>
      </c>
      <c r="H219" s="32">
        <f t="shared" si="85"/>
        <v>22994699</v>
      </c>
      <c r="I219" s="32">
        <f t="shared" si="85"/>
        <v>23132352</v>
      </c>
      <c r="J219" s="32">
        <f t="shared" si="85"/>
        <v>22751013</v>
      </c>
      <c r="K219" s="32">
        <f t="shared" si="85"/>
        <v>20914972</v>
      </c>
      <c r="L219" s="32">
        <f t="shared" si="85"/>
        <v>22419857</v>
      </c>
      <c r="M219" s="32">
        <f t="shared" si="85"/>
        <v>21230883</v>
      </c>
      <c r="N219" s="33">
        <f t="shared" si="85"/>
        <v>25587380</v>
      </c>
      <c r="O219" s="34">
        <f t="shared" si="85"/>
        <v>272677290</v>
      </c>
    </row>
  </sheetData>
  <mergeCells count="50">
    <mergeCell ref="B213:O213"/>
    <mergeCell ref="B209:O209"/>
    <mergeCell ref="B182:O182"/>
    <mergeCell ref="B191:O191"/>
    <mergeCell ref="B194:O194"/>
    <mergeCell ref="B199:O199"/>
    <mergeCell ref="B203:O203"/>
    <mergeCell ref="B206:O206"/>
    <mergeCell ref="B178:O178"/>
    <mergeCell ref="B132:O132"/>
    <mergeCell ref="B136:O136"/>
    <mergeCell ref="B140:O140"/>
    <mergeCell ref="B143:O143"/>
    <mergeCell ref="B148:O148"/>
    <mergeCell ref="B151:O151"/>
    <mergeCell ref="B158:O158"/>
    <mergeCell ref="B162:O162"/>
    <mergeCell ref="B165:O165"/>
    <mergeCell ref="B171:O171"/>
    <mergeCell ref="B175:O175"/>
    <mergeCell ref="B129:O129"/>
    <mergeCell ref="B79:O79"/>
    <mergeCell ref="B82:O82"/>
    <mergeCell ref="B90:O90"/>
    <mergeCell ref="B93:O93"/>
    <mergeCell ref="B102:O102"/>
    <mergeCell ref="B110:O110"/>
    <mergeCell ref="B117:O117"/>
    <mergeCell ref="B121:O121"/>
    <mergeCell ref="B125:O125"/>
    <mergeCell ref="P10:R16"/>
    <mergeCell ref="B18:O18"/>
    <mergeCell ref="B23:O23"/>
    <mergeCell ref="B74:O74"/>
    <mergeCell ref="B33:O33"/>
    <mergeCell ref="B39:O39"/>
    <mergeCell ref="B43:O43"/>
    <mergeCell ref="B49:O49"/>
    <mergeCell ref="B53:O53"/>
    <mergeCell ref="B64:O64"/>
    <mergeCell ref="B69:O69"/>
    <mergeCell ref="B28:O28"/>
    <mergeCell ref="C5:N5"/>
    <mergeCell ref="B9:O9"/>
    <mergeCell ref="B1:B3"/>
    <mergeCell ref="C1:L1"/>
    <mergeCell ref="C2:H2"/>
    <mergeCell ref="I2:L2"/>
    <mergeCell ref="C3:H3"/>
    <mergeCell ref="I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9"/>
  <sheetViews>
    <sheetView zoomScale="80" zoomScaleNormal="80" workbookViewId="0">
      <pane xSplit="2" ySplit="9" topLeftCell="J85" activePane="bottomRight" state="frozen"/>
      <selection pane="topRight" activeCell="C1" sqref="C1"/>
      <selection pane="bottomLeft" activeCell="A10" sqref="A10"/>
      <selection pane="bottomRight" activeCell="O219" sqref="O219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5" width="17.140625" style="3" bestFit="1" customWidth="1"/>
    <col min="6" max="14" width="17.42578125" style="3" bestFit="1" customWidth="1"/>
    <col min="15" max="15" width="18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48"/>
      <c r="C1" s="51" t="s">
        <v>0</v>
      </c>
      <c r="D1" s="52"/>
      <c r="E1" s="52"/>
      <c r="F1" s="52"/>
      <c r="G1" s="52"/>
      <c r="H1" s="52"/>
      <c r="I1" s="52"/>
      <c r="J1" s="52"/>
      <c r="K1" s="52"/>
      <c r="L1" s="53"/>
      <c r="M1" s="1" t="s">
        <v>1</v>
      </c>
      <c r="N1" s="2" t="s">
        <v>2</v>
      </c>
    </row>
    <row r="2" spans="2:18" ht="18.75" x14ac:dyDescent="0.25">
      <c r="B2" s="49"/>
      <c r="C2" s="54" t="s">
        <v>3</v>
      </c>
      <c r="D2" s="55"/>
      <c r="E2" s="55"/>
      <c r="F2" s="55"/>
      <c r="G2" s="55"/>
      <c r="H2" s="56"/>
      <c r="I2" s="57" t="s">
        <v>4</v>
      </c>
      <c r="J2" s="58"/>
      <c r="K2" s="58"/>
      <c r="L2" s="59"/>
      <c r="M2" s="1" t="s">
        <v>5</v>
      </c>
      <c r="N2" s="5">
        <v>1</v>
      </c>
    </row>
    <row r="3" spans="2:18" ht="18.75" x14ac:dyDescent="0.25">
      <c r="B3" s="50"/>
      <c r="C3" s="54" t="s">
        <v>6</v>
      </c>
      <c r="D3" s="55"/>
      <c r="E3" s="55"/>
      <c r="F3" s="55"/>
      <c r="G3" s="55"/>
      <c r="H3" s="56"/>
      <c r="I3" s="57" t="s">
        <v>7</v>
      </c>
      <c r="J3" s="58"/>
      <c r="K3" s="58"/>
      <c r="L3" s="59"/>
      <c r="M3" s="1" t="s">
        <v>8</v>
      </c>
      <c r="N3" s="6">
        <v>41753</v>
      </c>
    </row>
    <row r="4" spans="2:18" ht="18.75" x14ac:dyDescent="0.25">
      <c r="B4" s="7"/>
      <c r="C4" s="8"/>
      <c r="D4" s="8"/>
      <c r="E4" s="8"/>
      <c r="F4" s="8"/>
    </row>
    <row r="5" spans="2:18" s="11" customFormat="1" ht="15.75" x14ac:dyDescent="0.25">
      <c r="B5" s="9" t="s">
        <v>9</v>
      </c>
      <c r="C5" s="42" t="s">
        <v>10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10"/>
    </row>
    <row r="6" spans="2:18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8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8" ht="15.75" thickBot="1" x14ac:dyDescent="0.3">
      <c r="B8" s="15" t="s">
        <v>11</v>
      </c>
      <c r="C8" s="16" t="s">
        <v>12</v>
      </c>
      <c r="D8" s="17" t="s">
        <v>13</v>
      </c>
      <c r="E8" s="17" t="s">
        <v>14</v>
      </c>
      <c r="F8" s="17" t="s">
        <v>15</v>
      </c>
      <c r="G8" s="17" t="s">
        <v>16</v>
      </c>
      <c r="H8" s="17" t="s">
        <v>17</v>
      </c>
      <c r="I8" s="17" t="s">
        <v>18</v>
      </c>
      <c r="J8" s="17" t="s">
        <v>19</v>
      </c>
      <c r="K8" s="17" t="s">
        <v>20</v>
      </c>
      <c r="L8" s="17" t="s">
        <v>21</v>
      </c>
      <c r="M8" s="17" t="s">
        <v>22</v>
      </c>
      <c r="N8" s="18" t="s">
        <v>23</v>
      </c>
      <c r="O8" s="19" t="s">
        <v>24</v>
      </c>
    </row>
    <row r="9" spans="2:18" ht="15.75" thickBot="1" x14ac:dyDescent="0.3">
      <c r="B9" s="45" t="s">
        <v>25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7"/>
    </row>
    <row r="10" spans="2:18" ht="15" customHeight="1" x14ac:dyDescent="0.25">
      <c r="B10" s="20" t="s">
        <v>27</v>
      </c>
      <c r="C10" s="21">
        <v>1789732300</v>
      </c>
      <c r="D10" s="22">
        <v>1531048400</v>
      </c>
      <c r="E10" s="22">
        <v>1576521200</v>
      </c>
      <c r="F10" s="22">
        <v>1543931150</v>
      </c>
      <c r="G10" s="22">
        <v>1512758750</v>
      </c>
      <c r="H10" s="22">
        <v>1609667600</v>
      </c>
      <c r="I10" s="22">
        <v>1654451450</v>
      </c>
      <c r="J10" s="22">
        <v>1660976750</v>
      </c>
      <c r="K10" s="22">
        <v>1570024600</v>
      </c>
      <c r="L10" s="22">
        <v>1615785800</v>
      </c>
      <c r="M10" s="22">
        <v>1550312100</v>
      </c>
      <c r="N10" s="22">
        <v>1770101450</v>
      </c>
      <c r="O10" s="23">
        <f>SUM(C10:N10)</f>
        <v>19385311550</v>
      </c>
      <c r="P10" s="60"/>
      <c r="Q10" s="61"/>
      <c r="R10" s="61"/>
    </row>
    <row r="11" spans="2:18" x14ac:dyDescent="0.25">
      <c r="B11" s="24" t="s">
        <v>28</v>
      </c>
      <c r="C11" s="25">
        <v>3669685950</v>
      </c>
      <c r="D11" s="26">
        <v>2655409200</v>
      </c>
      <c r="E11" s="26">
        <v>2946650650</v>
      </c>
      <c r="F11" s="26">
        <v>3127333550</v>
      </c>
      <c r="G11" s="26">
        <v>2987355700</v>
      </c>
      <c r="H11" s="26">
        <v>3237537600</v>
      </c>
      <c r="I11" s="26">
        <v>3329230400</v>
      </c>
      <c r="J11" s="26">
        <v>3267919850</v>
      </c>
      <c r="K11" s="26">
        <v>2987020400</v>
      </c>
      <c r="L11" s="26">
        <v>3260987400</v>
      </c>
      <c r="M11" s="26">
        <v>3260122000</v>
      </c>
      <c r="N11" s="26">
        <v>3762435000</v>
      </c>
      <c r="O11" s="24">
        <f>SUM(C11:N11)</f>
        <v>38491687700</v>
      </c>
      <c r="P11" s="60"/>
      <c r="Q11" s="61"/>
      <c r="R11" s="61"/>
    </row>
    <row r="12" spans="2:18" x14ac:dyDescent="0.25">
      <c r="B12" s="24" t="s">
        <v>26</v>
      </c>
      <c r="C12" s="25">
        <v>3953163400</v>
      </c>
      <c r="D12" s="26">
        <v>2888930300</v>
      </c>
      <c r="E12" s="26">
        <v>3176046650</v>
      </c>
      <c r="F12" s="26">
        <v>3453043050</v>
      </c>
      <c r="G12" s="26">
        <v>3159697000</v>
      </c>
      <c r="H12" s="26">
        <v>3384741200</v>
      </c>
      <c r="I12" s="26">
        <v>3562876200</v>
      </c>
      <c r="J12" s="26">
        <v>3476868900</v>
      </c>
      <c r="K12" s="26">
        <v>3195157400</v>
      </c>
      <c r="L12" s="26">
        <v>3517923370</v>
      </c>
      <c r="M12" s="26">
        <v>3441269350</v>
      </c>
      <c r="N12" s="26">
        <v>4130670750</v>
      </c>
      <c r="O12" s="24">
        <f t="shared" ref="O12:O15" si="0">SUM(C12:N12)</f>
        <v>41340387570</v>
      </c>
      <c r="P12" s="60"/>
      <c r="Q12" s="61"/>
      <c r="R12" s="61"/>
    </row>
    <row r="13" spans="2:18" x14ac:dyDescent="0.25">
      <c r="B13" s="24" t="s">
        <v>163</v>
      </c>
      <c r="C13" s="41">
        <v>1164878250</v>
      </c>
      <c r="D13" s="41">
        <v>866150000</v>
      </c>
      <c r="E13" s="41">
        <v>935200400</v>
      </c>
      <c r="F13" s="41">
        <v>898458900</v>
      </c>
      <c r="G13" s="41">
        <v>882353150</v>
      </c>
      <c r="H13" s="41">
        <v>979398100</v>
      </c>
      <c r="I13" s="41">
        <v>1058363350</v>
      </c>
      <c r="J13" s="41">
        <v>1014316950</v>
      </c>
      <c r="K13" s="41">
        <v>909445900</v>
      </c>
      <c r="L13" s="41">
        <v>980525050</v>
      </c>
      <c r="M13" s="41">
        <v>973853500</v>
      </c>
      <c r="N13" s="41">
        <v>1217305300</v>
      </c>
      <c r="O13" s="24">
        <f t="shared" si="0"/>
        <v>11880248850</v>
      </c>
      <c r="P13" s="60"/>
      <c r="Q13" s="61"/>
      <c r="R13" s="61"/>
    </row>
    <row r="14" spans="2:18" x14ac:dyDescent="0.25">
      <c r="B14" s="24" t="s">
        <v>188</v>
      </c>
      <c r="C14" s="25">
        <v>1385248700</v>
      </c>
      <c r="D14" s="26">
        <v>995191400</v>
      </c>
      <c r="E14" s="26">
        <v>1109603500</v>
      </c>
      <c r="F14" s="26">
        <v>1159020000</v>
      </c>
      <c r="G14" s="26">
        <v>1412587450</v>
      </c>
      <c r="H14" s="26">
        <v>1167218200</v>
      </c>
      <c r="I14" s="26">
        <v>1212620300</v>
      </c>
      <c r="J14" s="26">
        <v>1221717800</v>
      </c>
      <c r="K14" s="26">
        <v>1136001800</v>
      </c>
      <c r="L14" s="26">
        <v>1246243300</v>
      </c>
      <c r="M14" s="26">
        <v>1376032200</v>
      </c>
      <c r="N14" s="26">
        <v>1436268750</v>
      </c>
      <c r="O14" s="24">
        <f t="shared" si="0"/>
        <v>14857753400</v>
      </c>
      <c r="P14" s="60"/>
      <c r="Q14" s="61"/>
      <c r="R14" s="61"/>
    </row>
    <row r="15" spans="2:18" x14ac:dyDescent="0.25">
      <c r="B15" s="24" t="s">
        <v>29</v>
      </c>
      <c r="C15" s="25">
        <v>3736296200</v>
      </c>
      <c r="D15" s="26">
        <v>3041001950</v>
      </c>
      <c r="E15" s="26">
        <v>3217368250</v>
      </c>
      <c r="F15" s="26">
        <v>3438924750</v>
      </c>
      <c r="G15" s="26">
        <v>2821558350</v>
      </c>
      <c r="H15" s="26">
        <v>3531966900</v>
      </c>
      <c r="I15" s="26">
        <v>3687118300</v>
      </c>
      <c r="J15" s="26">
        <v>3539821600</v>
      </c>
      <c r="K15" s="26">
        <v>3391085150</v>
      </c>
      <c r="L15" s="26">
        <v>3557265000</v>
      </c>
      <c r="M15" s="26">
        <v>3374160450</v>
      </c>
      <c r="N15" s="26">
        <v>3664264400</v>
      </c>
      <c r="O15" s="24">
        <f t="shared" si="0"/>
        <v>41000831300</v>
      </c>
      <c r="P15" s="60"/>
      <c r="Q15" s="61"/>
      <c r="R15" s="61"/>
    </row>
    <row r="16" spans="2:18" ht="15.75" thickBot="1" x14ac:dyDescent="0.3">
      <c r="B16" s="27" t="s">
        <v>189</v>
      </c>
      <c r="C16" s="28">
        <v>1943588550</v>
      </c>
      <c r="D16" s="29">
        <v>1443673000</v>
      </c>
      <c r="E16" s="29">
        <v>1533398800</v>
      </c>
      <c r="F16" s="29">
        <v>1649211550</v>
      </c>
      <c r="G16" s="29">
        <v>1429705200</v>
      </c>
      <c r="H16" s="29">
        <v>1699698200</v>
      </c>
      <c r="I16" s="29">
        <v>1708071700</v>
      </c>
      <c r="J16" s="29">
        <v>1723681450</v>
      </c>
      <c r="K16" s="29">
        <v>1575441400</v>
      </c>
      <c r="L16" s="29">
        <v>1675976600</v>
      </c>
      <c r="M16" s="29">
        <v>1619146100</v>
      </c>
      <c r="N16" s="30">
        <v>1836401200</v>
      </c>
      <c r="O16" s="27">
        <f>SUM(C16:N16)</f>
        <v>19837993750</v>
      </c>
      <c r="P16" s="60"/>
      <c r="Q16" s="61"/>
      <c r="R16" s="61"/>
    </row>
    <row r="17" spans="2:15" ht="15.75" thickBot="1" x14ac:dyDescent="0.3">
      <c r="B17" s="19" t="s">
        <v>30</v>
      </c>
      <c r="C17" s="31">
        <f>SUM(C10:C16)</f>
        <v>17642593350</v>
      </c>
      <c r="D17" s="32">
        <f t="shared" ref="D17:O17" si="1">SUM(D10:D16)</f>
        <v>13421404250</v>
      </c>
      <c r="E17" s="32">
        <f>SUM(E10:E16)</f>
        <v>14494789450</v>
      </c>
      <c r="F17" s="32">
        <f t="shared" si="1"/>
        <v>15269922950</v>
      </c>
      <c r="G17" s="32">
        <f t="shared" si="1"/>
        <v>14206015600</v>
      </c>
      <c r="H17" s="32">
        <f t="shared" si="1"/>
        <v>15610227800</v>
      </c>
      <c r="I17" s="32">
        <f t="shared" si="1"/>
        <v>16212731700</v>
      </c>
      <c r="J17" s="32">
        <f t="shared" si="1"/>
        <v>15905303300</v>
      </c>
      <c r="K17" s="32">
        <f t="shared" si="1"/>
        <v>14764176650</v>
      </c>
      <c r="L17" s="32">
        <f t="shared" si="1"/>
        <v>15854706520</v>
      </c>
      <c r="M17" s="32">
        <f t="shared" si="1"/>
        <v>15594895700</v>
      </c>
      <c r="N17" s="33">
        <f t="shared" si="1"/>
        <v>17817446850</v>
      </c>
      <c r="O17" s="34">
        <f t="shared" si="1"/>
        <v>186794214120</v>
      </c>
    </row>
    <row r="18" spans="2:15" ht="15.75" thickBot="1" x14ac:dyDescent="0.3">
      <c r="B18" s="45" t="s">
        <v>31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7"/>
    </row>
    <row r="19" spans="2:15" x14ac:dyDescent="0.25">
      <c r="B19" s="20" t="s">
        <v>32</v>
      </c>
      <c r="C19" s="21">
        <v>7947097400</v>
      </c>
      <c r="D19" s="22">
        <v>6027843200</v>
      </c>
      <c r="E19" s="22">
        <v>7043825700</v>
      </c>
      <c r="F19" s="22">
        <v>7222426400</v>
      </c>
      <c r="G19" s="22">
        <v>6622541700</v>
      </c>
      <c r="H19" s="22">
        <v>6590708400</v>
      </c>
      <c r="I19" s="22">
        <v>6757223900</v>
      </c>
      <c r="J19" s="22">
        <v>7236455600</v>
      </c>
      <c r="K19" s="22">
        <v>6674712800</v>
      </c>
      <c r="L19" s="22">
        <v>7266656300</v>
      </c>
      <c r="M19" s="22">
        <v>7073070600</v>
      </c>
      <c r="N19" s="35">
        <v>8502040800</v>
      </c>
      <c r="O19" s="23">
        <f t="shared" ref="O19:O21" si="2">SUM(C19:N19)</f>
        <v>84964602800</v>
      </c>
    </row>
    <row r="20" spans="2:15" x14ac:dyDescent="0.25">
      <c r="B20" s="24" t="s">
        <v>164</v>
      </c>
      <c r="C20" s="25">
        <v>5614381700</v>
      </c>
      <c r="D20" s="26">
        <v>4431196700</v>
      </c>
      <c r="E20" s="26">
        <v>5142887900</v>
      </c>
      <c r="F20" s="26">
        <v>5161596100</v>
      </c>
      <c r="G20" s="26">
        <v>4796724000</v>
      </c>
      <c r="H20" s="26">
        <v>4763385500</v>
      </c>
      <c r="I20" s="26">
        <v>4907730500</v>
      </c>
      <c r="J20" s="26">
        <v>5231339300</v>
      </c>
      <c r="K20" s="26">
        <v>4872098200</v>
      </c>
      <c r="L20" s="26">
        <v>5221254300</v>
      </c>
      <c r="M20" s="26">
        <v>5089617700</v>
      </c>
      <c r="N20" s="36">
        <v>5966037200</v>
      </c>
      <c r="O20" s="24">
        <f t="shared" si="2"/>
        <v>61198249100</v>
      </c>
    </row>
    <row r="21" spans="2:15" ht="15.75" thickBot="1" x14ac:dyDescent="0.3">
      <c r="B21" s="37" t="s">
        <v>33</v>
      </c>
      <c r="C21" s="38">
        <v>7119527900</v>
      </c>
      <c r="D21" s="39">
        <v>5620809000</v>
      </c>
      <c r="E21" s="39">
        <v>6497753800</v>
      </c>
      <c r="F21" s="39">
        <v>6554078200</v>
      </c>
      <c r="G21" s="39">
        <v>6214560300</v>
      </c>
      <c r="H21" s="39">
        <v>6184240300</v>
      </c>
      <c r="I21" s="39">
        <v>6309341000</v>
      </c>
      <c r="J21" s="39">
        <v>6640227100</v>
      </c>
      <c r="K21" s="39">
        <v>6222837900</v>
      </c>
      <c r="L21" s="39">
        <v>6723283900</v>
      </c>
      <c r="M21" s="39">
        <v>6532960600</v>
      </c>
      <c r="N21" s="40">
        <v>7678605300</v>
      </c>
      <c r="O21" s="37">
        <f t="shared" si="2"/>
        <v>78298225300</v>
      </c>
    </row>
    <row r="22" spans="2:15" ht="15.75" thickBot="1" x14ac:dyDescent="0.3">
      <c r="B22" s="19" t="s">
        <v>30</v>
      </c>
      <c r="C22" s="31">
        <f>SUM(C19:C21)</f>
        <v>20681007000</v>
      </c>
      <c r="D22" s="32">
        <f t="shared" ref="D22:O22" si="3">SUM(D19:D21)</f>
        <v>16079848900</v>
      </c>
      <c r="E22" s="32">
        <f>SUM(E19:E21)</f>
        <v>18684467400</v>
      </c>
      <c r="F22" s="32">
        <f t="shared" si="3"/>
        <v>18938100700</v>
      </c>
      <c r="G22" s="32">
        <f t="shared" si="3"/>
        <v>17633826000</v>
      </c>
      <c r="H22" s="32">
        <f t="shared" si="3"/>
        <v>17538334200</v>
      </c>
      <c r="I22" s="32">
        <f t="shared" si="3"/>
        <v>17974295400</v>
      </c>
      <c r="J22" s="32">
        <f t="shared" si="3"/>
        <v>19108022000</v>
      </c>
      <c r="K22" s="32">
        <f t="shared" si="3"/>
        <v>17769648900</v>
      </c>
      <c r="L22" s="32">
        <f t="shared" si="3"/>
        <v>19211194500</v>
      </c>
      <c r="M22" s="32">
        <f t="shared" si="3"/>
        <v>18695648900</v>
      </c>
      <c r="N22" s="33">
        <f t="shared" si="3"/>
        <v>22146683300</v>
      </c>
      <c r="O22" s="34">
        <f t="shared" si="3"/>
        <v>224461077200</v>
      </c>
    </row>
    <row r="23" spans="2:15" ht="15.75" thickBot="1" x14ac:dyDescent="0.3">
      <c r="B23" s="45" t="s">
        <v>34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7"/>
    </row>
    <row r="24" spans="2:15" x14ac:dyDescent="0.25">
      <c r="B24" s="20" t="s">
        <v>37</v>
      </c>
      <c r="C24" s="21">
        <v>241938300</v>
      </c>
      <c r="D24" s="22">
        <v>215865000</v>
      </c>
      <c r="E24" s="22">
        <v>302737300</v>
      </c>
      <c r="F24" s="22">
        <v>257696900</v>
      </c>
      <c r="G24" s="22">
        <v>273345500</v>
      </c>
      <c r="H24" s="22">
        <v>254907900</v>
      </c>
      <c r="I24" s="22">
        <v>219897100</v>
      </c>
      <c r="J24" s="22">
        <v>225192700</v>
      </c>
      <c r="K24" s="22">
        <v>285399100</v>
      </c>
      <c r="L24" s="22">
        <v>315842600</v>
      </c>
      <c r="M24" s="22">
        <v>334689800</v>
      </c>
      <c r="N24" s="35">
        <v>297512300</v>
      </c>
      <c r="O24" s="23">
        <f t="shared" ref="O24:O26" si="4">SUM(C24:N24)</f>
        <v>3225024500</v>
      </c>
    </row>
    <row r="25" spans="2:15" x14ac:dyDescent="0.25">
      <c r="B25" s="24" t="s">
        <v>36</v>
      </c>
      <c r="C25" s="25">
        <v>2516824800</v>
      </c>
      <c r="D25" s="26">
        <v>1973095500</v>
      </c>
      <c r="E25" s="26">
        <v>2099465700</v>
      </c>
      <c r="F25" s="26">
        <v>2197674600</v>
      </c>
      <c r="G25" s="26">
        <v>1867987000</v>
      </c>
      <c r="H25" s="26">
        <v>2148617400</v>
      </c>
      <c r="I25" s="26">
        <v>2257298600</v>
      </c>
      <c r="J25" s="26">
        <v>2070234600</v>
      </c>
      <c r="K25" s="26">
        <v>1919977300</v>
      </c>
      <c r="L25" s="26">
        <v>2214439800</v>
      </c>
      <c r="M25" s="26">
        <v>2060998000</v>
      </c>
      <c r="N25" s="36">
        <v>2417176500</v>
      </c>
      <c r="O25" s="24">
        <f t="shared" si="4"/>
        <v>25743789800</v>
      </c>
    </row>
    <row r="26" spans="2:15" ht="15.75" thickBot="1" x14ac:dyDescent="0.3">
      <c r="B26" s="37" t="s">
        <v>35</v>
      </c>
      <c r="C26" s="38">
        <v>1604925800</v>
      </c>
      <c r="D26" s="39">
        <v>1297685000</v>
      </c>
      <c r="E26" s="39">
        <v>1298239600</v>
      </c>
      <c r="F26" s="39">
        <v>1355638600</v>
      </c>
      <c r="G26" s="39">
        <v>1168034200</v>
      </c>
      <c r="H26" s="39">
        <v>1308688300</v>
      </c>
      <c r="I26" s="39">
        <v>1409359600</v>
      </c>
      <c r="J26" s="39">
        <v>1287930300</v>
      </c>
      <c r="K26" s="39">
        <v>1257138300</v>
      </c>
      <c r="L26" s="39">
        <v>1434037300</v>
      </c>
      <c r="M26" s="39">
        <v>1272099100</v>
      </c>
      <c r="N26" s="40">
        <v>1531198900</v>
      </c>
      <c r="O26" s="37">
        <f t="shared" si="4"/>
        <v>16224975000</v>
      </c>
    </row>
    <row r="27" spans="2:15" ht="15.75" thickBot="1" x14ac:dyDescent="0.3">
      <c r="B27" s="19" t="s">
        <v>30</v>
      </c>
      <c r="C27" s="31">
        <f t="shared" ref="C27" si="5">SUM(C24:C26)</f>
        <v>4363688900</v>
      </c>
      <c r="D27" s="32">
        <f t="shared" ref="D27:O27" si="6">SUM(D24:D26)</f>
        <v>3486645500</v>
      </c>
      <c r="E27" s="32">
        <f>SUM(E24:E26)</f>
        <v>3700442600</v>
      </c>
      <c r="F27" s="32">
        <f t="shared" si="6"/>
        <v>3811010100</v>
      </c>
      <c r="G27" s="32">
        <f t="shared" si="6"/>
        <v>3309366700</v>
      </c>
      <c r="H27" s="32">
        <f t="shared" si="6"/>
        <v>3712213600</v>
      </c>
      <c r="I27" s="32">
        <f t="shared" si="6"/>
        <v>3886555300</v>
      </c>
      <c r="J27" s="32">
        <f t="shared" si="6"/>
        <v>3583357600</v>
      </c>
      <c r="K27" s="32">
        <f t="shared" si="6"/>
        <v>3462514700</v>
      </c>
      <c r="L27" s="32">
        <f t="shared" si="6"/>
        <v>3964319700</v>
      </c>
      <c r="M27" s="32">
        <f t="shared" si="6"/>
        <v>3667786900</v>
      </c>
      <c r="N27" s="33">
        <f t="shared" si="6"/>
        <v>4245887700</v>
      </c>
      <c r="O27" s="34">
        <f t="shared" si="6"/>
        <v>45193789300</v>
      </c>
    </row>
    <row r="28" spans="2:15" ht="15.75" thickBot="1" x14ac:dyDescent="0.3">
      <c r="B28" s="45" t="s">
        <v>38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7"/>
    </row>
    <row r="29" spans="2:15" x14ac:dyDescent="0.25">
      <c r="B29" s="20" t="s">
        <v>39</v>
      </c>
      <c r="C29" s="21">
        <v>10282652200</v>
      </c>
      <c r="D29" s="22">
        <v>9721834100</v>
      </c>
      <c r="E29" s="22">
        <v>10595682000</v>
      </c>
      <c r="F29" s="22">
        <v>10235129800</v>
      </c>
      <c r="G29" s="22">
        <v>10646481600</v>
      </c>
      <c r="H29" s="22">
        <v>10594031200</v>
      </c>
      <c r="I29" s="22">
        <v>10830009500</v>
      </c>
      <c r="J29" s="22">
        <v>11118015000</v>
      </c>
      <c r="K29" s="22">
        <v>10668350600</v>
      </c>
      <c r="L29" s="22">
        <v>11089080700</v>
      </c>
      <c r="M29" s="22">
        <v>10814534500</v>
      </c>
      <c r="N29" s="35">
        <v>0</v>
      </c>
      <c r="O29" s="23">
        <f t="shared" ref="O29:O31" si="7">SUM(C29:N29)</f>
        <v>116595801200</v>
      </c>
    </row>
    <row r="30" spans="2:15" x14ac:dyDescent="0.25">
      <c r="B30" s="24" t="s">
        <v>40</v>
      </c>
      <c r="C30" s="25">
        <v>735601500</v>
      </c>
      <c r="D30" s="26">
        <v>885481400</v>
      </c>
      <c r="E30" s="26">
        <v>1001671200</v>
      </c>
      <c r="F30" s="26">
        <v>857421900</v>
      </c>
      <c r="G30" s="26">
        <v>898013000</v>
      </c>
      <c r="H30" s="26">
        <v>807393700</v>
      </c>
      <c r="I30" s="26">
        <v>766153987</v>
      </c>
      <c r="J30" s="26">
        <v>905322200</v>
      </c>
      <c r="K30" s="26">
        <v>851966900</v>
      </c>
      <c r="L30" s="26">
        <v>842269800</v>
      </c>
      <c r="M30" s="26">
        <v>866421600</v>
      </c>
      <c r="N30" s="36">
        <v>0</v>
      </c>
      <c r="O30" s="24">
        <f t="shared" si="7"/>
        <v>9417717187</v>
      </c>
    </row>
    <row r="31" spans="2:15" ht="15.75" thickBot="1" x14ac:dyDescent="0.3">
      <c r="B31" s="37" t="s">
        <v>165</v>
      </c>
      <c r="C31" s="38">
        <v>239266200</v>
      </c>
      <c r="D31" s="39">
        <v>242626200</v>
      </c>
      <c r="E31" s="39">
        <v>246624600</v>
      </c>
      <c r="F31" s="39">
        <v>230210800</v>
      </c>
      <c r="G31" s="39">
        <v>258539800</v>
      </c>
      <c r="H31" s="39">
        <v>254195600</v>
      </c>
      <c r="I31" s="39">
        <v>257840200</v>
      </c>
      <c r="J31" s="39">
        <v>267898000</v>
      </c>
      <c r="K31" s="39">
        <v>261798200</v>
      </c>
      <c r="L31" s="39">
        <v>270894200</v>
      </c>
      <c r="M31" s="39">
        <v>270830000</v>
      </c>
      <c r="N31" s="40">
        <v>0</v>
      </c>
      <c r="O31" s="37">
        <f t="shared" si="7"/>
        <v>2800723800</v>
      </c>
    </row>
    <row r="32" spans="2:15" ht="15.75" thickBot="1" x14ac:dyDescent="0.3">
      <c r="B32" s="19" t="s">
        <v>30</v>
      </c>
      <c r="C32" s="31">
        <f t="shared" ref="C32:O32" si="8">SUM(C29:C31)</f>
        <v>11257519900</v>
      </c>
      <c r="D32" s="32">
        <f t="shared" si="8"/>
        <v>10849941700</v>
      </c>
      <c r="E32" s="32">
        <f>SUM(E29:E31)</f>
        <v>11843977800</v>
      </c>
      <c r="F32" s="32">
        <f t="shared" si="8"/>
        <v>11322762500</v>
      </c>
      <c r="G32" s="32">
        <f t="shared" si="8"/>
        <v>11803034400</v>
      </c>
      <c r="H32" s="32">
        <f t="shared" si="8"/>
        <v>11655620500</v>
      </c>
      <c r="I32" s="32">
        <f t="shared" si="8"/>
        <v>11854003687</v>
      </c>
      <c r="J32" s="32">
        <f t="shared" si="8"/>
        <v>12291235200</v>
      </c>
      <c r="K32" s="32">
        <f t="shared" si="8"/>
        <v>11782115700</v>
      </c>
      <c r="L32" s="32">
        <f t="shared" si="8"/>
        <v>12202244700</v>
      </c>
      <c r="M32" s="32">
        <f t="shared" si="8"/>
        <v>11951786100</v>
      </c>
      <c r="N32" s="33">
        <f t="shared" si="8"/>
        <v>0</v>
      </c>
      <c r="O32" s="34">
        <f t="shared" si="8"/>
        <v>128814242187</v>
      </c>
    </row>
    <row r="33" spans="2:17" ht="15.75" thickBot="1" x14ac:dyDescent="0.3">
      <c r="B33" s="45" t="s">
        <v>41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7"/>
    </row>
    <row r="34" spans="2:17" x14ac:dyDescent="0.25">
      <c r="B34" s="20" t="s">
        <v>42</v>
      </c>
      <c r="C34" s="21">
        <v>3646261000</v>
      </c>
      <c r="D34" s="22">
        <v>8013834600</v>
      </c>
      <c r="E34" s="22">
        <v>8766227400</v>
      </c>
      <c r="F34" s="22">
        <v>8827077200</v>
      </c>
      <c r="G34" s="22">
        <v>8992837500</v>
      </c>
      <c r="H34" s="22">
        <v>9099981800</v>
      </c>
      <c r="I34" s="22">
        <v>9669897200</v>
      </c>
      <c r="J34" s="22">
        <v>9614897200</v>
      </c>
      <c r="K34" s="22">
        <v>8889648000</v>
      </c>
      <c r="L34" s="22">
        <v>9300313600</v>
      </c>
      <c r="M34" s="22">
        <v>9382159500</v>
      </c>
      <c r="N34" s="35">
        <v>10415413400</v>
      </c>
      <c r="O34" s="23">
        <f t="shared" ref="O34:O37" si="9">SUM(C34:N34)</f>
        <v>104618548400</v>
      </c>
    </row>
    <row r="35" spans="2:17" x14ac:dyDescent="0.25">
      <c r="B35" s="24" t="s">
        <v>43</v>
      </c>
      <c r="C35" s="25">
        <v>3082409700</v>
      </c>
      <c r="D35" s="26">
        <v>2269321300</v>
      </c>
      <c r="E35" s="26">
        <v>2421020100</v>
      </c>
      <c r="F35" s="26">
        <v>2387348000</v>
      </c>
      <c r="G35" s="26">
        <v>2460498800</v>
      </c>
      <c r="H35" s="26">
        <v>2406328900</v>
      </c>
      <c r="I35" s="26">
        <v>2520789900</v>
      </c>
      <c r="J35" s="26">
        <v>2540439500</v>
      </c>
      <c r="K35" s="26">
        <v>2365589700</v>
      </c>
      <c r="L35" s="26">
        <v>2479917900</v>
      </c>
      <c r="M35" s="26">
        <v>2498381800</v>
      </c>
      <c r="N35" s="36">
        <v>2785852100</v>
      </c>
      <c r="O35" s="24">
        <f t="shared" si="9"/>
        <v>30217897700</v>
      </c>
    </row>
    <row r="36" spans="2:17" x14ac:dyDescent="0.25">
      <c r="B36" s="24" t="s">
        <v>45</v>
      </c>
      <c r="C36" s="25">
        <v>2816312000</v>
      </c>
      <c r="D36" s="26">
        <v>2229883300</v>
      </c>
      <c r="E36" s="26">
        <v>2366873100</v>
      </c>
      <c r="F36" s="26">
        <v>2479053000</v>
      </c>
      <c r="G36" s="26">
        <v>2395033900</v>
      </c>
      <c r="H36" s="26">
        <v>2544746900</v>
      </c>
      <c r="I36" s="26">
        <v>2589048300</v>
      </c>
      <c r="J36" s="26">
        <v>2620958300</v>
      </c>
      <c r="K36" s="26">
        <v>2384992800</v>
      </c>
      <c r="L36" s="26">
        <v>2619050500</v>
      </c>
      <c r="M36" s="26">
        <v>2579592400</v>
      </c>
      <c r="N36" s="36">
        <v>2991380100</v>
      </c>
      <c r="O36" s="24">
        <f t="shared" si="9"/>
        <v>30616924600</v>
      </c>
    </row>
    <row r="37" spans="2:17" ht="15.75" thickBot="1" x14ac:dyDescent="0.3">
      <c r="B37" s="27" t="s">
        <v>44</v>
      </c>
      <c r="C37" s="28">
        <v>3056164100</v>
      </c>
      <c r="D37" s="29">
        <v>2518718400</v>
      </c>
      <c r="E37" s="29">
        <v>2666404200</v>
      </c>
      <c r="F37" s="29">
        <v>2780284500</v>
      </c>
      <c r="G37" s="29">
        <v>2724550300</v>
      </c>
      <c r="H37" s="29">
        <v>2880396000</v>
      </c>
      <c r="I37" s="29">
        <v>2967331700</v>
      </c>
      <c r="J37" s="29">
        <v>3022298800</v>
      </c>
      <c r="K37" s="29">
        <v>2714200700</v>
      </c>
      <c r="L37" s="29">
        <v>2978141400</v>
      </c>
      <c r="M37" s="29">
        <v>2986200300</v>
      </c>
      <c r="N37" s="30">
        <v>3379519800</v>
      </c>
      <c r="O37" s="27">
        <f t="shared" si="9"/>
        <v>34674210200</v>
      </c>
    </row>
    <row r="38" spans="2:17" ht="15.75" thickBot="1" x14ac:dyDescent="0.3">
      <c r="B38" s="19" t="s">
        <v>30</v>
      </c>
      <c r="C38" s="31">
        <f>SUM(C34:C37)</f>
        <v>12601146800</v>
      </c>
      <c r="D38" s="32">
        <f t="shared" ref="D38:O38" si="10">SUM(D34:D37)</f>
        <v>15031757600</v>
      </c>
      <c r="E38" s="32">
        <f>SUM(E34:E37)</f>
        <v>16220524800</v>
      </c>
      <c r="F38" s="32">
        <f t="shared" si="10"/>
        <v>16473762700</v>
      </c>
      <c r="G38" s="32">
        <f t="shared" si="10"/>
        <v>16572920500</v>
      </c>
      <c r="H38" s="32">
        <f t="shared" si="10"/>
        <v>16931453600</v>
      </c>
      <c r="I38" s="32">
        <f t="shared" si="10"/>
        <v>17747067100</v>
      </c>
      <c r="J38" s="32">
        <f t="shared" si="10"/>
        <v>17798593800</v>
      </c>
      <c r="K38" s="32">
        <f t="shared" si="10"/>
        <v>16354431200</v>
      </c>
      <c r="L38" s="32">
        <f t="shared" si="10"/>
        <v>17377423400</v>
      </c>
      <c r="M38" s="32">
        <f t="shared" si="10"/>
        <v>17446334000</v>
      </c>
      <c r="N38" s="33">
        <f t="shared" si="10"/>
        <v>19572165400</v>
      </c>
      <c r="O38" s="34">
        <f t="shared" si="10"/>
        <v>200127580900</v>
      </c>
      <c r="P38" s="14"/>
      <c r="Q38" s="14"/>
    </row>
    <row r="39" spans="2:17" ht="15.75" thickBot="1" x14ac:dyDescent="0.3">
      <c r="B39" s="45" t="s">
        <v>46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7"/>
    </row>
    <row r="40" spans="2:17" x14ac:dyDescent="0.25">
      <c r="B40" s="20" t="s">
        <v>47</v>
      </c>
      <c r="C40" s="21">
        <v>5077110100</v>
      </c>
      <c r="D40" s="22">
        <v>4882660900</v>
      </c>
      <c r="E40" s="22">
        <v>5459294200</v>
      </c>
      <c r="F40" s="22">
        <v>5296282400</v>
      </c>
      <c r="G40" s="22">
        <v>5393692800</v>
      </c>
      <c r="H40" s="22">
        <v>5332181100</v>
      </c>
      <c r="I40" s="22">
        <v>5495908200</v>
      </c>
      <c r="J40" s="22">
        <v>5484293700</v>
      </c>
      <c r="K40" s="22">
        <v>5230989100</v>
      </c>
      <c r="L40" s="22">
        <v>5465271000</v>
      </c>
      <c r="M40" s="22">
        <v>5412315900</v>
      </c>
      <c r="N40" s="35">
        <v>5912242700</v>
      </c>
      <c r="O40" s="23">
        <f t="shared" ref="O40:O41" si="11">SUM(C40:N40)</f>
        <v>64442242100</v>
      </c>
    </row>
    <row r="41" spans="2:17" ht="15.75" thickBot="1" x14ac:dyDescent="0.3">
      <c r="B41" s="24" t="s">
        <v>48</v>
      </c>
      <c r="C41" s="25">
        <v>2593491000</v>
      </c>
      <c r="D41" s="26">
        <v>2319924700</v>
      </c>
      <c r="E41" s="26">
        <v>2524187200</v>
      </c>
      <c r="F41" s="26">
        <v>2448345200</v>
      </c>
      <c r="G41" s="26">
        <v>2529877800</v>
      </c>
      <c r="H41" s="26">
        <v>2484071500</v>
      </c>
      <c r="I41" s="26">
        <v>2601978700</v>
      </c>
      <c r="J41" s="26">
        <v>2542840800</v>
      </c>
      <c r="K41" s="26">
        <v>2401209400</v>
      </c>
      <c r="L41" s="26">
        <v>2545815900</v>
      </c>
      <c r="M41" s="26">
        <v>2457966100</v>
      </c>
      <c r="N41" s="36">
        <v>2590559700</v>
      </c>
      <c r="O41" s="24">
        <f t="shared" si="11"/>
        <v>30040268000</v>
      </c>
    </row>
    <row r="42" spans="2:17" ht="15.75" thickBot="1" x14ac:dyDescent="0.3">
      <c r="B42" s="19" t="s">
        <v>30</v>
      </c>
      <c r="C42" s="31">
        <f>SUM(C40:C41)</f>
        <v>7670601100</v>
      </c>
      <c r="D42" s="32">
        <f t="shared" ref="D42:O42" si="12">SUM(D40:D41)</f>
        <v>7202585600</v>
      </c>
      <c r="E42" s="32">
        <f>SUM(E40:E41)</f>
        <v>7983481400</v>
      </c>
      <c r="F42" s="32">
        <f t="shared" si="12"/>
        <v>7744627600</v>
      </c>
      <c r="G42" s="32">
        <f t="shared" si="12"/>
        <v>7923570600</v>
      </c>
      <c r="H42" s="32">
        <f t="shared" si="12"/>
        <v>7816252600</v>
      </c>
      <c r="I42" s="32">
        <f t="shared" si="12"/>
        <v>8097886900</v>
      </c>
      <c r="J42" s="32">
        <f t="shared" si="12"/>
        <v>8027134500</v>
      </c>
      <c r="K42" s="32">
        <f t="shared" si="12"/>
        <v>7632198500</v>
      </c>
      <c r="L42" s="32">
        <f t="shared" si="12"/>
        <v>8011086900</v>
      </c>
      <c r="M42" s="32">
        <f t="shared" si="12"/>
        <v>7870282000</v>
      </c>
      <c r="N42" s="33">
        <f t="shared" si="12"/>
        <v>8502802400</v>
      </c>
      <c r="O42" s="34">
        <f t="shared" si="12"/>
        <v>94482510100</v>
      </c>
    </row>
    <row r="43" spans="2:17" ht="15.75" thickBot="1" x14ac:dyDescent="0.3">
      <c r="B43" s="45" t="s">
        <v>55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7"/>
    </row>
    <row r="44" spans="2:17" x14ac:dyDescent="0.25">
      <c r="B44" s="20" t="s">
        <v>59</v>
      </c>
      <c r="C44" s="21">
        <v>459007000</v>
      </c>
      <c r="D44" s="22">
        <v>431943900</v>
      </c>
      <c r="E44" s="22">
        <v>454939800</v>
      </c>
      <c r="F44" s="22">
        <v>427687100</v>
      </c>
      <c r="G44" s="22">
        <v>438019300</v>
      </c>
      <c r="H44" s="22">
        <v>447881800</v>
      </c>
      <c r="I44" s="22">
        <v>545389400</v>
      </c>
      <c r="J44" s="22">
        <v>613512600</v>
      </c>
      <c r="K44" s="22">
        <v>564302600</v>
      </c>
      <c r="L44" s="22">
        <v>621009800</v>
      </c>
      <c r="M44" s="22">
        <v>592278500</v>
      </c>
      <c r="N44" s="35">
        <v>724315300</v>
      </c>
      <c r="O44" s="23">
        <f t="shared" ref="O44:O47" si="13">SUM(C44:N44)</f>
        <v>6320287100</v>
      </c>
    </row>
    <row r="45" spans="2:17" x14ac:dyDescent="0.25">
      <c r="B45" s="24" t="s">
        <v>56</v>
      </c>
      <c r="C45" s="25">
        <v>1674184900</v>
      </c>
      <c r="D45" s="26">
        <v>1147453100</v>
      </c>
      <c r="E45" s="26">
        <v>1259993000</v>
      </c>
      <c r="F45" s="26">
        <v>1306100700</v>
      </c>
      <c r="G45" s="26">
        <v>1270918500</v>
      </c>
      <c r="H45" s="26">
        <v>1284357600</v>
      </c>
      <c r="I45" s="26">
        <v>1460220500</v>
      </c>
      <c r="J45" s="26">
        <v>1227180800</v>
      </c>
      <c r="K45" s="26">
        <v>1137648000</v>
      </c>
      <c r="L45" s="26">
        <v>1428481000</v>
      </c>
      <c r="M45" s="26">
        <v>1359347200</v>
      </c>
      <c r="N45" s="36">
        <v>1603521100</v>
      </c>
      <c r="O45" s="24">
        <f t="shared" si="13"/>
        <v>16159406400</v>
      </c>
    </row>
    <row r="46" spans="2:17" x14ac:dyDescent="0.25">
      <c r="B46" s="24" t="s">
        <v>57</v>
      </c>
      <c r="C46" s="25">
        <v>1110319000</v>
      </c>
      <c r="D46" s="26">
        <v>952529800</v>
      </c>
      <c r="E46" s="26">
        <v>972622100</v>
      </c>
      <c r="F46" s="26">
        <v>967384800</v>
      </c>
      <c r="G46" s="26">
        <v>887523400</v>
      </c>
      <c r="H46" s="26">
        <v>982205300</v>
      </c>
      <c r="I46" s="26">
        <v>1084802800</v>
      </c>
      <c r="J46" s="26">
        <v>1003345100</v>
      </c>
      <c r="K46" s="26">
        <v>991985100</v>
      </c>
      <c r="L46" s="26">
        <v>1102680000</v>
      </c>
      <c r="M46" s="26">
        <v>1001695300</v>
      </c>
      <c r="N46" s="36">
        <v>1132678500</v>
      </c>
      <c r="O46" s="24">
        <f t="shared" si="13"/>
        <v>12189771200</v>
      </c>
    </row>
    <row r="47" spans="2:17" ht="15.75" thickBot="1" x14ac:dyDescent="0.3">
      <c r="B47" s="27" t="s">
        <v>58</v>
      </c>
      <c r="C47" s="28">
        <v>854625100</v>
      </c>
      <c r="D47" s="29">
        <v>787179300</v>
      </c>
      <c r="E47" s="29">
        <v>909125900</v>
      </c>
      <c r="F47" s="29">
        <v>855524700</v>
      </c>
      <c r="G47" s="29">
        <v>1032711600</v>
      </c>
      <c r="H47" s="29">
        <v>936704200</v>
      </c>
      <c r="I47" s="29">
        <v>1037302800</v>
      </c>
      <c r="J47" s="29">
        <v>1027317400</v>
      </c>
      <c r="K47" s="29">
        <v>949416200</v>
      </c>
      <c r="L47" s="29">
        <v>1011560700</v>
      </c>
      <c r="M47" s="29">
        <v>905728600</v>
      </c>
      <c r="N47" s="30">
        <v>1116498900</v>
      </c>
      <c r="O47" s="27">
        <f t="shared" si="13"/>
        <v>11423695400</v>
      </c>
    </row>
    <row r="48" spans="2:17" ht="15.75" thickBot="1" x14ac:dyDescent="0.3">
      <c r="B48" s="19" t="s">
        <v>30</v>
      </c>
      <c r="C48" s="31">
        <f>SUM(C44:C47)</f>
        <v>4098136000</v>
      </c>
      <c r="D48" s="32">
        <f t="shared" ref="D48:O48" si="14">SUM(D44:D47)</f>
        <v>3319106100</v>
      </c>
      <c r="E48" s="32">
        <f>SUM(E44:E47)</f>
        <v>3596680800</v>
      </c>
      <c r="F48" s="32">
        <f t="shared" si="14"/>
        <v>3556697300</v>
      </c>
      <c r="G48" s="32">
        <f t="shared" si="14"/>
        <v>3629172800</v>
      </c>
      <c r="H48" s="32">
        <f t="shared" si="14"/>
        <v>3651148900</v>
      </c>
      <c r="I48" s="32">
        <f t="shared" si="14"/>
        <v>4127715500</v>
      </c>
      <c r="J48" s="32">
        <f t="shared" si="14"/>
        <v>3871355900</v>
      </c>
      <c r="K48" s="32">
        <f t="shared" si="14"/>
        <v>3643351900</v>
      </c>
      <c r="L48" s="32">
        <f t="shared" si="14"/>
        <v>4163731500</v>
      </c>
      <c r="M48" s="32">
        <f t="shared" si="14"/>
        <v>3859049600</v>
      </c>
      <c r="N48" s="33">
        <f t="shared" si="14"/>
        <v>4577013800</v>
      </c>
      <c r="O48" s="34">
        <f t="shared" si="14"/>
        <v>46093160100</v>
      </c>
    </row>
    <row r="49" spans="2:15" ht="15.75" thickBot="1" x14ac:dyDescent="0.3">
      <c r="B49" s="45" t="s">
        <v>60</v>
      </c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7"/>
    </row>
    <row r="50" spans="2:15" x14ac:dyDescent="0.25">
      <c r="B50" s="20" t="s">
        <v>61</v>
      </c>
      <c r="C50" s="21">
        <v>5972806000</v>
      </c>
      <c r="D50" s="22">
        <v>4650096500</v>
      </c>
      <c r="E50" s="22">
        <v>5214721500</v>
      </c>
      <c r="F50" s="22">
        <v>5539743000</v>
      </c>
      <c r="G50" s="22">
        <v>5366524700</v>
      </c>
      <c r="H50" s="22">
        <v>5569427400</v>
      </c>
      <c r="I50" s="22">
        <v>5765286900</v>
      </c>
      <c r="J50" s="22">
        <v>5741485500</v>
      </c>
      <c r="K50" s="22">
        <v>5198974300</v>
      </c>
      <c r="L50" s="22">
        <v>5837034200</v>
      </c>
      <c r="M50" s="22">
        <v>5690321000</v>
      </c>
      <c r="N50" s="35">
        <v>6650441200</v>
      </c>
      <c r="O50" s="23">
        <f t="shared" ref="O50:O51" si="15">SUM(C50:N50)</f>
        <v>67196862200</v>
      </c>
    </row>
    <row r="51" spans="2:15" ht="15.75" thickBot="1" x14ac:dyDescent="0.3">
      <c r="B51" s="24" t="s">
        <v>62</v>
      </c>
      <c r="C51" s="25">
        <v>2951261200</v>
      </c>
      <c r="D51" s="26">
        <v>1827939600</v>
      </c>
      <c r="E51" s="26">
        <v>2047183500</v>
      </c>
      <c r="F51" s="26">
        <v>2367093600</v>
      </c>
      <c r="G51" s="26">
        <v>2037190500</v>
      </c>
      <c r="H51" s="26">
        <v>2334040000</v>
      </c>
      <c r="I51" s="26">
        <v>2406472700</v>
      </c>
      <c r="J51" s="26">
        <v>2366753300</v>
      </c>
      <c r="K51" s="26">
        <v>2007601800</v>
      </c>
      <c r="L51" s="26">
        <v>2413424000</v>
      </c>
      <c r="M51" s="26">
        <v>2327374300</v>
      </c>
      <c r="N51" s="36">
        <v>3043060300</v>
      </c>
      <c r="O51" s="24">
        <f t="shared" si="15"/>
        <v>28129394800</v>
      </c>
    </row>
    <row r="52" spans="2:15" ht="15.75" thickBot="1" x14ac:dyDescent="0.3">
      <c r="B52" s="19" t="s">
        <v>30</v>
      </c>
      <c r="C52" s="31">
        <f t="shared" ref="C52:O52" si="16">SUM(C50:C51)</f>
        <v>8924067200</v>
      </c>
      <c r="D52" s="32">
        <f t="shared" si="16"/>
        <v>6478036100</v>
      </c>
      <c r="E52" s="32">
        <f>SUM(E50:E51)</f>
        <v>7261905000</v>
      </c>
      <c r="F52" s="32">
        <f t="shared" si="16"/>
        <v>7906836600</v>
      </c>
      <c r="G52" s="32">
        <f t="shared" si="16"/>
        <v>7403715200</v>
      </c>
      <c r="H52" s="32">
        <f t="shared" si="16"/>
        <v>7903467400</v>
      </c>
      <c r="I52" s="32">
        <f t="shared" si="16"/>
        <v>8171759600</v>
      </c>
      <c r="J52" s="32">
        <f t="shared" si="16"/>
        <v>8108238800</v>
      </c>
      <c r="K52" s="32">
        <f t="shared" si="16"/>
        <v>7206576100</v>
      </c>
      <c r="L52" s="32">
        <f t="shared" si="16"/>
        <v>8250458200</v>
      </c>
      <c r="M52" s="32">
        <f t="shared" si="16"/>
        <v>8017695300</v>
      </c>
      <c r="N52" s="33">
        <f t="shared" si="16"/>
        <v>9693501500</v>
      </c>
      <c r="O52" s="34">
        <f t="shared" si="16"/>
        <v>95326257000</v>
      </c>
    </row>
    <row r="53" spans="2:15" ht="15.75" thickBot="1" x14ac:dyDescent="0.3">
      <c r="B53" s="45" t="s">
        <v>63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7"/>
    </row>
    <row r="54" spans="2:15" x14ac:dyDescent="0.25">
      <c r="B54" s="20" t="s">
        <v>64</v>
      </c>
      <c r="C54" s="21">
        <v>3682356400</v>
      </c>
      <c r="D54" s="22">
        <v>3322669400</v>
      </c>
      <c r="E54" s="22">
        <v>3696703800</v>
      </c>
      <c r="F54" s="22">
        <v>3565013800</v>
      </c>
      <c r="G54" s="22">
        <v>3693053600</v>
      </c>
      <c r="H54" s="22">
        <v>3717943700</v>
      </c>
      <c r="I54" s="22">
        <v>3967965200</v>
      </c>
      <c r="J54" s="22">
        <v>3873777200</v>
      </c>
      <c r="K54" s="22">
        <v>3464762600</v>
      </c>
      <c r="L54" s="22">
        <v>3483861100</v>
      </c>
      <c r="M54" s="22">
        <v>3537194200</v>
      </c>
      <c r="N54" s="22">
        <v>4147623600</v>
      </c>
      <c r="O54" s="23">
        <f>SUM(C54:N54)</f>
        <v>44152924600</v>
      </c>
    </row>
    <row r="55" spans="2:15" x14ac:dyDescent="0.25">
      <c r="B55" s="24" t="s">
        <v>65</v>
      </c>
      <c r="C55" s="25">
        <v>2594058900</v>
      </c>
      <c r="D55" s="26">
        <v>2378669000</v>
      </c>
      <c r="E55" s="26">
        <v>2577830200</v>
      </c>
      <c r="F55" s="26">
        <v>2458036900</v>
      </c>
      <c r="G55" s="26">
        <v>2658571420</v>
      </c>
      <c r="H55" s="26">
        <v>2578916300</v>
      </c>
      <c r="I55" s="26">
        <v>2747982600</v>
      </c>
      <c r="J55" s="26">
        <v>2745261500</v>
      </c>
      <c r="K55" s="26">
        <v>2557455200</v>
      </c>
      <c r="L55" s="26">
        <v>2596735300</v>
      </c>
      <c r="M55" s="26">
        <v>2579101900</v>
      </c>
      <c r="N55" s="26">
        <v>3053687900</v>
      </c>
      <c r="O55" s="24">
        <f>SUM(C55:N55)</f>
        <v>31526307120</v>
      </c>
    </row>
    <row r="56" spans="2:15" x14ac:dyDescent="0.25">
      <c r="B56" s="24" t="s">
        <v>67</v>
      </c>
      <c r="C56" s="25">
        <v>4967386200</v>
      </c>
      <c r="D56" s="26">
        <v>4348695800</v>
      </c>
      <c r="E56" s="26">
        <v>4658388500</v>
      </c>
      <c r="F56" s="26">
        <v>4872715600</v>
      </c>
      <c r="G56" s="26">
        <v>4340840800</v>
      </c>
      <c r="H56" s="26">
        <v>4654536500</v>
      </c>
      <c r="I56" s="26">
        <v>5196336800</v>
      </c>
      <c r="J56" s="26">
        <v>5246041400</v>
      </c>
      <c r="K56" s="26">
        <v>4815558600</v>
      </c>
      <c r="L56" s="26">
        <v>4940158400</v>
      </c>
      <c r="M56" s="26">
        <v>4733992200</v>
      </c>
      <c r="N56" s="26">
        <v>5565322900</v>
      </c>
      <c r="O56" s="24">
        <f t="shared" ref="O56:O62" si="17">SUM(C56:N56)</f>
        <v>58339973700</v>
      </c>
    </row>
    <row r="57" spans="2:15" x14ac:dyDescent="0.25">
      <c r="B57" s="24" t="s">
        <v>66</v>
      </c>
      <c r="C57" s="25">
        <v>3415977300</v>
      </c>
      <c r="D57" s="26">
        <v>3142910400</v>
      </c>
      <c r="E57" s="26">
        <v>3350933800</v>
      </c>
      <c r="F57" s="26">
        <v>3330294300</v>
      </c>
      <c r="G57" s="26">
        <v>2944960100</v>
      </c>
      <c r="H57" s="26">
        <v>3412703000</v>
      </c>
      <c r="I57" s="26">
        <v>3596779500</v>
      </c>
      <c r="J57" s="26">
        <v>3382978100</v>
      </c>
      <c r="K57" s="26">
        <v>3229057700</v>
      </c>
      <c r="L57" s="26">
        <v>3356092500</v>
      </c>
      <c r="M57" s="26">
        <v>3423605700</v>
      </c>
      <c r="N57" s="26">
        <v>3402845100</v>
      </c>
      <c r="O57" s="24">
        <f t="shared" si="17"/>
        <v>39989137500</v>
      </c>
    </row>
    <row r="58" spans="2:15" x14ac:dyDescent="0.25">
      <c r="B58" s="24" t="s">
        <v>68</v>
      </c>
      <c r="C58" s="25">
        <v>2488709950</v>
      </c>
      <c r="D58" s="26">
        <v>2047484100</v>
      </c>
      <c r="E58" s="26">
        <v>2188276350</v>
      </c>
      <c r="F58" s="26">
        <v>2377006000</v>
      </c>
      <c r="G58" s="26">
        <v>2209181000</v>
      </c>
      <c r="H58" s="26">
        <v>2341211100</v>
      </c>
      <c r="I58" s="26">
        <v>2544124600</v>
      </c>
      <c r="J58" s="26">
        <v>2493916400</v>
      </c>
      <c r="K58" s="26">
        <v>2306203500</v>
      </c>
      <c r="L58" s="26">
        <v>2333679750</v>
      </c>
      <c r="M58" s="26">
        <v>2065749300</v>
      </c>
      <c r="N58" s="26">
        <v>2715139700</v>
      </c>
      <c r="O58" s="24">
        <f t="shared" si="17"/>
        <v>28110681750</v>
      </c>
    </row>
    <row r="59" spans="2:15" x14ac:dyDescent="0.25">
      <c r="B59" s="24" t="s">
        <v>72</v>
      </c>
      <c r="C59" s="25">
        <v>382332900</v>
      </c>
      <c r="D59" s="26">
        <v>378850600</v>
      </c>
      <c r="E59" s="26">
        <v>389335100</v>
      </c>
      <c r="F59" s="26">
        <v>388622300</v>
      </c>
      <c r="G59" s="26">
        <v>390505000</v>
      </c>
      <c r="H59" s="26">
        <v>399887000</v>
      </c>
      <c r="I59" s="26">
        <v>457830300</v>
      </c>
      <c r="J59" s="26">
        <v>398408600</v>
      </c>
      <c r="K59" s="26">
        <v>405826200</v>
      </c>
      <c r="L59" s="26">
        <v>452592600</v>
      </c>
      <c r="M59" s="26">
        <v>444984100</v>
      </c>
      <c r="N59" s="26">
        <v>494689100</v>
      </c>
      <c r="O59" s="24">
        <f t="shared" si="17"/>
        <v>4983863800</v>
      </c>
    </row>
    <row r="60" spans="2:15" x14ac:dyDescent="0.25">
      <c r="B60" s="24" t="s">
        <v>69</v>
      </c>
      <c r="C60" s="25">
        <v>3319521400</v>
      </c>
      <c r="D60" s="26">
        <v>2830877800</v>
      </c>
      <c r="E60" s="26">
        <v>2998653600</v>
      </c>
      <c r="F60" s="26">
        <v>3109241900</v>
      </c>
      <c r="G60" s="26">
        <v>2965079800</v>
      </c>
      <c r="H60" s="26">
        <v>3115072800</v>
      </c>
      <c r="I60" s="26">
        <v>3455616600</v>
      </c>
      <c r="J60" s="26">
        <v>3386501400</v>
      </c>
      <c r="K60" s="26">
        <v>3177820300</v>
      </c>
      <c r="L60" s="26">
        <v>3229166200</v>
      </c>
      <c r="M60" s="26">
        <v>2827641150</v>
      </c>
      <c r="N60" s="26">
        <v>3649452950</v>
      </c>
      <c r="O60" s="24">
        <f t="shared" si="17"/>
        <v>38064645900</v>
      </c>
    </row>
    <row r="61" spans="2:15" x14ac:dyDescent="0.25">
      <c r="B61" s="24" t="s">
        <v>71</v>
      </c>
      <c r="C61" s="25">
        <v>1727875500</v>
      </c>
      <c r="D61" s="26">
        <v>1716461200</v>
      </c>
      <c r="E61" s="26">
        <v>1836195200</v>
      </c>
      <c r="F61" s="26">
        <v>1729829700</v>
      </c>
      <c r="G61" s="26">
        <v>1844000300</v>
      </c>
      <c r="H61" s="26">
        <v>1861546300</v>
      </c>
      <c r="I61" s="26">
        <v>1859487900</v>
      </c>
      <c r="J61" s="26">
        <v>1915259900</v>
      </c>
      <c r="K61" s="26">
        <v>1757874700</v>
      </c>
      <c r="L61" s="26">
        <v>1759941800</v>
      </c>
      <c r="M61" s="26">
        <v>1756159600</v>
      </c>
      <c r="N61" s="26">
        <v>2011450800</v>
      </c>
      <c r="O61" s="24">
        <f t="shared" si="17"/>
        <v>21776082900</v>
      </c>
    </row>
    <row r="62" spans="2:15" ht="15.75" thickBot="1" x14ac:dyDescent="0.3">
      <c r="B62" s="27" t="s">
        <v>70</v>
      </c>
      <c r="C62" s="28">
        <v>1050381500</v>
      </c>
      <c r="D62" s="29">
        <v>886527400</v>
      </c>
      <c r="E62" s="29">
        <v>999404100</v>
      </c>
      <c r="F62" s="29">
        <v>1018701800</v>
      </c>
      <c r="G62" s="29">
        <v>996169500</v>
      </c>
      <c r="H62" s="29">
        <v>1017956400</v>
      </c>
      <c r="I62" s="29">
        <v>1085042000</v>
      </c>
      <c r="J62" s="29">
        <v>1060977900</v>
      </c>
      <c r="K62" s="29">
        <v>973641100</v>
      </c>
      <c r="L62" s="29">
        <v>1021876900</v>
      </c>
      <c r="M62" s="29">
        <v>1034617700</v>
      </c>
      <c r="N62" s="30">
        <v>1181409800</v>
      </c>
      <c r="O62" s="27">
        <f t="shared" si="17"/>
        <v>12326706100</v>
      </c>
    </row>
    <row r="63" spans="2:15" ht="15.75" thickBot="1" x14ac:dyDescent="0.3">
      <c r="B63" s="19" t="s">
        <v>30</v>
      </c>
      <c r="C63" s="31">
        <f>SUM(C54:C62)</f>
        <v>23628600050</v>
      </c>
      <c r="D63" s="32">
        <f t="shared" ref="D63:O63" si="18">SUM(D54:D62)</f>
        <v>21053145700</v>
      </c>
      <c r="E63" s="32">
        <f>SUM(E54:E62)</f>
        <v>22695720650</v>
      </c>
      <c r="F63" s="32">
        <f t="shared" si="18"/>
        <v>22849462300</v>
      </c>
      <c r="G63" s="32">
        <f t="shared" si="18"/>
        <v>22042361520</v>
      </c>
      <c r="H63" s="32">
        <f t="shared" si="18"/>
        <v>23099773100</v>
      </c>
      <c r="I63" s="32">
        <f t="shared" si="18"/>
        <v>24911165500</v>
      </c>
      <c r="J63" s="32">
        <f t="shared" si="18"/>
        <v>24503122400</v>
      </c>
      <c r="K63" s="32">
        <f t="shared" si="18"/>
        <v>22688199900</v>
      </c>
      <c r="L63" s="32">
        <f t="shared" si="18"/>
        <v>23174104550</v>
      </c>
      <c r="M63" s="32">
        <f t="shared" si="18"/>
        <v>22403045850</v>
      </c>
      <c r="N63" s="33">
        <f t="shared" si="18"/>
        <v>26221621850</v>
      </c>
      <c r="O63" s="34">
        <f t="shared" si="18"/>
        <v>279270323370</v>
      </c>
    </row>
    <row r="64" spans="2:15" ht="15.75" thickBot="1" x14ac:dyDescent="0.3">
      <c r="B64" s="45" t="s">
        <v>73</v>
      </c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7"/>
    </row>
    <row r="65" spans="2:15" x14ac:dyDescent="0.25">
      <c r="B65" s="20" t="s">
        <v>74</v>
      </c>
      <c r="C65" s="21">
        <v>437214050</v>
      </c>
      <c r="D65" s="22">
        <v>451620500</v>
      </c>
      <c r="E65" s="22">
        <v>508070250</v>
      </c>
      <c r="F65" s="22">
        <v>444994300</v>
      </c>
      <c r="G65" s="22">
        <v>484992300</v>
      </c>
      <c r="H65" s="22">
        <v>453421150</v>
      </c>
      <c r="I65" s="22">
        <v>481984850</v>
      </c>
      <c r="J65" s="22">
        <v>506928050</v>
      </c>
      <c r="K65" s="22">
        <v>503683400</v>
      </c>
      <c r="L65" s="22">
        <v>491163750</v>
      </c>
      <c r="M65" s="22">
        <v>495470800</v>
      </c>
      <c r="N65" s="35">
        <v>531263450</v>
      </c>
      <c r="O65" s="23">
        <f t="shared" ref="O65:O67" si="19">SUM(C65:N65)</f>
        <v>5790806850</v>
      </c>
    </row>
    <row r="66" spans="2:15" x14ac:dyDescent="0.25">
      <c r="B66" s="24" t="s">
        <v>75</v>
      </c>
      <c r="C66" s="25">
        <v>40087500</v>
      </c>
      <c r="D66" s="26">
        <v>41714300</v>
      </c>
      <c r="E66" s="26">
        <v>48830950</v>
      </c>
      <c r="F66" s="26">
        <v>42592000</v>
      </c>
      <c r="G66" s="26">
        <v>43873500</v>
      </c>
      <c r="H66" s="26">
        <v>40989100</v>
      </c>
      <c r="I66" s="26">
        <v>45020100</v>
      </c>
      <c r="J66" s="26">
        <v>46841100</v>
      </c>
      <c r="K66" s="26">
        <v>46768000</v>
      </c>
      <c r="L66" s="26">
        <v>48139400</v>
      </c>
      <c r="M66" s="26">
        <v>47419100</v>
      </c>
      <c r="N66" s="36">
        <v>51503200</v>
      </c>
      <c r="O66" s="24">
        <f t="shared" si="19"/>
        <v>543778250</v>
      </c>
    </row>
    <row r="67" spans="2:15" ht="15.75" thickBot="1" x14ac:dyDescent="0.3">
      <c r="B67" s="27" t="s">
        <v>76</v>
      </c>
      <c r="C67" s="28">
        <v>1334227300</v>
      </c>
      <c r="D67" s="29">
        <v>1136237150</v>
      </c>
      <c r="E67" s="29">
        <v>1230218050</v>
      </c>
      <c r="F67" s="29">
        <v>1329877600</v>
      </c>
      <c r="G67" s="29">
        <v>1283757850</v>
      </c>
      <c r="H67" s="29">
        <v>1300072300</v>
      </c>
      <c r="I67" s="29">
        <v>1361313100</v>
      </c>
      <c r="J67" s="29">
        <v>1369906450</v>
      </c>
      <c r="K67" s="29">
        <v>1258617000</v>
      </c>
      <c r="L67" s="29">
        <v>1388879100</v>
      </c>
      <c r="M67" s="29">
        <v>1343525500</v>
      </c>
      <c r="N67" s="30">
        <v>1432306700</v>
      </c>
      <c r="O67" s="27">
        <f t="shared" si="19"/>
        <v>15768938100</v>
      </c>
    </row>
    <row r="68" spans="2:15" ht="15.75" thickBot="1" x14ac:dyDescent="0.3">
      <c r="B68" s="19" t="s">
        <v>30</v>
      </c>
      <c r="C68" s="31">
        <f t="shared" ref="C68:O68" si="20">SUM(C65:C67)</f>
        <v>1811528850</v>
      </c>
      <c r="D68" s="32">
        <f t="shared" si="20"/>
        <v>1629571950</v>
      </c>
      <c r="E68" s="32">
        <f>SUM(E65:E67)</f>
        <v>1787119250</v>
      </c>
      <c r="F68" s="32">
        <f t="shared" si="20"/>
        <v>1817463900</v>
      </c>
      <c r="G68" s="32">
        <f t="shared" si="20"/>
        <v>1812623650</v>
      </c>
      <c r="H68" s="32">
        <f t="shared" si="20"/>
        <v>1794482550</v>
      </c>
      <c r="I68" s="32">
        <f t="shared" si="20"/>
        <v>1888318050</v>
      </c>
      <c r="J68" s="32">
        <f t="shared" si="20"/>
        <v>1923675600</v>
      </c>
      <c r="K68" s="32">
        <f t="shared" si="20"/>
        <v>1809068400</v>
      </c>
      <c r="L68" s="32">
        <f t="shared" si="20"/>
        <v>1928182250</v>
      </c>
      <c r="M68" s="32">
        <f t="shared" si="20"/>
        <v>1886415400</v>
      </c>
      <c r="N68" s="33">
        <f t="shared" si="20"/>
        <v>2015073350</v>
      </c>
      <c r="O68" s="34">
        <f t="shared" si="20"/>
        <v>22103523200</v>
      </c>
    </row>
    <row r="69" spans="2:15" ht="15.75" thickBot="1" x14ac:dyDescent="0.3">
      <c r="B69" s="45" t="s">
        <v>79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7"/>
    </row>
    <row r="70" spans="2:15" x14ac:dyDescent="0.25">
      <c r="B70" s="20" t="s">
        <v>80</v>
      </c>
      <c r="C70" s="21">
        <v>5205552350</v>
      </c>
      <c r="D70" s="22">
        <v>4065230200</v>
      </c>
      <c r="E70" s="22">
        <v>4453022150</v>
      </c>
      <c r="F70" s="22">
        <v>4819162350</v>
      </c>
      <c r="G70" s="22">
        <v>4535709900</v>
      </c>
      <c r="H70" s="22">
        <v>4639179350</v>
      </c>
      <c r="I70" s="22">
        <v>4915089150</v>
      </c>
      <c r="J70" s="22">
        <v>4849133550</v>
      </c>
      <c r="K70" s="22">
        <v>4287092800</v>
      </c>
      <c r="L70" s="22">
        <v>4891252500</v>
      </c>
      <c r="M70" s="22">
        <v>4718687150</v>
      </c>
      <c r="N70" s="35">
        <v>6125827150</v>
      </c>
      <c r="O70" s="23">
        <f t="shared" ref="O70:O72" si="21">SUM(C70:N70)</f>
        <v>57504938600</v>
      </c>
    </row>
    <row r="71" spans="2:15" x14ac:dyDescent="0.25">
      <c r="B71" s="24" t="s">
        <v>81</v>
      </c>
      <c r="C71" s="25">
        <v>3734202700</v>
      </c>
      <c r="D71" s="26">
        <v>2916730050</v>
      </c>
      <c r="E71" s="26">
        <v>3195804850</v>
      </c>
      <c r="F71" s="26">
        <v>3457976700</v>
      </c>
      <c r="G71" s="26">
        <v>3253392850</v>
      </c>
      <c r="H71" s="26">
        <v>3329043050</v>
      </c>
      <c r="I71" s="26">
        <v>3521676000</v>
      </c>
      <c r="J71" s="26">
        <v>3519567750</v>
      </c>
      <c r="K71" s="26">
        <v>3066443050</v>
      </c>
      <c r="L71" s="26">
        <v>3508570350</v>
      </c>
      <c r="M71" s="26">
        <v>3390989350</v>
      </c>
      <c r="N71" s="36">
        <v>4621163150</v>
      </c>
      <c r="O71" s="24">
        <f t="shared" si="21"/>
        <v>41515559850</v>
      </c>
    </row>
    <row r="72" spans="2:15" ht="15.75" thickBot="1" x14ac:dyDescent="0.3">
      <c r="B72" s="27" t="s">
        <v>82</v>
      </c>
      <c r="C72" s="28">
        <v>3832318000</v>
      </c>
      <c r="D72" s="29">
        <v>3272603250</v>
      </c>
      <c r="E72" s="29">
        <v>3579228000</v>
      </c>
      <c r="F72" s="29">
        <v>3613223750</v>
      </c>
      <c r="G72" s="29">
        <v>3604455450</v>
      </c>
      <c r="H72" s="29">
        <v>3610753500</v>
      </c>
      <c r="I72" s="29">
        <v>3774607150</v>
      </c>
      <c r="J72" s="29">
        <v>3729970500</v>
      </c>
      <c r="K72" s="29">
        <v>3483741950</v>
      </c>
      <c r="L72" s="29">
        <v>3827347600</v>
      </c>
      <c r="M72" s="29">
        <v>3743580650</v>
      </c>
      <c r="N72" s="30">
        <v>4568266900</v>
      </c>
      <c r="O72" s="27">
        <f t="shared" si="21"/>
        <v>44640096700</v>
      </c>
    </row>
    <row r="73" spans="2:15" ht="15.75" thickBot="1" x14ac:dyDescent="0.3">
      <c r="B73" s="19" t="s">
        <v>30</v>
      </c>
      <c r="C73" s="31">
        <f t="shared" ref="C73:O73" si="22">SUM(C70:C72)</f>
        <v>12772073050</v>
      </c>
      <c r="D73" s="32">
        <f t="shared" si="22"/>
        <v>10254563500</v>
      </c>
      <c r="E73" s="32">
        <f>SUM(E70:E72)</f>
        <v>11228055000</v>
      </c>
      <c r="F73" s="32">
        <f t="shared" si="22"/>
        <v>11890362800</v>
      </c>
      <c r="G73" s="32">
        <f t="shared" si="22"/>
        <v>11393558200</v>
      </c>
      <c r="H73" s="32">
        <f t="shared" si="22"/>
        <v>11578975900</v>
      </c>
      <c r="I73" s="32">
        <f t="shared" si="22"/>
        <v>12211372300</v>
      </c>
      <c r="J73" s="32">
        <f t="shared" si="22"/>
        <v>12098671800</v>
      </c>
      <c r="K73" s="32">
        <f t="shared" si="22"/>
        <v>10837277800</v>
      </c>
      <c r="L73" s="32">
        <f t="shared" si="22"/>
        <v>12227170450</v>
      </c>
      <c r="M73" s="32">
        <f t="shared" si="22"/>
        <v>11853257150</v>
      </c>
      <c r="N73" s="33">
        <f t="shared" si="22"/>
        <v>15315257200</v>
      </c>
      <c r="O73" s="34">
        <f t="shared" si="22"/>
        <v>143660595150</v>
      </c>
    </row>
    <row r="74" spans="2:15" ht="15.75" thickBot="1" x14ac:dyDescent="0.3">
      <c r="B74" s="45" t="s">
        <v>83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7"/>
    </row>
    <row r="75" spans="2:15" x14ac:dyDescent="0.25">
      <c r="B75" s="20" t="s">
        <v>84</v>
      </c>
      <c r="C75" s="21">
        <v>1978579200</v>
      </c>
      <c r="D75" s="22">
        <v>1724084100</v>
      </c>
      <c r="E75" s="22">
        <v>1904741500</v>
      </c>
      <c r="F75" s="22">
        <v>1815148200</v>
      </c>
      <c r="G75" s="22">
        <v>1875416100</v>
      </c>
      <c r="H75" s="22">
        <v>1856805800</v>
      </c>
      <c r="I75" s="22">
        <v>1915903400</v>
      </c>
      <c r="J75" s="22">
        <v>1916819500</v>
      </c>
      <c r="K75" s="22">
        <v>1885763400</v>
      </c>
      <c r="L75" s="22">
        <v>1935399500</v>
      </c>
      <c r="M75" s="22">
        <v>1943581000</v>
      </c>
      <c r="N75" s="35">
        <v>2141535800</v>
      </c>
      <c r="O75" s="23">
        <f t="shared" ref="O75:O77" si="23">SUM(C75:N75)</f>
        <v>22893777500</v>
      </c>
    </row>
    <row r="76" spans="2:15" x14ac:dyDescent="0.25">
      <c r="B76" s="24" t="s">
        <v>85</v>
      </c>
      <c r="C76" s="25">
        <v>2344087100</v>
      </c>
      <c r="D76" s="26">
        <v>2044916000</v>
      </c>
      <c r="E76" s="26">
        <v>2280191300</v>
      </c>
      <c r="F76" s="26">
        <v>2208017100</v>
      </c>
      <c r="G76" s="26">
        <v>2202263700</v>
      </c>
      <c r="H76" s="26">
        <v>2207306300</v>
      </c>
      <c r="I76" s="26">
        <v>2316655300</v>
      </c>
      <c r="J76" s="26">
        <v>2409301850</v>
      </c>
      <c r="K76" s="26">
        <v>2230823700</v>
      </c>
      <c r="L76" s="26">
        <v>2260215800</v>
      </c>
      <c r="M76" s="26">
        <v>2231669900</v>
      </c>
      <c r="N76" s="36">
        <v>2418720300</v>
      </c>
      <c r="O76" s="24">
        <f t="shared" si="23"/>
        <v>27154168350</v>
      </c>
    </row>
    <row r="77" spans="2:15" ht="15.75" thickBot="1" x14ac:dyDescent="0.3">
      <c r="B77" s="27" t="s">
        <v>166</v>
      </c>
      <c r="C77" s="28">
        <v>1201081000</v>
      </c>
      <c r="D77" s="29">
        <v>926191500</v>
      </c>
      <c r="E77" s="29">
        <v>1076782200</v>
      </c>
      <c r="F77" s="29">
        <v>1175011900</v>
      </c>
      <c r="G77" s="29">
        <v>1102115300</v>
      </c>
      <c r="H77" s="29">
        <v>1078301900</v>
      </c>
      <c r="I77" s="29">
        <v>1100902300</v>
      </c>
      <c r="J77" s="29">
        <v>1105345300</v>
      </c>
      <c r="K77" s="29">
        <v>1118232000</v>
      </c>
      <c r="L77" s="29">
        <v>1150153100</v>
      </c>
      <c r="M77" s="29">
        <v>1087461100</v>
      </c>
      <c r="N77" s="30">
        <v>1236909900</v>
      </c>
      <c r="O77" s="27">
        <f t="shared" si="23"/>
        <v>13358487500</v>
      </c>
    </row>
    <row r="78" spans="2:15" ht="15.75" thickBot="1" x14ac:dyDescent="0.3">
      <c r="B78" s="19" t="s">
        <v>30</v>
      </c>
      <c r="C78" s="31">
        <f>SUM(C75:C77)</f>
        <v>5523747300</v>
      </c>
      <c r="D78" s="32">
        <f t="shared" ref="D78:O78" si="24">SUM(D75:D77)</f>
        <v>4695191600</v>
      </c>
      <c r="E78" s="32">
        <f>SUM(E75:E77)</f>
        <v>5261715000</v>
      </c>
      <c r="F78" s="32">
        <f t="shared" si="24"/>
        <v>5198177200</v>
      </c>
      <c r="G78" s="32">
        <f t="shared" si="24"/>
        <v>5179795100</v>
      </c>
      <c r="H78" s="32">
        <f t="shared" si="24"/>
        <v>5142414000</v>
      </c>
      <c r="I78" s="32">
        <f t="shared" si="24"/>
        <v>5333461000</v>
      </c>
      <c r="J78" s="32">
        <f t="shared" si="24"/>
        <v>5431466650</v>
      </c>
      <c r="K78" s="32">
        <f t="shared" si="24"/>
        <v>5234819100</v>
      </c>
      <c r="L78" s="32">
        <f t="shared" si="24"/>
        <v>5345768400</v>
      </c>
      <c r="M78" s="32">
        <f t="shared" si="24"/>
        <v>5262712000</v>
      </c>
      <c r="N78" s="33">
        <f t="shared" si="24"/>
        <v>5797166000</v>
      </c>
      <c r="O78" s="34">
        <f t="shared" si="24"/>
        <v>63406433350</v>
      </c>
    </row>
    <row r="79" spans="2:15" ht="15.75" thickBot="1" x14ac:dyDescent="0.3">
      <c r="B79" s="45" t="s">
        <v>86</v>
      </c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7"/>
    </row>
    <row r="80" spans="2:15" ht="15.75" thickBot="1" x14ac:dyDescent="0.3">
      <c r="B80" s="20" t="s">
        <v>87</v>
      </c>
      <c r="C80" s="21">
        <v>5022918800</v>
      </c>
      <c r="D80" s="22">
        <v>4209239700</v>
      </c>
      <c r="E80" s="22">
        <v>4550748400</v>
      </c>
      <c r="F80" s="22">
        <v>4642371300</v>
      </c>
      <c r="G80" s="22">
        <v>4437923000</v>
      </c>
      <c r="H80" s="22">
        <v>4745640000</v>
      </c>
      <c r="I80" s="22">
        <v>4961672400</v>
      </c>
      <c r="J80" s="22">
        <v>4915822800</v>
      </c>
      <c r="K80" s="22">
        <v>4524543300</v>
      </c>
      <c r="L80" s="22">
        <v>4800028500</v>
      </c>
      <c r="M80" s="22">
        <v>4788213700</v>
      </c>
      <c r="N80" s="35">
        <v>5379759700</v>
      </c>
      <c r="O80" s="23">
        <f t="shared" ref="O80" si="25">SUM(C80:N80)</f>
        <v>56978881600</v>
      </c>
    </row>
    <row r="81" spans="2:15" ht="15.75" thickBot="1" x14ac:dyDescent="0.3">
      <c r="B81" s="19" t="s">
        <v>30</v>
      </c>
      <c r="C81" s="31">
        <f t="shared" ref="C81:O81" si="26">SUM(C80:C80)</f>
        <v>5022918800</v>
      </c>
      <c r="D81" s="32">
        <f t="shared" si="26"/>
        <v>4209239700</v>
      </c>
      <c r="E81" s="32">
        <f>SUM(E80:E80)</f>
        <v>4550748400</v>
      </c>
      <c r="F81" s="32">
        <f t="shared" si="26"/>
        <v>4642371300</v>
      </c>
      <c r="G81" s="32">
        <f t="shared" si="26"/>
        <v>4437923000</v>
      </c>
      <c r="H81" s="32">
        <f t="shared" si="26"/>
        <v>4745640000</v>
      </c>
      <c r="I81" s="32">
        <f t="shared" si="26"/>
        <v>4961672400</v>
      </c>
      <c r="J81" s="32">
        <f t="shared" si="26"/>
        <v>4915822800</v>
      </c>
      <c r="K81" s="32">
        <f t="shared" si="26"/>
        <v>4524543300</v>
      </c>
      <c r="L81" s="32">
        <f t="shared" si="26"/>
        <v>4800028500</v>
      </c>
      <c r="M81" s="32">
        <f t="shared" si="26"/>
        <v>4788213700</v>
      </c>
      <c r="N81" s="33">
        <f t="shared" si="26"/>
        <v>5379759700</v>
      </c>
      <c r="O81" s="34">
        <f t="shared" si="26"/>
        <v>56978881600</v>
      </c>
    </row>
    <row r="82" spans="2:15" ht="15.75" thickBot="1" x14ac:dyDescent="0.3">
      <c r="B82" s="45" t="s">
        <v>89</v>
      </c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7"/>
    </row>
    <row r="83" spans="2:15" x14ac:dyDescent="0.25">
      <c r="B83" s="20" t="s">
        <v>90</v>
      </c>
      <c r="C83" s="21">
        <v>1455825650</v>
      </c>
      <c r="D83" s="22">
        <v>1424140100</v>
      </c>
      <c r="E83" s="22">
        <v>1526996900</v>
      </c>
      <c r="F83" s="22">
        <v>1435524900</v>
      </c>
      <c r="G83" s="22">
        <v>1460024100</v>
      </c>
      <c r="H83" s="22">
        <v>1461319200</v>
      </c>
      <c r="I83" s="22">
        <v>1467725400</v>
      </c>
      <c r="J83" s="22">
        <v>1553339500</v>
      </c>
      <c r="K83" s="22">
        <v>1423128800</v>
      </c>
      <c r="L83" s="22">
        <v>1440317800</v>
      </c>
      <c r="M83" s="22">
        <v>1388133400</v>
      </c>
      <c r="N83" s="22">
        <v>1449530550</v>
      </c>
      <c r="O83" s="23">
        <f>SUM(C83:N83)</f>
        <v>17486006300</v>
      </c>
    </row>
    <row r="84" spans="2:15" x14ac:dyDescent="0.25">
      <c r="B84" s="24" t="s">
        <v>91</v>
      </c>
      <c r="C84" s="25">
        <v>2206714000</v>
      </c>
      <c r="D84" s="26">
        <v>1805802400</v>
      </c>
      <c r="E84" s="26">
        <v>2028825000</v>
      </c>
      <c r="F84" s="26">
        <v>2107112800</v>
      </c>
      <c r="G84" s="26">
        <v>2019528900</v>
      </c>
      <c r="H84" s="26">
        <v>2088403500</v>
      </c>
      <c r="I84" s="26">
        <v>2111623300</v>
      </c>
      <c r="J84" s="26">
        <v>2051477200</v>
      </c>
      <c r="K84" s="26">
        <v>1970322700</v>
      </c>
      <c r="L84" s="26">
        <v>2051505100</v>
      </c>
      <c r="M84" s="26">
        <v>2025524700</v>
      </c>
      <c r="N84" s="26">
        <v>2285875000</v>
      </c>
      <c r="O84" s="24">
        <f>SUM(C84:N84)</f>
        <v>24752714600</v>
      </c>
    </row>
    <row r="85" spans="2:15" x14ac:dyDescent="0.25">
      <c r="B85" s="24" t="s">
        <v>92</v>
      </c>
      <c r="C85" s="25">
        <v>2131275300</v>
      </c>
      <c r="D85" s="26">
        <v>2010671800</v>
      </c>
      <c r="E85" s="26">
        <v>2291416500</v>
      </c>
      <c r="F85" s="26">
        <v>2133969500</v>
      </c>
      <c r="G85" s="26">
        <v>2155441600</v>
      </c>
      <c r="H85" s="26">
        <v>2133416200</v>
      </c>
      <c r="I85" s="26">
        <v>2280698700</v>
      </c>
      <c r="J85" s="26">
        <v>2342963300</v>
      </c>
      <c r="K85" s="26">
        <v>2157705500</v>
      </c>
      <c r="L85" s="26">
        <v>2213953800</v>
      </c>
      <c r="M85" s="26">
        <v>2241458500</v>
      </c>
      <c r="N85" s="26">
        <v>2360279600</v>
      </c>
      <c r="O85" s="24">
        <f t="shared" ref="O85:O88" si="27">SUM(C85:N85)</f>
        <v>26453250300</v>
      </c>
    </row>
    <row r="86" spans="2:15" x14ac:dyDescent="0.25">
      <c r="B86" s="24" t="s">
        <v>93</v>
      </c>
      <c r="C86" s="25">
        <v>1505414800</v>
      </c>
      <c r="D86" s="26">
        <v>1373995500</v>
      </c>
      <c r="E86" s="26">
        <v>1614141800</v>
      </c>
      <c r="F86" s="26">
        <v>1563383700</v>
      </c>
      <c r="G86" s="26">
        <v>1609729100</v>
      </c>
      <c r="H86" s="26">
        <v>1580366800</v>
      </c>
      <c r="I86" s="26">
        <v>1666454450</v>
      </c>
      <c r="J86" s="26">
        <v>1674301000</v>
      </c>
      <c r="K86" s="26">
        <v>1573218600</v>
      </c>
      <c r="L86" s="26">
        <v>1651504900</v>
      </c>
      <c r="M86" s="26">
        <v>1536770400</v>
      </c>
      <c r="N86" s="26">
        <v>1760804100</v>
      </c>
      <c r="O86" s="24">
        <f t="shared" si="27"/>
        <v>19110085150</v>
      </c>
    </row>
    <row r="87" spans="2:15" x14ac:dyDescent="0.25">
      <c r="B87" s="24" t="s">
        <v>94</v>
      </c>
      <c r="C87" s="25">
        <v>2203974100</v>
      </c>
      <c r="D87" s="26">
        <v>2045686100</v>
      </c>
      <c r="E87" s="26">
        <v>2190873500</v>
      </c>
      <c r="F87" s="26">
        <v>2134828100</v>
      </c>
      <c r="G87" s="26">
        <v>2143636100</v>
      </c>
      <c r="H87" s="26">
        <v>2138265000</v>
      </c>
      <c r="I87" s="26">
        <v>2169933400</v>
      </c>
      <c r="J87" s="26">
        <v>2169951700</v>
      </c>
      <c r="K87" s="26">
        <v>2048557900</v>
      </c>
      <c r="L87" s="26">
        <v>2159636800</v>
      </c>
      <c r="M87" s="26">
        <v>2147856000</v>
      </c>
      <c r="N87" s="26">
        <v>2344888300</v>
      </c>
      <c r="O87" s="24">
        <f t="shared" si="27"/>
        <v>25898087000</v>
      </c>
    </row>
    <row r="88" spans="2:15" ht="15.75" thickBot="1" x14ac:dyDescent="0.3">
      <c r="B88" s="27" t="s">
        <v>186</v>
      </c>
      <c r="C88" s="28">
        <v>0</v>
      </c>
      <c r="D88" s="29">
        <v>0</v>
      </c>
      <c r="E88" s="29">
        <v>1597531800</v>
      </c>
      <c r="F88" s="29">
        <v>1646356650</v>
      </c>
      <c r="G88" s="29">
        <v>1633709400</v>
      </c>
      <c r="H88" s="29">
        <v>1670252400</v>
      </c>
      <c r="I88" s="29">
        <v>1671451500</v>
      </c>
      <c r="J88" s="29">
        <v>1632249100</v>
      </c>
      <c r="K88" s="29">
        <v>1573254500</v>
      </c>
      <c r="L88" s="29">
        <v>1599610900</v>
      </c>
      <c r="M88" s="29">
        <v>1597813300</v>
      </c>
      <c r="N88" s="30">
        <v>1680567900</v>
      </c>
      <c r="O88" s="27">
        <f t="shared" si="27"/>
        <v>16302797450</v>
      </c>
    </row>
    <row r="89" spans="2:15" ht="15.75" thickBot="1" x14ac:dyDescent="0.3">
      <c r="B89" s="19" t="s">
        <v>30</v>
      </c>
      <c r="C89" s="31">
        <f>SUM(C83:C88)</f>
        <v>9503203850</v>
      </c>
      <c r="D89" s="32">
        <f t="shared" ref="D89:O89" si="28">SUM(D83:D88)</f>
        <v>8660295900</v>
      </c>
      <c r="E89" s="32">
        <f t="shared" si="28"/>
        <v>11249785500</v>
      </c>
      <c r="F89" s="32">
        <f t="shared" si="28"/>
        <v>11021175650</v>
      </c>
      <c r="G89" s="32">
        <f t="shared" si="28"/>
        <v>11022069200</v>
      </c>
      <c r="H89" s="32">
        <f t="shared" si="28"/>
        <v>11072023100</v>
      </c>
      <c r="I89" s="32">
        <f t="shared" si="28"/>
        <v>11367886750</v>
      </c>
      <c r="J89" s="32">
        <f t="shared" si="28"/>
        <v>11424281800</v>
      </c>
      <c r="K89" s="32">
        <f t="shared" si="28"/>
        <v>10746188000</v>
      </c>
      <c r="L89" s="32">
        <f t="shared" si="28"/>
        <v>11116529300</v>
      </c>
      <c r="M89" s="32">
        <f t="shared" si="28"/>
        <v>10937556300</v>
      </c>
      <c r="N89" s="33">
        <f t="shared" si="28"/>
        <v>11881945450</v>
      </c>
      <c r="O89" s="34">
        <f t="shared" si="28"/>
        <v>130002940800</v>
      </c>
    </row>
    <row r="90" spans="2:15" ht="15.75" thickBot="1" x14ac:dyDescent="0.3">
      <c r="B90" s="45" t="s">
        <v>95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7"/>
    </row>
    <row r="91" spans="2:15" ht="15.75" thickBot="1" x14ac:dyDescent="0.3">
      <c r="B91" s="20" t="s">
        <v>96</v>
      </c>
      <c r="C91" s="21">
        <v>4251160700</v>
      </c>
      <c r="D91" s="22">
        <v>3300215500</v>
      </c>
      <c r="E91" s="22">
        <v>3734907500</v>
      </c>
      <c r="F91" s="22">
        <v>3824329700</v>
      </c>
      <c r="G91" s="22">
        <v>4176579400</v>
      </c>
      <c r="H91" s="22">
        <v>3990589900</v>
      </c>
      <c r="I91" s="22">
        <v>3930628600</v>
      </c>
      <c r="J91" s="22">
        <v>4082207200</v>
      </c>
      <c r="K91" s="22">
        <v>3821933800</v>
      </c>
      <c r="L91" s="22">
        <v>4277834750</v>
      </c>
      <c r="M91" s="22">
        <v>4136479200</v>
      </c>
      <c r="N91" s="35">
        <v>4576443400</v>
      </c>
      <c r="O91" s="23">
        <f t="shared" ref="O91" si="29">SUM(C91:N91)</f>
        <v>48103309650</v>
      </c>
    </row>
    <row r="92" spans="2:15" ht="15.75" thickBot="1" x14ac:dyDescent="0.3">
      <c r="B92" s="19" t="s">
        <v>30</v>
      </c>
      <c r="C92" s="31">
        <f t="shared" ref="C92:O92" si="30">SUM(C91:C91)</f>
        <v>4251160700</v>
      </c>
      <c r="D92" s="32">
        <f t="shared" si="30"/>
        <v>3300215500</v>
      </c>
      <c r="E92" s="32">
        <f>SUM(E91:E91)</f>
        <v>3734907500</v>
      </c>
      <c r="F92" s="32">
        <f t="shared" si="30"/>
        <v>3824329700</v>
      </c>
      <c r="G92" s="32">
        <f t="shared" si="30"/>
        <v>4176579400</v>
      </c>
      <c r="H92" s="32">
        <f t="shared" si="30"/>
        <v>3990589900</v>
      </c>
      <c r="I92" s="32">
        <f t="shared" si="30"/>
        <v>3930628600</v>
      </c>
      <c r="J92" s="32">
        <f t="shared" si="30"/>
        <v>4082207200</v>
      </c>
      <c r="K92" s="32">
        <f t="shared" si="30"/>
        <v>3821933800</v>
      </c>
      <c r="L92" s="32">
        <f t="shared" si="30"/>
        <v>4277834750</v>
      </c>
      <c r="M92" s="32">
        <f t="shared" si="30"/>
        <v>4136479200</v>
      </c>
      <c r="N92" s="33">
        <f t="shared" si="30"/>
        <v>4576443400</v>
      </c>
      <c r="O92" s="34">
        <f t="shared" si="30"/>
        <v>48103309650</v>
      </c>
    </row>
    <row r="93" spans="2:15" ht="15.75" thickBot="1" x14ac:dyDescent="0.3">
      <c r="B93" s="45" t="s">
        <v>97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7"/>
    </row>
    <row r="94" spans="2:15" x14ac:dyDescent="0.25">
      <c r="B94" s="20" t="s">
        <v>98</v>
      </c>
      <c r="C94" s="21">
        <v>3011945100</v>
      </c>
      <c r="D94" s="22">
        <v>2254471100</v>
      </c>
      <c r="E94" s="22">
        <v>2439939300</v>
      </c>
      <c r="F94" s="22">
        <v>2507967400</v>
      </c>
      <c r="G94" s="22">
        <v>2375449500</v>
      </c>
      <c r="H94" s="22">
        <v>2481824500</v>
      </c>
      <c r="I94" s="22">
        <v>2437281600</v>
      </c>
      <c r="J94" s="22">
        <v>2470883900</v>
      </c>
      <c r="K94" s="22">
        <v>2439535000</v>
      </c>
      <c r="L94" s="22">
        <v>1676435400</v>
      </c>
      <c r="M94" s="22">
        <v>0</v>
      </c>
      <c r="N94" s="35">
        <v>0</v>
      </c>
      <c r="O94" s="23">
        <f t="shared" ref="O94:O100" si="31">SUM(C94:N94)</f>
        <v>24095732800</v>
      </c>
    </row>
    <row r="95" spans="2:15" x14ac:dyDescent="0.25">
      <c r="B95" s="24" t="s">
        <v>99</v>
      </c>
      <c r="C95" s="25">
        <v>3295425100</v>
      </c>
      <c r="D95" s="26">
        <v>2577829600</v>
      </c>
      <c r="E95" s="26">
        <v>2767695600</v>
      </c>
      <c r="F95" s="26">
        <v>2824812100</v>
      </c>
      <c r="G95" s="26">
        <v>2679812400</v>
      </c>
      <c r="H95" s="26">
        <v>2805698300</v>
      </c>
      <c r="I95" s="26">
        <v>2773621500</v>
      </c>
      <c r="J95" s="26">
        <v>2786738900</v>
      </c>
      <c r="K95" s="26">
        <v>2742259100</v>
      </c>
      <c r="L95" s="26">
        <v>1893404600</v>
      </c>
      <c r="M95" s="26">
        <v>0</v>
      </c>
      <c r="N95" s="36">
        <v>0</v>
      </c>
      <c r="O95" s="24">
        <f t="shared" si="31"/>
        <v>27147297200</v>
      </c>
    </row>
    <row r="96" spans="2:15" x14ac:dyDescent="0.25">
      <c r="B96" s="24" t="s">
        <v>100</v>
      </c>
      <c r="C96" s="25">
        <v>2717115800</v>
      </c>
      <c r="D96" s="26">
        <v>2100582200</v>
      </c>
      <c r="E96" s="26">
        <v>2304371500</v>
      </c>
      <c r="F96" s="26">
        <v>2361947000</v>
      </c>
      <c r="G96" s="26">
        <v>2219154300</v>
      </c>
      <c r="H96" s="26">
        <v>2286764700</v>
      </c>
      <c r="I96" s="26">
        <v>2273813700</v>
      </c>
      <c r="J96" s="26">
        <v>2372589300</v>
      </c>
      <c r="K96" s="26">
        <v>2282550200</v>
      </c>
      <c r="L96" s="26">
        <v>1572666900</v>
      </c>
      <c r="M96" s="26">
        <v>0</v>
      </c>
      <c r="N96" s="36">
        <v>0</v>
      </c>
      <c r="O96" s="24">
        <f t="shared" si="31"/>
        <v>22491555600</v>
      </c>
    </row>
    <row r="97" spans="2:15" x14ac:dyDescent="0.25">
      <c r="B97" s="24" t="s">
        <v>101</v>
      </c>
      <c r="C97" s="25">
        <v>3406072100</v>
      </c>
      <c r="D97" s="26">
        <v>2614997600</v>
      </c>
      <c r="E97" s="26">
        <v>2863700300</v>
      </c>
      <c r="F97" s="26">
        <v>2972648400</v>
      </c>
      <c r="G97" s="26">
        <v>2825286100</v>
      </c>
      <c r="H97" s="26">
        <v>2880574300</v>
      </c>
      <c r="I97" s="26">
        <v>2849340200</v>
      </c>
      <c r="J97" s="26">
        <v>2873714400</v>
      </c>
      <c r="K97" s="26">
        <v>2852240400</v>
      </c>
      <c r="L97" s="26">
        <v>1988270500</v>
      </c>
      <c r="M97" s="26">
        <v>0</v>
      </c>
      <c r="N97" s="36">
        <v>0</v>
      </c>
      <c r="O97" s="24">
        <f t="shared" si="31"/>
        <v>28126844300</v>
      </c>
    </row>
    <row r="98" spans="2:15" x14ac:dyDescent="0.25">
      <c r="B98" s="24" t="s">
        <v>102</v>
      </c>
      <c r="C98" s="25">
        <v>3301071900</v>
      </c>
      <c r="D98" s="26">
        <v>2485962900</v>
      </c>
      <c r="E98" s="26">
        <v>2689830600</v>
      </c>
      <c r="F98" s="26">
        <v>2809776300</v>
      </c>
      <c r="G98" s="26">
        <v>2662849400</v>
      </c>
      <c r="H98" s="26">
        <v>2750311900</v>
      </c>
      <c r="I98" s="26">
        <v>2719216800</v>
      </c>
      <c r="J98" s="26">
        <v>2738032800</v>
      </c>
      <c r="K98" s="26">
        <v>2706372700</v>
      </c>
      <c r="L98" s="26">
        <v>1899992800</v>
      </c>
      <c r="M98" s="26">
        <v>0</v>
      </c>
      <c r="N98" s="36">
        <v>0</v>
      </c>
      <c r="O98" s="24">
        <f t="shared" si="31"/>
        <v>26763418100</v>
      </c>
    </row>
    <row r="99" spans="2:15" x14ac:dyDescent="0.25">
      <c r="B99" s="24" t="s">
        <v>103</v>
      </c>
      <c r="C99" s="25">
        <v>696016500</v>
      </c>
      <c r="D99" s="26">
        <v>571775600</v>
      </c>
      <c r="E99" s="26">
        <v>600920400</v>
      </c>
      <c r="F99" s="26">
        <v>634047300</v>
      </c>
      <c r="G99" s="26">
        <v>624979700</v>
      </c>
      <c r="H99" s="26">
        <v>622617500</v>
      </c>
      <c r="I99" s="26">
        <v>648185800</v>
      </c>
      <c r="J99" s="26">
        <v>695406600</v>
      </c>
      <c r="K99" s="26">
        <v>692969100</v>
      </c>
      <c r="L99" s="26">
        <v>448143800</v>
      </c>
      <c r="M99" s="26">
        <v>0</v>
      </c>
      <c r="N99" s="36">
        <v>0</v>
      </c>
      <c r="O99" s="24">
        <f t="shared" si="31"/>
        <v>6235062300</v>
      </c>
    </row>
    <row r="100" spans="2:15" ht="15.75" thickBot="1" x14ac:dyDescent="0.3">
      <c r="B100" s="27" t="s">
        <v>167</v>
      </c>
      <c r="C100" s="28">
        <v>28720700</v>
      </c>
      <c r="D100" s="29">
        <v>30216900</v>
      </c>
      <c r="E100" s="29">
        <v>37846000</v>
      </c>
      <c r="F100" s="29">
        <v>49364800</v>
      </c>
      <c r="G100" s="29">
        <v>21857400</v>
      </c>
      <c r="H100" s="29">
        <v>10378000</v>
      </c>
      <c r="I100" s="29">
        <v>26562300</v>
      </c>
      <c r="J100" s="29">
        <v>28713300</v>
      </c>
      <c r="K100" s="29">
        <v>34329300</v>
      </c>
      <c r="L100" s="29">
        <v>38872700</v>
      </c>
      <c r="M100" s="29">
        <v>0</v>
      </c>
      <c r="N100" s="30">
        <v>0</v>
      </c>
      <c r="O100" s="27">
        <f t="shared" si="31"/>
        <v>306861400</v>
      </c>
    </row>
    <row r="101" spans="2:15" ht="15.75" thickBot="1" x14ac:dyDescent="0.3">
      <c r="B101" s="19" t="s">
        <v>30</v>
      </c>
      <c r="C101" s="31">
        <f>SUM(C94:C100)</f>
        <v>16456367200</v>
      </c>
      <c r="D101" s="32">
        <f t="shared" ref="D101:O101" si="32">SUM(D94:D100)</f>
        <v>12635835900</v>
      </c>
      <c r="E101" s="32">
        <f>SUM(E94:E100)</f>
        <v>13704303700</v>
      </c>
      <c r="F101" s="32">
        <f t="shared" si="32"/>
        <v>14160563300</v>
      </c>
      <c r="G101" s="32">
        <f t="shared" si="32"/>
        <v>13409388800</v>
      </c>
      <c r="H101" s="32">
        <f t="shared" si="32"/>
        <v>13838169200</v>
      </c>
      <c r="I101" s="32">
        <f t="shared" si="32"/>
        <v>13728021900</v>
      </c>
      <c r="J101" s="32">
        <f t="shared" si="32"/>
        <v>13966079200</v>
      </c>
      <c r="K101" s="32">
        <f t="shared" si="32"/>
        <v>13750255800</v>
      </c>
      <c r="L101" s="32">
        <f t="shared" si="32"/>
        <v>9517786700</v>
      </c>
      <c r="M101" s="32">
        <f t="shared" si="32"/>
        <v>0</v>
      </c>
      <c r="N101" s="33">
        <f t="shared" si="32"/>
        <v>0</v>
      </c>
      <c r="O101" s="34">
        <f t="shared" si="32"/>
        <v>135166771700</v>
      </c>
    </row>
    <row r="102" spans="2:15" ht="15.75" thickBot="1" x14ac:dyDescent="0.3">
      <c r="B102" s="45" t="s">
        <v>104</v>
      </c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7"/>
    </row>
    <row r="103" spans="2:15" x14ac:dyDescent="0.25">
      <c r="B103" s="20" t="s">
        <v>109</v>
      </c>
      <c r="C103" s="21">
        <v>2757400800</v>
      </c>
      <c r="D103" s="22">
        <v>2114792150</v>
      </c>
      <c r="E103" s="22">
        <v>2360005500</v>
      </c>
      <c r="F103" s="22">
        <v>2174588600</v>
      </c>
      <c r="G103" s="22">
        <v>2241027400</v>
      </c>
      <c r="H103" s="22">
        <v>2235946150</v>
      </c>
      <c r="I103" s="22">
        <v>2095199650</v>
      </c>
      <c r="J103" s="22">
        <v>2094118300</v>
      </c>
      <c r="K103" s="22">
        <v>2049487600</v>
      </c>
      <c r="L103" s="22">
        <v>2222492300</v>
      </c>
      <c r="M103" s="22">
        <v>2119204900</v>
      </c>
      <c r="N103" s="22">
        <v>2361653700</v>
      </c>
      <c r="O103" s="23">
        <f>SUM(C103:N103)</f>
        <v>26825917050</v>
      </c>
    </row>
    <row r="104" spans="2:15" x14ac:dyDescent="0.25">
      <c r="B104" s="24" t="s">
        <v>110</v>
      </c>
      <c r="C104" s="25">
        <v>2699194400</v>
      </c>
      <c r="D104" s="26">
        <v>2101338500</v>
      </c>
      <c r="E104" s="26">
        <v>2311043700</v>
      </c>
      <c r="F104" s="26">
        <v>2347848100</v>
      </c>
      <c r="G104" s="26">
        <v>2302986300</v>
      </c>
      <c r="H104" s="26">
        <v>2303172200</v>
      </c>
      <c r="I104" s="26">
        <v>2283735500</v>
      </c>
      <c r="J104" s="26">
        <v>2307834700</v>
      </c>
      <c r="K104" s="26">
        <v>2256803200</v>
      </c>
      <c r="L104" s="26">
        <v>2434339750</v>
      </c>
      <c r="M104" s="26">
        <v>2314201250</v>
      </c>
      <c r="N104" s="26">
        <v>2592835200</v>
      </c>
      <c r="O104" s="24">
        <f>SUM(C104:N104)</f>
        <v>28255332800</v>
      </c>
    </row>
    <row r="105" spans="2:15" x14ac:dyDescent="0.25">
      <c r="B105" s="24" t="s">
        <v>108</v>
      </c>
      <c r="C105" s="25">
        <v>2739829250</v>
      </c>
      <c r="D105" s="26">
        <v>2121276900</v>
      </c>
      <c r="E105" s="26">
        <v>2429676150</v>
      </c>
      <c r="F105" s="26">
        <v>2469286950</v>
      </c>
      <c r="G105" s="26">
        <v>2484408700</v>
      </c>
      <c r="H105" s="26">
        <v>2485052700</v>
      </c>
      <c r="I105" s="26">
        <v>2309150100</v>
      </c>
      <c r="J105" s="26">
        <v>2290211400</v>
      </c>
      <c r="K105" s="26">
        <v>2267972900</v>
      </c>
      <c r="L105" s="26">
        <v>2430942900</v>
      </c>
      <c r="M105" s="26">
        <v>2341340550</v>
      </c>
      <c r="N105" s="36">
        <v>2559008400</v>
      </c>
      <c r="O105" s="24">
        <f t="shared" ref="O105:O108" si="33">SUM(C105:N105)</f>
        <v>28928156900</v>
      </c>
    </row>
    <row r="106" spans="2:15" x14ac:dyDescent="0.25">
      <c r="B106" s="24" t="s">
        <v>105</v>
      </c>
      <c r="C106" s="25">
        <v>915326100</v>
      </c>
      <c r="D106" s="26">
        <v>755449100</v>
      </c>
      <c r="E106" s="26">
        <v>825184600</v>
      </c>
      <c r="F106" s="26">
        <v>905116500</v>
      </c>
      <c r="G106" s="26">
        <v>843864550</v>
      </c>
      <c r="H106" s="26">
        <v>835607100</v>
      </c>
      <c r="I106" s="26">
        <v>856197100</v>
      </c>
      <c r="J106" s="26">
        <v>831606350</v>
      </c>
      <c r="K106" s="26">
        <v>779484450</v>
      </c>
      <c r="L106" s="26">
        <v>833289950</v>
      </c>
      <c r="M106" s="26">
        <v>816338000</v>
      </c>
      <c r="N106" s="36">
        <v>977224200</v>
      </c>
      <c r="O106" s="24">
        <f t="shared" si="33"/>
        <v>10174688000</v>
      </c>
    </row>
    <row r="107" spans="2:15" x14ac:dyDescent="0.25">
      <c r="B107" s="24" t="s">
        <v>106</v>
      </c>
      <c r="C107" s="25">
        <v>1771543000</v>
      </c>
      <c r="D107" s="26">
        <v>1739012150</v>
      </c>
      <c r="E107" s="26">
        <v>1881538600</v>
      </c>
      <c r="F107" s="26">
        <v>1239085850</v>
      </c>
      <c r="G107" s="26">
        <v>1392312700</v>
      </c>
      <c r="H107" s="26">
        <v>1418531900</v>
      </c>
      <c r="I107" s="26">
        <v>1223412600</v>
      </c>
      <c r="J107" s="26">
        <v>1164816400</v>
      </c>
      <c r="K107" s="26">
        <v>1144066300</v>
      </c>
      <c r="L107" s="26">
        <v>1192456200</v>
      </c>
      <c r="M107" s="26">
        <v>1209567900</v>
      </c>
      <c r="N107" s="36">
        <v>1267021800</v>
      </c>
      <c r="O107" s="24">
        <f t="shared" si="33"/>
        <v>16643365400</v>
      </c>
    </row>
    <row r="108" spans="2:15" ht="15.75" thickBot="1" x14ac:dyDescent="0.3">
      <c r="B108" s="27" t="s">
        <v>107</v>
      </c>
      <c r="C108" s="28">
        <v>1205901500</v>
      </c>
      <c r="D108" s="29">
        <v>1015297300</v>
      </c>
      <c r="E108" s="29">
        <v>1145641000</v>
      </c>
      <c r="F108" s="29">
        <v>1170228050</v>
      </c>
      <c r="G108" s="29">
        <v>1114071600</v>
      </c>
      <c r="H108" s="29">
        <v>1141524400</v>
      </c>
      <c r="I108" s="29">
        <v>1150949100</v>
      </c>
      <c r="J108" s="29">
        <v>1116513300</v>
      </c>
      <c r="K108" s="29">
        <v>1086451700</v>
      </c>
      <c r="L108" s="29">
        <v>1137941800</v>
      </c>
      <c r="M108" s="29">
        <v>1144120600</v>
      </c>
      <c r="N108" s="30">
        <v>1204926100</v>
      </c>
      <c r="O108" s="27">
        <f t="shared" si="33"/>
        <v>13633566450</v>
      </c>
    </row>
    <row r="109" spans="2:15" ht="15.75" thickBot="1" x14ac:dyDescent="0.3">
      <c r="B109" s="19" t="s">
        <v>30</v>
      </c>
      <c r="C109" s="31">
        <f t="shared" ref="C109:O109" si="34">SUM(C103:C108)</f>
        <v>12089195050</v>
      </c>
      <c r="D109" s="32">
        <f t="shared" si="34"/>
        <v>9847166100</v>
      </c>
      <c r="E109" s="32">
        <f>SUM(E103:E108)</f>
        <v>10953089550</v>
      </c>
      <c r="F109" s="32">
        <f t="shared" si="34"/>
        <v>10306154050</v>
      </c>
      <c r="G109" s="32">
        <f t="shared" si="34"/>
        <v>10378671250</v>
      </c>
      <c r="H109" s="32">
        <f t="shared" si="34"/>
        <v>10419834450</v>
      </c>
      <c r="I109" s="32">
        <f t="shared" si="34"/>
        <v>9918644050</v>
      </c>
      <c r="J109" s="32">
        <f t="shared" si="34"/>
        <v>9805100450</v>
      </c>
      <c r="K109" s="32">
        <f t="shared" si="34"/>
        <v>9584266150</v>
      </c>
      <c r="L109" s="32">
        <f t="shared" si="34"/>
        <v>10251462900</v>
      </c>
      <c r="M109" s="32">
        <f t="shared" si="34"/>
        <v>9944773200</v>
      </c>
      <c r="N109" s="33">
        <f t="shared" si="34"/>
        <v>10962669400</v>
      </c>
      <c r="O109" s="34">
        <f t="shared" si="34"/>
        <v>124461026600</v>
      </c>
    </row>
    <row r="110" spans="2:15" ht="15.75" thickBot="1" x14ac:dyDescent="0.3">
      <c r="B110" s="45" t="s">
        <v>111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7"/>
    </row>
    <row r="111" spans="2:15" x14ac:dyDescent="0.25">
      <c r="B111" s="20" t="s">
        <v>116</v>
      </c>
      <c r="C111" s="21">
        <v>1990962400</v>
      </c>
      <c r="D111" s="22">
        <v>1510205100</v>
      </c>
      <c r="E111" s="22">
        <v>1636824100</v>
      </c>
      <c r="F111" s="22">
        <v>1752823350</v>
      </c>
      <c r="G111" s="22">
        <v>1598617900</v>
      </c>
      <c r="H111" s="22">
        <v>1667709600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35">
        <v>0</v>
      </c>
      <c r="O111" s="23">
        <f t="shared" ref="O111:O115" si="35">SUM(C111:N111)</f>
        <v>10157142450</v>
      </c>
    </row>
    <row r="112" spans="2:15" x14ac:dyDescent="0.25">
      <c r="B112" s="24" t="s">
        <v>115</v>
      </c>
      <c r="C112" s="25">
        <v>1800792800</v>
      </c>
      <c r="D112" s="26">
        <v>1255855400</v>
      </c>
      <c r="E112" s="26">
        <v>1393241200</v>
      </c>
      <c r="F112" s="26">
        <v>1556269700</v>
      </c>
      <c r="G112" s="26">
        <v>1385312800</v>
      </c>
      <c r="H112" s="26">
        <v>1469882400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36">
        <v>0</v>
      </c>
      <c r="O112" s="24">
        <f t="shared" si="35"/>
        <v>8861354300</v>
      </c>
    </row>
    <row r="113" spans="2:15" x14ac:dyDescent="0.25">
      <c r="B113" s="24" t="s">
        <v>114</v>
      </c>
      <c r="C113" s="25">
        <v>1571536500</v>
      </c>
      <c r="D113" s="26">
        <v>1079101200</v>
      </c>
      <c r="E113" s="26">
        <v>1188110800</v>
      </c>
      <c r="F113" s="26">
        <v>1343976900</v>
      </c>
      <c r="G113" s="26">
        <v>1180928100</v>
      </c>
      <c r="H113" s="26">
        <v>1256759500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36">
        <v>0</v>
      </c>
      <c r="O113" s="24">
        <f t="shared" si="35"/>
        <v>7620413000</v>
      </c>
    </row>
    <row r="114" spans="2:15" x14ac:dyDescent="0.25">
      <c r="B114" s="24" t="s">
        <v>113</v>
      </c>
      <c r="C114" s="25">
        <v>1277161300</v>
      </c>
      <c r="D114" s="26">
        <v>819098700</v>
      </c>
      <c r="E114" s="26">
        <v>910888600</v>
      </c>
      <c r="F114" s="26">
        <v>1051131800</v>
      </c>
      <c r="G114" s="26">
        <v>896587700</v>
      </c>
      <c r="H114" s="26">
        <v>970433800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36">
        <v>0</v>
      </c>
      <c r="O114" s="24">
        <f t="shared" si="35"/>
        <v>5925301900</v>
      </c>
    </row>
    <row r="115" spans="2:15" ht="15.75" thickBot="1" x14ac:dyDescent="0.3">
      <c r="B115" s="27" t="s">
        <v>112</v>
      </c>
      <c r="C115" s="28">
        <v>3035932200</v>
      </c>
      <c r="D115" s="29">
        <v>2381931950</v>
      </c>
      <c r="E115" s="29">
        <v>2591569900</v>
      </c>
      <c r="F115" s="29">
        <v>2807097950</v>
      </c>
      <c r="G115" s="29">
        <v>2523709450</v>
      </c>
      <c r="H115" s="29">
        <v>2659363800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30">
        <v>0</v>
      </c>
      <c r="O115" s="27">
        <f t="shared" si="35"/>
        <v>15999605250</v>
      </c>
    </row>
    <row r="116" spans="2:15" ht="15.75" thickBot="1" x14ac:dyDescent="0.3">
      <c r="B116" s="19" t="s">
        <v>30</v>
      </c>
      <c r="C116" s="31">
        <f>SUM(C111:C115)</f>
        <v>9676385200</v>
      </c>
      <c r="D116" s="32">
        <f t="shared" ref="D116:O116" si="36">SUM(D111:D115)</f>
        <v>7046192350</v>
      </c>
      <c r="E116" s="32">
        <f>SUM(E111:E115)</f>
        <v>7720634600</v>
      </c>
      <c r="F116" s="32">
        <f t="shared" si="36"/>
        <v>8511299700</v>
      </c>
      <c r="G116" s="32">
        <f t="shared" si="36"/>
        <v>7585155950</v>
      </c>
      <c r="H116" s="32">
        <f t="shared" si="36"/>
        <v>8024149100</v>
      </c>
      <c r="I116" s="32">
        <f t="shared" si="36"/>
        <v>0</v>
      </c>
      <c r="J116" s="32">
        <f t="shared" si="36"/>
        <v>0</v>
      </c>
      <c r="K116" s="32">
        <f t="shared" si="36"/>
        <v>0</v>
      </c>
      <c r="L116" s="32">
        <f t="shared" si="36"/>
        <v>0</v>
      </c>
      <c r="M116" s="32">
        <f t="shared" si="36"/>
        <v>0</v>
      </c>
      <c r="N116" s="33">
        <f t="shared" si="36"/>
        <v>0</v>
      </c>
      <c r="O116" s="34">
        <f t="shared" si="36"/>
        <v>48563816900</v>
      </c>
    </row>
    <row r="117" spans="2:15" ht="15.75" thickBot="1" x14ac:dyDescent="0.3">
      <c r="B117" s="45" t="s">
        <v>117</v>
      </c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7"/>
    </row>
    <row r="118" spans="2:15" x14ac:dyDescent="0.25">
      <c r="B118" s="20" t="s">
        <v>119</v>
      </c>
      <c r="C118" s="21">
        <v>6133805000</v>
      </c>
      <c r="D118" s="22">
        <v>4966076000</v>
      </c>
      <c r="E118" s="22">
        <v>5415023100</v>
      </c>
      <c r="F118" s="22">
        <v>5666662100</v>
      </c>
      <c r="G118" s="22">
        <v>5109976400</v>
      </c>
      <c r="H118" s="22">
        <v>5861398500</v>
      </c>
      <c r="I118" s="22">
        <v>6082154100</v>
      </c>
      <c r="J118" s="22">
        <v>5838842500</v>
      </c>
      <c r="K118" s="22">
        <v>5614300000</v>
      </c>
      <c r="L118" s="22">
        <v>5949070600</v>
      </c>
      <c r="M118" s="22">
        <v>5694743050</v>
      </c>
      <c r="N118" s="35">
        <v>6576546900</v>
      </c>
      <c r="O118" s="23">
        <f t="shared" ref="O118:O119" si="37">SUM(C118:N118)</f>
        <v>68908598250</v>
      </c>
    </row>
    <row r="119" spans="2:15" ht="15.75" thickBot="1" x14ac:dyDescent="0.3">
      <c r="B119" s="24" t="s">
        <v>118</v>
      </c>
      <c r="C119" s="25">
        <v>4714147700</v>
      </c>
      <c r="D119" s="26">
        <v>3712510100</v>
      </c>
      <c r="E119" s="26">
        <v>4061357400</v>
      </c>
      <c r="F119" s="26">
        <v>4388660100</v>
      </c>
      <c r="G119" s="26">
        <v>3715486300</v>
      </c>
      <c r="H119" s="26">
        <v>4509755900</v>
      </c>
      <c r="I119" s="26">
        <v>4757393800</v>
      </c>
      <c r="J119" s="26">
        <v>4483207200</v>
      </c>
      <c r="K119" s="26">
        <v>4246974600</v>
      </c>
      <c r="L119" s="26">
        <v>4598454700</v>
      </c>
      <c r="M119" s="26">
        <v>4240696200</v>
      </c>
      <c r="N119" s="36">
        <v>4949980200</v>
      </c>
      <c r="O119" s="24">
        <f t="shared" si="37"/>
        <v>52378624200</v>
      </c>
    </row>
    <row r="120" spans="2:15" ht="15.75" thickBot="1" x14ac:dyDescent="0.3">
      <c r="B120" s="19" t="s">
        <v>30</v>
      </c>
      <c r="C120" s="31">
        <f t="shared" ref="C120:O120" si="38">SUM(C118:C119)</f>
        <v>10847952700</v>
      </c>
      <c r="D120" s="32">
        <f t="shared" si="38"/>
        <v>8678586100</v>
      </c>
      <c r="E120" s="32">
        <f>SUM(E118:E119)</f>
        <v>9476380500</v>
      </c>
      <c r="F120" s="32">
        <f t="shared" si="38"/>
        <v>10055322200</v>
      </c>
      <c r="G120" s="32">
        <f t="shared" si="38"/>
        <v>8825462700</v>
      </c>
      <c r="H120" s="32">
        <f t="shared" si="38"/>
        <v>10371154400</v>
      </c>
      <c r="I120" s="32">
        <f t="shared" si="38"/>
        <v>10839547900</v>
      </c>
      <c r="J120" s="32">
        <f t="shared" si="38"/>
        <v>10322049700</v>
      </c>
      <c r="K120" s="32">
        <f t="shared" si="38"/>
        <v>9861274600</v>
      </c>
      <c r="L120" s="32">
        <f t="shared" si="38"/>
        <v>10547525300</v>
      </c>
      <c r="M120" s="32">
        <f t="shared" si="38"/>
        <v>9935439250</v>
      </c>
      <c r="N120" s="33">
        <f t="shared" si="38"/>
        <v>11526527100</v>
      </c>
      <c r="O120" s="34">
        <f t="shared" si="38"/>
        <v>121287222450</v>
      </c>
    </row>
    <row r="121" spans="2:15" ht="15.75" thickBot="1" x14ac:dyDescent="0.3">
      <c r="B121" s="45" t="s">
        <v>120</v>
      </c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7"/>
    </row>
    <row r="122" spans="2:15" x14ac:dyDescent="0.25">
      <c r="B122" s="20" t="s">
        <v>121</v>
      </c>
      <c r="C122" s="21">
        <v>598827300</v>
      </c>
      <c r="D122" s="22">
        <v>483816100</v>
      </c>
      <c r="E122" s="22">
        <v>559761100</v>
      </c>
      <c r="F122" s="22">
        <v>559498100</v>
      </c>
      <c r="G122" s="22">
        <v>491698800</v>
      </c>
      <c r="H122" s="22">
        <v>535334400</v>
      </c>
      <c r="I122" s="22">
        <v>534894000</v>
      </c>
      <c r="J122" s="22">
        <v>369811900</v>
      </c>
      <c r="K122" s="22">
        <v>0</v>
      </c>
      <c r="L122" s="22">
        <v>0</v>
      </c>
      <c r="M122" s="22">
        <v>0</v>
      </c>
      <c r="N122" s="35">
        <v>0</v>
      </c>
      <c r="O122" s="23">
        <f t="shared" ref="O122" si="39">SUM(C122:N122)</f>
        <v>4133641700</v>
      </c>
    </row>
    <row r="123" spans="2:15" ht="15.75" thickBot="1" x14ac:dyDescent="0.3">
      <c r="B123" s="24" t="s">
        <v>122</v>
      </c>
      <c r="C123" s="25">
        <v>932830500</v>
      </c>
      <c r="D123" s="26">
        <v>697092900</v>
      </c>
      <c r="E123" s="26">
        <v>783381200</v>
      </c>
      <c r="F123" s="26">
        <v>882347900</v>
      </c>
      <c r="G123" s="26">
        <v>819318600</v>
      </c>
      <c r="H123" s="26">
        <v>844012600</v>
      </c>
      <c r="I123" s="26">
        <v>861075200</v>
      </c>
      <c r="J123" s="26">
        <v>578198500</v>
      </c>
      <c r="K123" s="26">
        <v>0</v>
      </c>
      <c r="L123" s="26">
        <v>0</v>
      </c>
      <c r="M123" s="26">
        <v>0</v>
      </c>
      <c r="N123" s="36">
        <v>0</v>
      </c>
      <c r="O123" s="24">
        <f>SUM(C123:N123)</f>
        <v>6398257400</v>
      </c>
    </row>
    <row r="124" spans="2:15" ht="15.75" thickBot="1" x14ac:dyDescent="0.3">
      <c r="B124" s="19" t="s">
        <v>30</v>
      </c>
      <c r="C124" s="31">
        <f>SUM(C122:C123)</f>
        <v>1531657800</v>
      </c>
      <c r="D124" s="32">
        <f t="shared" ref="D124:O124" si="40">SUM(D122:D123)</f>
        <v>1180909000</v>
      </c>
      <c r="E124" s="32">
        <f>SUM(E122:E123)</f>
        <v>1343142300</v>
      </c>
      <c r="F124" s="32">
        <f t="shared" si="40"/>
        <v>1441846000</v>
      </c>
      <c r="G124" s="32">
        <f t="shared" si="40"/>
        <v>1311017400</v>
      </c>
      <c r="H124" s="32">
        <f t="shared" si="40"/>
        <v>1379347000</v>
      </c>
      <c r="I124" s="32">
        <f t="shared" si="40"/>
        <v>1395969200</v>
      </c>
      <c r="J124" s="32">
        <f t="shared" si="40"/>
        <v>948010400</v>
      </c>
      <c r="K124" s="32">
        <f t="shared" si="40"/>
        <v>0</v>
      </c>
      <c r="L124" s="32">
        <f t="shared" si="40"/>
        <v>0</v>
      </c>
      <c r="M124" s="32">
        <f t="shared" si="40"/>
        <v>0</v>
      </c>
      <c r="N124" s="33">
        <f t="shared" si="40"/>
        <v>0</v>
      </c>
      <c r="O124" s="34">
        <f t="shared" si="40"/>
        <v>10531899100</v>
      </c>
    </row>
    <row r="125" spans="2:15" ht="15.75" thickBot="1" x14ac:dyDescent="0.3">
      <c r="B125" s="45" t="s">
        <v>124</v>
      </c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7"/>
    </row>
    <row r="126" spans="2:15" x14ac:dyDescent="0.25">
      <c r="B126" s="20" t="s">
        <v>125</v>
      </c>
      <c r="C126" s="21">
        <v>1122184350</v>
      </c>
      <c r="D126" s="22">
        <v>1097254950</v>
      </c>
      <c r="E126" s="22">
        <v>1185279300</v>
      </c>
      <c r="F126" s="22">
        <v>1147680950</v>
      </c>
      <c r="G126" s="22">
        <v>1190679350</v>
      </c>
      <c r="H126" s="22">
        <v>1120332450</v>
      </c>
      <c r="I126" s="22">
        <v>1099673050</v>
      </c>
      <c r="J126" s="22">
        <v>1144741000</v>
      </c>
      <c r="K126" s="22">
        <v>1085334450</v>
      </c>
      <c r="L126" s="22">
        <v>1078632350</v>
      </c>
      <c r="M126" s="22">
        <v>1074176250</v>
      </c>
      <c r="N126" s="35">
        <v>1170612500</v>
      </c>
      <c r="O126" s="23">
        <f t="shared" ref="O126:O127" si="41">SUM(C126:N126)</f>
        <v>13516580950</v>
      </c>
    </row>
    <row r="127" spans="2:15" ht="15.75" thickBot="1" x14ac:dyDescent="0.3">
      <c r="B127" s="24" t="s">
        <v>126</v>
      </c>
      <c r="C127" s="25">
        <v>663489650</v>
      </c>
      <c r="D127" s="26">
        <v>614347750</v>
      </c>
      <c r="E127" s="26">
        <v>666410850</v>
      </c>
      <c r="F127" s="26">
        <v>629702100</v>
      </c>
      <c r="G127" s="26">
        <v>659312050</v>
      </c>
      <c r="H127" s="26">
        <v>598766000</v>
      </c>
      <c r="I127" s="26">
        <v>629118100</v>
      </c>
      <c r="J127" s="26">
        <v>651228700</v>
      </c>
      <c r="K127" s="26">
        <v>608856800</v>
      </c>
      <c r="L127" s="26">
        <v>638840900</v>
      </c>
      <c r="M127" s="26">
        <v>607546350</v>
      </c>
      <c r="N127" s="36">
        <v>601738700</v>
      </c>
      <c r="O127" s="24">
        <f t="shared" si="41"/>
        <v>7569357950</v>
      </c>
    </row>
    <row r="128" spans="2:15" ht="15.75" thickBot="1" x14ac:dyDescent="0.3">
      <c r="B128" s="19" t="s">
        <v>30</v>
      </c>
      <c r="C128" s="31">
        <f t="shared" ref="C128:O128" si="42">SUM(C126:C127)</f>
        <v>1785674000</v>
      </c>
      <c r="D128" s="32">
        <f t="shared" si="42"/>
        <v>1711602700</v>
      </c>
      <c r="E128" s="32">
        <f>SUM(E126:E127)</f>
        <v>1851690150</v>
      </c>
      <c r="F128" s="32">
        <f t="shared" si="42"/>
        <v>1777383050</v>
      </c>
      <c r="G128" s="32">
        <f t="shared" si="42"/>
        <v>1849991400</v>
      </c>
      <c r="H128" s="32">
        <f t="shared" si="42"/>
        <v>1719098450</v>
      </c>
      <c r="I128" s="32">
        <f t="shared" si="42"/>
        <v>1728791150</v>
      </c>
      <c r="J128" s="32">
        <f t="shared" si="42"/>
        <v>1795969700</v>
      </c>
      <c r="K128" s="32">
        <f t="shared" si="42"/>
        <v>1694191250</v>
      </c>
      <c r="L128" s="32">
        <f t="shared" si="42"/>
        <v>1717473250</v>
      </c>
      <c r="M128" s="32">
        <f t="shared" si="42"/>
        <v>1681722600</v>
      </c>
      <c r="N128" s="33">
        <f t="shared" si="42"/>
        <v>1772351200</v>
      </c>
      <c r="O128" s="34">
        <f t="shared" si="42"/>
        <v>21085938900</v>
      </c>
    </row>
    <row r="129" spans="2:15" ht="15.75" thickBot="1" x14ac:dyDescent="0.3">
      <c r="B129" s="45" t="s">
        <v>127</v>
      </c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7"/>
    </row>
    <row r="130" spans="2:15" ht="15.75" thickBot="1" x14ac:dyDescent="0.3">
      <c r="B130" s="20" t="s">
        <v>128</v>
      </c>
      <c r="C130" s="21">
        <v>1874218800</v>
      </c>
      <c r="D130" s="22">
        <v>1571031750</v>
      </c>
      <c r="E130" s="22">
        <v>1705003600</v>
      </c>
      <c r="F130" s="22">
        <v>1795704000</v>
      </c>
      <c r="G130" s="22">
        <v>1771529850</v>
      </c>
      <c r="H130" s="22">
        <v>1842385800</v>
      </c>
      <c r="I130" s="22">
        <v>1901705000</v>
      </c>
      <c r="J130" s="22">
        <v>1808113500</v>
      </c>
      <c r="K130" s="22">
        <v>1548714300</v>
      </c>
      <c r="L130" s="22">
        <v>1823240100</v>
      </c>
      <c r="M130" s="22">
        <v>1855354050</v>
      </c>
      <c r="N130" s="35">
        <v>2163210550</v>
      </c>
      <c r="O130" s="23">
        <f t="shared" ref="O130" si="43">SUM(C130:N130)</f>
        <v>21660211300</v>
      </c>
    </row>
    <row r="131" spans="2:15" ht="15.75" thickBot="1" x14ac:dyDescent="0.3">
      <c r="B131" s="19" t="s">
        <v>30</v>
      </c>
      <c r="C131" s="31">
        <f t="shared" ref="C131:O131" si="44">SUM(C130:C130)</f>
        <v>1874218800</v>
      </c>
      <c r="D131" s="32">
        <f t="shared" si="44"/>
        <v>1571031750</v>
      </c>
      <c r="E131" s="32">
        <f t="shared" si="44"/>
        <v>1705003600</v>
      </c>
      <c r="F131" s="32">
        <f t="shared" si="44"/>
        <v>1795704000</v>
      </c>
      <c r="G131" s="32">
        <f t="shared" si="44"/>
        <v>1771529850</v>
      </c>
      <c r="H131" s="32">
        <f t="shared" si="44"/>
        <v>1842385800</v>
      </c>
      <c r="I131" s="32">
        <f t="shared" si="44"/>
        <v>1901705000</v>
      </c>
      <c r="J131" s="32">
        <f t="shared" si="44"/>
        <v>1808113500</v>
      </c>
      <c r="K131" s="32">
        <f t="shared" si="44"/>
        <v>1548714300</v>
      </c>
      <c r="L131" s="32">
        <f t="shared" si="44"/>
        <v>1823240100</v>
      </c>
      <c r="M131" s="32">
        <f t="shared" si="44"/>
        <v>1855354050</v>
      </c>
      <c r="N131" s="33">
        <f t="shared" si="44"/>
        <v>2163210550</v>
      </c>
      <c r="O131" s="34">
        <f t="shared" si="44"/>
        <v>21660211300</v>
      </c>
    </row>
    <row r="132" spans="2:15" ht="15.75" thickBot="1" x14ac:dyDescent="0.3">
      <c r="B132" s="45" t="s">
        <v>129</v>
      </c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7"/>
    </row>
    <row r="133" spans="2:15" x14ac:dyDescent="0.25">
      <c r="B133" s="20" t="s">
        <v>130</v>
      </c>
      <c r="C133" s="21">
        <v>397425900</v>
      </c>
      <c r="D133" s="22">
        <v>731856600</v>
      </c>
      <c r="E133" s="22">
        <v>424246300</v>
      </c>
      <c r="F133" s="22">
        <v>394822700</v>
      </c>
      <c r="G133" s="22">
        <v>381316500</v>
      </c>
      <c r="H133" s="22">
        <v>376311100</v>
      </c>
      <c r="I133" s="22">
        <v>336495200</v>
      </c>
      <c r="J133" s="22">
        <v>336724300</v>
      </c>
      <c r="K133" s="22">
        <v>330455800</v>
      </c>
      <c r="L133" s="22">
        <v>351518600</v>
      </c>
      <c r="M133" s="22">
        <v>323426700</v>
      </c>
      <c r="N133" s="35">
        <v>364436700</v>
      </c>
      <c r="O133" s="23">
        <f t="shared" ref="O133:O134" si="45">SUM(C133:N133)</f>
        <v>4749036400</v>
      </c>
    </row>
    <row r="134" spans="2:15" ht="15.75" thickBot="1" x14ac:dyDescent="0.3">
      <c r="B134" s="24" t="s">
        <v>131</v>
      </c>
      <c r="C134" s="25">
        <v>1995735900</v>
      </c>
      <c r="D134" s="26">
        <v>1513470300</v>
      </c>
      <c r="E134" s="26">
        <v>1630429200</v>
      </c>
      <c r="F134" s="26">
        <v>1759383000</v>
      </c>
      <c r="G134" s="26">
        <v>1609343500</v>
      </c>
      <c r="H134" s="26">
        <v>1828708100</v>
      </c>
      <c r="I134" s="26">
        <v>1853839200</v>
      </c>
      <c r="J134" s="26">
        <v>1840075100</v>
      </c>
      <c r="K134" s="26">
        <v>1678646200</v>
      </c>
      <c r="L134" s="26">
        <v>1823053900</v>
      </c>
      <c r="M134" s="26">
        <v>1745296500</v>
      </c>
      <c r="N134" s="36">
        <v>2053300100</v>
      </c>
      <c r="O134" s="24">
        <f t="shared" si="45"/>
        <v>21331281000</v>
      </c>
    </row>
    <row r="135" spans="2:15" ht="15.75" thickBot="1" x14ac:dyDescent="0.3">
      <c r="B135" s="19" t="s">
        <v>30</v>
      </c>
      <c r="C135" s="31">
        <f t="shared" ref="C135:O135" si="46">SUM(C133:C134)</f>
        <v>2393161800</v>
      </c>
      <c r="D135" s="32">
        <f t="shared" si="46"/>
        <v>2245326900</v>
      </c>
      <c r="E135" s="32">
        <f>SUM(E133:E134)</f>
        <v>2054675500</v>
      </c>
      <c r="F135" s="32">
        <f t="shared" si="46"/>
        <v>2154205700</v>
      </c>
      <c r="G135" s="32">
        <f t="shared" si="46"/>
        <v>1990660000</v>
      </c>
      <c r="H135" s="32">
        <f t="shared" si="46"/>
        <v>2205019200</v>
      </c>
      <c r="I135" s="32">
        <f t="shared" si="46"/>
        <v>2190334400</v>
      </c>
      <c r="J135" s="32">
        <f t="shared" si="46"/>
        <v>2176799400</v>
      </c>
      <c r="K135" s="32">
        <f t="shared" si="46"/>
        <v>2009102000</v>
      </c>
      <c r="L135" s="32">
        <f t="shared" si="46"/>
        <v>2174572500</v>
      </c>
      <c r="M135" s="32">
        <f t="shared" si="46"/>
        <v>2068723200</v>
      </c>
      <c r="N135" s="33">
        <f t="shared" si="46"/>
        <v>2417736800</v>
      </c>
      <c r="O135" s="34">
        <f t="shared" si="46"/>
        <v>26080317400</v>
      </c>
    </row>
    <row r="136" spans="2:15" ht="15.75" thickBot="1" x14ac:dyDescent="0.3">
      <c r="B136" s="45" t="s">
        <v>132</v>
      </c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7"/>
    </row>
    <row r="137" spans="2:15" x14ac:dyDescent="0.25">
      <c r="B137" s="20" t="s">
        <v>133</v>
      </c>
      <c r="C137" s="21">
        <v>1785288700</v>
      </c>
      <c r="D137" s="22">
        <v>1316657100</v>
      </c>
      <c r="E137" s="22">
        <v>1420445600</v>
      </c>
      <c r="F137" s="22">
        <v>1534411600</v>
      </c>
      <c r="G137" s="22">
        <v>1358152200</v>
      </c>
      <c r="H137" s="22">
        <v>1599397600</v>
      </c>
      <c r="I137" s="22">
        <v>1614059050</v>
      </c>
      <c r="J137" s="22">
        <v>1606194200</v>
      </c>
      <c r="K137" s="22">
        <v>1450118300</v>
      </c>
      <c r="L137" s="22">
        <v>1558421600</v>
      </c>
      <c r="M137" s="22">
        <v>1500476100</v>
      </c>
      <c r="N137" s="35">
        <v>1773492200</v>
      </c>
      <c r="O137" s="23">
        <f t="shared" ref="O137:O138" si="47">SUM(C137:N137)</f>
        <v>18517114250</v>
      </c>
    </row>
    <row r="138" spans="2:15" ht="15.75" thickBot="1" x14ac:dyDescent="0.3">
      <c r="B138" s="24" t="s">
        <v>134</v>
      </c>
      <c r="C138" s="25">
        <v>826667600</v>
      </c>
      <c r="D138" s="26">
        <v>667394100</v>
      </c>
      <c r="E138" s="26">
        <v>760795600</v>
      </c>
      <c r="F138" s="26">
        <v>762151800</v>
      </c>
      <c r="G138" s="26">
        <v>763950500</v>
      </c>
      <c r="H138" s="26">
        <v>742053600</v>
      </c>
      <c r="I138" s="26">
        <v>801009500</v>
      </c>
      <c r="J138" s="26">
        <v>767779200</v>
      </c>
      <c r="K138" s="26">
        <v>702351000</v>
      </c>
      <c r="L138" s="26">
        <v>717103900</v>
      </c>
      <c r="M138" s="26">
        <v>816278700</v>
      </c>
      <c r="N138" s="36">
        <v>919063600</v>
      </c>
      <c r="O138" s="24">
        <f t="shared" si="47"/>
        <v>9246599100</v>
      </c>
    </row>
    <row r="139" spans="2:15" ht="15.75" thickBot="1" x14ac:dyDescent="0.3">
      <c r="B139" s="19" t="s">
        <v>30</v>
      </c>
      <c r="C139" s="31">
        <f t="shared" ref="C139:O139" si="48">SUM(C137:C138)</f>
        <v>2611956300</v>
      </c>
      <c r="D139" s="32">
        <f t="shared" si="48"/>
        <v>1984051200</v>
      </c>
      <c r="E139" s="32">
        <f>SUM(E137:E138)</f>
        <v>2181241200</v>
      </c>
      <c r="F139" s="32">
        <f t="shared" si="48"/>
        <v>2296563400</v>
      </c>
      <c r="G139" s="32">
        <f t="shared" si="48"/>
        <v>2122102700</v>
      </c>
      <c r="H139" s="32">
        <f t="shared" si="48"/>
        <v>2341451200</v>
      </c>
      <c r="I139" s="32">
        <f t="shared" si="48"/>
        <v>2415068550</v>
      </c>
      <c r="J139" s="32">
        <f t="shared" si="48"/>
        <v>2373973400</v>
      </c>
      <c r="K139" s="32">
        <f t="shared" si="48"/>
        <v>2152469300</v>
      </c>
      <c r="L139" s="32">
        <f t="shared" si="48"/>
        <v>2275525500</v>
      </c>
      <c r="M139" s="32">
        <f t="shared" si="48"/>
        <v>2316754800</v>
      </c>
      <c r="N139" s="33">
        <f t="shared" si="48"/>
        <v>2692555800</v>
      </c>
      <c r="O139" s="34">
        <f t="shared" si="48"/>
        <v>27763713350</v>
      </c>
    </row>
    <row r="140" spans="2:15" ht="15.75" thickBot="1" x14ac:dyDescent="0.3">
      <c r="B140" s="45" t="s">
        <v>135</v>
      </c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7"/>
    </row>
    <row r="141" spans="2:15" ht="15.75" thickBot="1" x14ac:dyDescent="0.3">
      <c r="B141" s="20" t="s">
        <v>136</v>
      </c>
      <c r="C141" s="21">
        <v>582426300</v>
      </c>
      <c r="D141" s="22">
        <v>375107000</v>
      </c>
      <c r="E141" s="22">
        <v>424233600</v>
      </c>
      <c r="F141" s="22">
        <v>473352200</v>
      </c>
      <c r="G141" s="22">
        <v>429468000</v>
      </c>
      <c r="H141" s="22">
        <v>454916000</v>
      </c>
      <c r="I141" s="22">
        <v>456223400</v>
      </c>
      <c r="J141" s="22">
        <v>446012000</v>
      </c>
      <c r="K141" s="22">
        <v>410977300</v>
      </c>
      <c r="L141" s="22">
        <v>465360100</v>
      </c>
      <c r="M141" s="22">
        <v>463078500</v>
      </c>
      <c r="N141" s="35">
        <v>569047700</v>
      </c>
      <c r="O141" s="23">
        <f t="shared" ref="O141" si="49">SUM(C141:N141)</f>
        <v>5550202100</v>
      </c>
    </row>
    <row r="142" spans="2:15" ht="15.75" thickBot="1" x14ac:dyDescent="0.3">
      <c r="B142" s="19" t="s">
        <v>30</v>
      </c>
      <c r="C142" s="31">
        <f t="shared" ref="C142:O142" si="50">SUM(C141:C141)</f>
        <v>582426300</v>
      </c>
      <c r="D142" s="32">
        <f t="shared" si="50"/>
        <v>375107000</v>
      </c>
      <c r="E142" s="32">
        <f t="shared" si="50"/>
        <v>424233600</v>
      </c>
      <c r="F142" s="32">
        <f t="shared" si="50"/>
        <v>473352200</v>
      </c>
      <c r="G142" s="32">
        <f t="shared" si="50"/>
        <v>429468000</v>
      </c>
      <c r="H142" s="32">
        <f t="shared" si="50"/>
        <v>454916000</v>
      </c>
      <c r="I142" s="32">
        <f t="shared" si="50"/>
        <v>456223400</v>
      </c>
      <c r="J142" s="32">
        <f t="shared" si="50"/>
        <v>446012000</v>
      </c>
      <c r="K142" s="32">
        <f t="shared" si="50"/>
        <v>410977300</v>
      </c>
      <c r="L142" s="32">
        <f t="shared" si="50"/>
        <v>465360100</v>
      </c>
      <c r="M142" s="32">
        <f t="shared" si="50"/>
        <v>463078500</v>
      </c>
      <c r="N142" s="33">
        <f t="shared" si="50"/>
        <v>569047700</v>
      </c>
      <c r="O142" s="34">
        <f t="shared" si="50"/>
        <v>5550202100</v>
      </c>
    </row>
    <row r="143" spans="2:15" ht="15.75" thickBot="1" x14ac:dyDescent="0.3">
      <c r="B143" s="45" t="s">
        <v>137</v>
      </c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7"/>
    </row>
    <row r="144" spans="2:15" x14ac:dyDescent="0.25">
      <c r="B144" s="20" t="s">
        <v>50</v>
      </c>
      <c r="C144" s="21">
        <v>1079100600</v>
      </c>
      <c r="D144" s="22">
        <v>907081800</v>
      </c>
      <c r="E144" s="22">
        <v>1024438500</v>
      </c>
      <c r="F144" s="22">
        <v>991422550</v>
      </c>
      <c r="G144" s="22">
        <v>1024384200</v>
      </c>
      <c r="H144" s="22">
        <v>989594700</v>
      </c>
      <c r="I144" s="22">
        <v>958646200</v>
      </c>
      <c r="J144" s="22">
        <v>1171445300</v>
      </c>
      <c r="K144" s="22">
        <v>1157853550</v>
      </c>
      <c r="L144" s="22">
        <v>1039565400</v>
      </c>
      <c r="M144" s="22">
        <v>998433100</v>
      </c>
      <c r="N144" s="35">
        <v>1140910650</v>
      </c>
      <c r="O144" s="23">
        <f t="shared" ref="O144:O146" si="51">SUM(C144:N144)</f>
        <v>12482876550</v>
      </c>
    </row>
    <row r="145" spans="2:15" x14ac:dyDescent="0.25">
      <c r="B145" s="24" t="s">
        <v>49</v>
      </c>
      <c r="C145" s="25">
        <v>1580979350</v>
      </c>
      <c r="D145" s="26">
        <v>1365064050</v>
      </c>
      <c r="E145" s="26">
        <v>1534092750</v>
      </c>
      <c r="F145" s="26">
        <v>1521981550</v>
      </c>
      <c r="G145" s="26">
        <v>1520355250</v>
      </c>
      <c r="H145" s="26">
        <v>1480610600</v>
      </c>
      <c r="I145" s="26">
        <v>1484724300</v>
      </c>
      <c r="J145" s="26">
        <v>1694891700</v>
      </c>
      <c r="K145" s="26">
        <v>1620453400</v>
      </c>
      <c r="L145" s="26">
        <v>1565489450</v>
      </c>
      <c r="M145" s="26">
        <v>1514894400</v>
      </c>
      <c r="N145" s="36">
        <v>1725818600</v>
      </c>
      <c r="O145" s="24">
        <f t="shared" si="51"/>
        <v>18609355400</v>
      </c>
    </row>
    <row r="146" spans="2:15" ht="15.75" thickBot="1" x14ac:dyDescent="0.3">
      <c r="B146" s="27" t="s">
        <v>138</v>
      </c>
      <c r="C146" s="28">
        <v>946494600</v>
      </c>
      <c r="D146" s="29">
        <v>789358800</v>
      </c>
      <c r="E146" s="29">
        <v>920208400</v>
      </c>
      <c r="F146" s="29">
        <v>939085100</v>
      </c>
      <c r="G146" s="29">
        <v>984774800</v>
      </c>
      <c r="H146" s="29">
        <v>917259450</v>
      </c>
      <c r="I146" s="29">
        <v>928009500</v>
      </c>
      <c r="J146" s="29">
        <v>1123273400</v>
      </c>
      <c r="K146" s="29">
        <v>1126174400</v>
      </c>
      <c r="L146" s="29">
        <v>984900600</v>
      </c>
      <c r="M146" s="29">
        <v>973390200</v>
      </c>
      <c r="N146" s="30">
        <v>1053106000</v>
      </c>
      <c r="O146" s="27">
        <f t="shared" si="51"/>
        <v>11686035250</v>
      </c>
    </row>
    <row r="147" spans="2:15" ht="15.75" thickBot="1" x14ac:dyDescent="0.3">
      <c r="B147" s="19" t="s">
        <v>30</v>
      </c>
      <c r="C147" s="31">
        <f t="shared" ref="C147:O147" si="52">SUM(C144:C146)</f>
        <v>3606574550</v>
      </c>
      <c r="D147" s="32">
        <f t="shared" si="52"/>
        <v>3061504650</v>
      </c>
      <c r="E147" s="32">
        <f>SUM(E144:E146)</f>
        <v>3478739650</v>
      </c>
      <c r="F147" s="32">
        <f t="shared" si="52"/>
        <v>3452489200</v>
      </c>
      <c r="G147" s="32">
        <f t="shared" si="52"/>
        <v>3529514250</v>
      </c>
      <c r="H147" s="32">
        <f t="shared" si="52"/>
        <v>3387464750</v>
      </c>
      <c r="I147" s="32">
        <f t="shared" si="52"/>
        <v>3371380000</v>
      </c>
      <c r="J147" s="32">
        <f t="shared" si="52"/>
        <v>3989610400</v>
      </c>
      <c r="K147" s="32">
        <f t="shared" si="52"/>
        <v>3904481350</v>
      </c>
      <c r="L147" s="32">
        <f t="shared" si="52"/>
        <v>3589955450</v>
      </c>
      <c r="M147" s="32">
        <f t="shared" si="52"/>
        <v>3486717700</v>
      </c>
      <c r="N147" s="33">
        <f t="shared" si="52"/>
        <v>3919835250</v>
      </c>
      <c r="O147" s="34">
        <f t="shared" si="52"/>
        <v>42778267200</v>
      </c>
    </row>
    <row r="148" spans="2:15" ht="15.75" thickBot="1" x14ac:dyDescent="0.3">
      <c r="B148" s="45" t="s">
        <v>139</v>
      </c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7"/>
    </row>
    <row r="149" spans="2:15" ht="15.75" thickBot="1" x14ac:dyDescent="0.3">
      <c r="B149" s="20" t="s">
        <v>88</v>
      </c>
      <c r="C149" s="21">
        <v>2049444200</v>
      </c>
      <c r="D149" s="22">
        <v>1716857800</v>
      </c>
      <c r="E149" s="22">
        <v>1771840600</v>
      </c>
      <c r="F149" s="22">
        <v>1851303000</v>
      </c>
      <c r="G149" s="22">
        <v>1829400050</v>
      </c>
      <c r="H149" s="22">
        <v>1843700300</v>
      </c>
      <c r="I149" s="22">
        <v>2038911700</v>
      </c>
      <c r="J149" s="22">
        <v>1998554950</v>
      </c>
      <c r="K149" s="22">
        <v>1855225450</v>
      </c>
      <c r="L149" s="22">
        <v>1885397550</v>
      </c>
      <c r="M149" s="22">
        <v>1873566900</v>
      </c>
      <c r="N149" s="35">
        <v>2236577450</v>
      </c>
      <c r="O149" s="23">
        <f t="shared" ref="O149" si="53">SUM(C149:N149)</f>
        <v>22950779950</v>
      </c>
    </row>
    <row r="150" spans="2:15" ht="15.75" thickBot="1" x14ac:dyDescent="0.3">
      <c r="B150" s="19" t="s">
        <v>30</v>
      </c>
      <c r="C150" s="31">
        <f t="shared" ref="C150:O150" si="54">SUM(C149:C149)</f>
        <v>2049444200</v>
      </c>
      <c r="D150" s="32">
        <f t="shared" si="54"/>
        <v>1716857800</v>
      </c>
      <c r="E150" s="32">
        <f>SUM(E149:E149)</f>
        <v>1771840600</v>
      </c>
      <c r="F150" s="32">
        <f t="shared" si="54"/>
        <v>1851303000</v>
      </c>
      <c r="G150" s="32">
        <f t="shared" si="54"/>
        <v>1829400050</v>
      </c>
      <c r="H150" s="32">
        <f t="shared" si="54"/>
        <v>1843700300</v>
      </c>
      <c r="I150" s="32">
        <f t="shared" si="54"/>
        <v>2038911700</v>
      </c>
      <c r="J150" s="32">
        <f t="shared" si="54"/>
        <v>1998554950</v>
      </c>
      <c r="K150" s="32">
        <f t="shared" si="54"/>
        <v>1855225450</v>
      </c>
      <c r="L150" s="32">
        <f t="shared" si="54"/>
        <v>1885397550</v>
      </c>
      <c r="M150" s="32">
        <f t="shared" si="54"/>
        <v>1873566900</v>
      </c>
      <c r="N150" s="33">
        <f t="shared" si="54"/>
        <v>2236577450</v>
      </c>
      <c r="O150" s="34">
        <f t="shared" si="54"/>
        <v>22950779950</v>
      </c>
    </row>
    <row r="151" spans="2:15" ht="15.75" thickBot="1" x14ac:dyDescent="0.3">
      <c r="B151" s="45" t="s">
        <v>140</v>
      </c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7"/>
    </row>
    <row r="152" spans="2:15" x14ac:dyDescent="0.25">
      <c r="B152" s="20" t="s">
        <v>51</v>
      </c>
      <c r="C152" s="21">
        <v>1927238400</v>
      </c>
      <c r="D152" s="22">
        <v>1612812050</v>
      </c>
      <c r="E152" s="22">
        <v>1785426600</v>
      </c>
      <c r="F152" s="22">
        <v>1677351300</v>
      </c>
      <c r="G152" s="22">
        <v>1661235700</v>
      </c>
      <c r="H152" s="22">
        <v>1625383500</v>
      </c>
      <c r="I152" s="22">
        <v>1680625650</v>
      </c>
      <c r="J152" s="22">
        <v>1833599200</v>
      </c>
      <c r="K152" s="22">
        <v>1640587400</v>
      </c>
      <c r="L152" s="22">
        <v>1707903250</v>
      </c>
      <c r="M152" s="22">
        <v>1797580300</v>
      </c>
      <c r="N152" s="35">
        <v>2010341700</v>
      </c>
      <c r="O152" s="23">
        <f t="shared" ref="O152:O156" si="55">SUM(C152:N152)</f>
        <v>20960085050</v>
      </c>
    </row>
    <row r="153" spans="2:15" x14ac:dyDescent="0.25">
      <c r="B153" s="24" t="s">
        <v>52</v>
      </c>
      <c r="C153" s="25">
        <v>3332072650</v>
      </c>
      <c r="D153" s="26">
        <v>2720063500</v>
      </c>
      <c r="E153" s="26">
        <v>2994432300</v>
      </c>
      <c r="F153" s="26">
        <v>2916701350</v>
      </c>
      <c r="G153" s="26">
        <v>2826455650</v>
      </c>
      <c r="H153" s="26">
        <v>2616521400</v>
      </c>
      <c r="I153" s="26">
        <v>2832452400</v>
      </c>
      <c r="J153" s="26">
        <v>2976982100</v>
      </c>
      <c r="K153" s="26">
        <v>2759051750</v>
      </c>
      <c r="L153" s="26">
        <v>2934272150</v>
      </c>
      <c r="M153" s="26">
        <v>2913321250</v>
      </c>
      <c r="N153" s="36">
        <v>3257351000</v>
      </c>
      <c r="O153" s="24">
        <f t="shared" si="55"/>
        <v>35079677500</v>
      </c>
    </row>
    <row r="154" spans="2:15" x14ac:dyDescent="0.25">
      <c r="B154" s="24" t="s">
        <v>190</v>
      </c>
      <c r="C154" s="25">
        <v>1368357950</v>
      </c>
      <c r="D154" s="26">
        <v>1106591000</v>
      </c>
      <c r="E154" s="26">
        <v>1168054300</v>
      </c>
      <c r="F154" s="26">
        <v>1144189450</v>
      </c>
      <c r="G154" s="26">
        <v>1103495950</v>
      </c>
      <c r="H154" s="26">
        <v>1074335350</v>
      </c>
      <c r="I154" s="26">
        <v>1189345400</v>
      </c>
      <c r="J154" s="26">
        <v>1251547550</v>
      </c>
      <c r="K154" s="26">
        <v>1123515500</v>
      </c>
      <c r="L154" s="26">
        <v>1169567100</v>
      </c>
      <c r="M154" s="26">
        <v>1165313050</v>
      </c>
      <c r="N154" s="36">
        <v>1316415250</v>
      </c>
      <c r="O154" s="24">
        <f t="shared" si="55"/>
        <v>14180727850</v>
      </c>
    </row>
    <row r="155" spans="2:15" x14ac:dyDescent="0.25">
      <c r="B155" s="24" t="s">
        <v>168</v>
      </c>
      <c r="C155" s="25">
        <v>1003944500</v>
      </c>
      <c r="D155" s="26">
        <v>645057200</v>
      </c>
      <c r="E155" s="26">
        <v>347297300</v>
      </c>
      <c r="F155" s="26">
        <v>317516900</v>
      </c>
      <c r="G155" s="26">
        <v>313943200</v>
      </c>
      <c r="H155" s="26">
        <v>286797600</v>
      </c>
      <c r="I155" s="26">
        <v>311765500</v>
      </c>
      <c r="J155" s="26">
        <v>337439500</v>
      </c>
      <c r="K155" s="26">
        <v>339372800</v>
      </c>
      <c r="L155" s="26">
        <v>324274800</v>
      </c>
      <c r="M155" s="26">
        <v>365213300</v>
      </c>
      <c r="N155" s="36">
        <v>381827850</v>
      </c>
      <c r="O155" s="24">
        <f t="shared" si="55"/>
        <v>4974450450</v>
      </c>
    </row>
    <row r="156" spans="2:15" ht="15.75" thickBot="1" x14ac:dyDescent="0.3">
      <c r="B156" s="27" t="s">
        <v>169</v>
      </c>
      <c r="C156" s="28">
        <v>1185780800</v>
      </c>
      <c r="D156" s="29">
        <v>784274200</v>
      </c>
      <c r="E156" s="29">
        <v>441250400</v>
      </c>
      <c r="F156" s="29">
        <v>393963800</v>
      </c>
      <c r="G156" s="29">
        <v>402779400</v>
      </c>
      <c r="H156" s="29">
        <v>368435600</v>
      </c>
      <c r="I156" s="29">
        <v>398682200</v>
      </c>
      <c r="J156" s="29">
        <v>419903600</v>
      </c>
      <c r="K156" s="29">
        <v>391961400</v>
      </c>
      <c r="L156" s="29">
        <v>405177700</v>
      </c>
      <c r="M156" s="29">
        <v>430610600</v>
      </c>
      <c r="N156" s="30">
        <v>446543800</v>
      </c>
      <c r="O156" s="27">
        <f t="shared" si="55"/>
        <v>6069363500</v>
      </c>
    </row>
    <row r="157" spans="2:15" ht="15.75" thickBot="1" x14ac:dyDescent="0.3">
      <c r="B157" s="19" t="s">
        <v>30</v>
      </c>
      <c r="C157" s="31">
        <f>SUM(C152:C156)</f>
        <v>8817394300</v>
      </c>
      <c r="D157" s="32">
        <f t="shared" ref="D157:O157" si="56">SUM(D152:D156)</f>
        <v>6868797950</v>
      </c>
      <c r="E157" s="32">
        <f>SUM(E152:E156)</f>
        <v>6736460900</v>
      </c>
      <c r="F157" s="32">
        <f t="shared" si="56"/>
        <v>6449722800</v>
      </c>
      <c r="G157" s="32">
        <f t="shared" si="56"/>
        <v>6307909900</v>
      </c>
      <c r="H157" s="32">
        <f t="shared" si="56"/>
        <v>5971473450</v>
      </c>
      <c r="I157" s="32">
        <f t="shared" si="56"/>
        <v>6412871150</v>
      </c>
      <c r="J157" s="32">
        <f t="shared" si="56"/>
        <v>6819471950</v>
      </c>
      <c r="K157" s="32">
        <f t="shared" si="56"/>
        <v>6254488850</v>
      </c>
      <c r="L157" s="32">
        <f t="shared" si="56"/>
        <v>6541195000</v>
      </c>
      <c r="M157" s="32">
        <f t="shared" si="56"/>
        <v>6672038500</v>
      </c>
      <c r="N157" s="33">
        <f t="shared" si="56"/>
        <v>7412479600</v>
      </c>
      <c r="O157" s="34">
        <f t="shared" si="56"/>
        <v>81264304350</v>
      </c>
    </row>
    <row r="158" spans="2:15" ht="15.75" thickBot="1" x14ac:dyDescent="0.3">
      <c r="B158" s="45" t="s">
        <v>141</v>
      </c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7"/>
    </row>
    <row r="159" spans="2:15" x14ac:dyDescent="0.25">
      <c r="B159" s="20" t="s">
        <v>142</v>
      </c>
      <c r="C159" s="21">
        <v>2227833900</v>
      </c>
      <c r="D159" s="22">
        <v>1769182500</v>
      </c>
      <c r="E159" s="22">
        <v>1974480000</v>
      </c>
      <c r="F159" s="22">
        <v>1963204300</v>
      </c>
      <c r="G159" s="22">
        <v>1979664050</v>
      </c>
      <c r="H159" s="22">
        <v>2040760100</v>
      </c>
      <c r="I159" s="22">
        <v>2100175750</v>
      </c>
      <c r="J159" s="22">
        <v>2070701600</v>
      </c>
      <c r="K159" s="22">
        <v>1922039100</v>
      </c>
      <c r="L159" s="22">
        <v>2012781000</v>
      </c>
      <c r="M159" s="22">
        <v>1975753550</v>
      </c>
      <c r="N159" s="35">
        <v>2192795200</v>
      </c>
      <c r="O159" s="23">
        <f t="shared" ref="O159:O160" si="57">SUM(C159:N159)</f>
        <v>24229371050</v>
      </c>
    </row>
    <row r="160" spans="2:15" ht="15.75" thickBot="1" x14ac:dyDescent="0.3">
      <c r="B160" s="24" t="s">
        <v>143</v>
      </c>
      <c r="C160" s="25">
        <v>2233237650</v>
      </c>
      <c r="D160" s="26">
        <v>1612955300</v>
      </c>
      <c r="E160" s="26">
        <v>1751895600</v>
      </c>
      <c r="F160" s="26">
        <v>1847840600</v>
      </c>
      <c r="G160" s="26">
        <v>1689734200</v>
      </c>
      <c r="H160" s="26">
        <v>1891191500</v>
      </c>
      <c r="I160" s="26">
        <v>1888030900</v>
      </c>
      <c r="J160" s="26">
        <v>1838363800</v>
      </c>
      <c r="K160" s="26">
        <v>1697821600</v>
      </c>
      <c r="L160" s="26">
        <v>1860381200</v>
      </c>
      <c r="M160" s="26">
        <v>1808280500</v>
      </c>
      <c r="N160" s="36">
        <v>2137373250</v>
      </c>
      <c r="O160" s="24">
        <f t="shared" si="57"/>
        <v>22257106100</v>
      </c>
    </row>
    <row r="161" spans="2:15" ht="15.75" thickBot="1" x14ac:dyDescent="0.3">
      <c r="B161" s="19" t="s">
        <v>30</v>
      </c>
      <c r="C161" s="31">
        <f t="shared" ref="C161:O161" si="58">SUM(C159:C160)</f>
        <v>4461071550</v>
      </c>
      <c r="D161" s="32">
        <f t="shared" si="58"/>
        <v>3382137800</v>
      </c>
      <c r="E161" s="32">
        <f>SUM(E159:E160)</f>
        <v>3726375600</v>
      </c>
      <c r="F161" s="32">
        <f t="shared" si="58"/>
        <v>3811044900</v>
      </c>
      <c r="G161" s="32">
        <f t="shared" si="58"/>
        <v>3669398250</v>
      </c>
      <c r="H161" s="32">
        <f t="shared" si="58"/>
        <v>3931951600</v>
      </c>
      <c r="I161" s="32">
        <f t="shared" si="58"/>
        <v>3988206650</v>
      </c>
      <c r="J161" s="32">
        <f t="shared" si="58"/>
        <v>3909065400</v>
      </c>
      <c r="K161" s="32">
        <f t="shared" si="58"/>
        <v>3619860700</v>
      </c>
      <c r="L161" s="32">
        <f t="shared" si="58"/>
        <v>3873162200</v>
      </c>
      <c r="M161" s="32">
        <f t="shared" si="58"/>
        <v>3784034050</v>
      </c>
      <c r="N161" s="33">
        <f t="shared" si="58"/>
        <v>4330168450</v>
      </c>
      <c r="O161" s="34">
        <f t="shared" si="58"/>
        <v>46486477150</v>
      </c>
    </row>
    <row r="162" spans="2:15" ht="15.75" thickBot="1" x14ac:dyDescent="0.3">
      <c r="B162" s="45" t="s">
        <v>144</v>
      </c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7"/>
    </row>
    <row r="163" spans="2:15" ht="15.75" thickBot="1" x14ac:dyDescent="0.3">
      <c r="B163" s="20" t="s">
        <v>145</v>
      </c>
      <c r="C163" s="21">
        <v>587610850</v>
      </c>
      <c r="D163" s="22">
        <v>390357200</v>
      </c>
      <c r="E163" s="22">
        <v>426187200</v>
      </c>
      <c r="F163" s="22">
        <v>440529650</v>
      </c>
      <c r="G163" s="22">
        <v>410838850</v>
      </c>
      <c r="H163" s="22">
        <v>425395700</v>
      </c>
      <c r="I163" s="22">
        <v>435708700</v>
      </c>
      <c r="J163" s="22">
        <v>415893250</v>
      </c>
      <c r="K163" s="22">
        <v>409318000</v>
      </c>
      <c r="L163" s="22">
        <v>447014250</v>
      </c>
      <c r="M163" s="22">
        <v>436259400</v>
      </c>
      <c r="N163" s="35">
        <v>546898500</v>
      </c>
      <c r="O163" s="23">
        <f t="shared" ref="O163" si="59">SUM(C163:N163)</f>
        <v>5372011550</v>
      </c>
    </row>
    <row r="164" spans="2:15" ht="15.75" thickBot="1" x14ac:dyDescent="0.3">
      <c r="B164" s="19" t="s">
        <v>30</v>
      </c>
      <c r="C164" s="31">
        <f t="shared" ref="C164:O164" si="60">SUM(C163:C163)</f>
        <v>587610850</v>
      </c>
      <c r="D164" s="32">
        <f t="shared" si="60"/>
        <v>390357200</v>
      </c>
      <c r="E164" s="32">
        <f>SUM(E163:E163)</f>
        <v>426187200</v>
      </c>
      <c r="F164" s="32">
        <f t="shared" si="60"/>
        <v>440529650</v>
      </c>
      <c r="G164" s="32">
        <f t="shared" si="60"/>
        <v>410838850</v>
      </c>
      <c r="H164" s="32">
        <f t="shared" si="60"/>
        <v>425395700</v>
      </c>
      <c r="I164" s="32">
        <f t="shared" si="60"/>
        <v>435708700</v>
      </c>
      <c r="J164" s="32">
        <f t="shared" si="60"/>
        <v>415893250</v>
      </c>
      <c r="K164" s="32">
        <f t="shared" si="60"/>
        <v>409318000</v>
      </c>
      <c r="L164" s="32">
        <f t="shared" si="60"/>
        <v>447014250</v>
      </c>
      <c r="M164" s="32">
        <f t="shared" si="60"/>
        <v>436259400</v>
      </c>
      <c r="N164" s="33">
        <f t="shared" si="60"/>
        <v>546898500</v>
      </c>
      <c r="O164" s="34">
        <f t="shared" si="60"/>
        <v>5372011550</v>
      </c>
    </row>
    <row r="165" spans="2:15" ht="15.75" thickBot="1" x14ac:dyDescent="0.3">
      <c r="B165" s="45" t="s">
        <v>146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7"/>
    </row>
    <row r="166" spans="2:15" x14ac:dyDescent="0.25">
      <c r="B166" s="20" t="s">
        <v>147</v>
      </c>
      <c r="C166" s="21">
        <v>1097172250</v>
      </c>
      <c r="D166" s="22">
        <v>963106400</v>
      </c>
      <c r="E166" s="22">
        <v>1106010500</v>
      </c>
      <c r="F166" s="22">
        <v>1095005250</v>
      </c>
      <c r="G166" s="22">
        <v>1113768700</v>
      </c>
      <c r="H166" s="22">
        <v>1150816050</v>
      </c>
      <c r="I166" s="22">
        <v>1222118700</v>
      </c>
      <c r="J166" s="22">
        <v>1199368800</v>
      </c>
      <c r="K166" s="22">
        <v>1188429200</v>
      </c>
      <c r="L166" s="22">
        <v>1246199700</v>
      </c>
      <c r="M166" s="22">
        <v>1215070400</v>
      </c>
      <c r="N166" s="35">
        <v>1431599100</v>
      </c>
      <c r="O166" s="23">
        <f t="shared" ref="O166:O169" si="61">SUM(C166:N166)</f>
        <v>14028665050</v>
      </c>
    </row>
    <row r="167" spans="2:15" x14ac:dyDescent="0.25">
      <c r="B167" s="24" t="s">
        <v>170</v>
      </c>
      <c r="C167" s="25">
        <v>610257100</v>
      </c>
      <c r="D167" s="26">
        <v>507092700</v>
      </c>
      <c r="E167" s="26">
        <v>571007100</v>
      </c>
      <c r="F167" s="26">
        <v>624573800</v>
      </c>
      <c r="G167" s="26">
        <v>529768000</v>
      </c>
      <c r="H167" s="26">
        <v>533843800</v>
      </c>
      <c r="I167" s="26">
        <v>552759500</v>
      </c>
      <c r="J167" s="26">
        <v>512157300</v>
      </c>
      <c r="K167" s="26">
        <v>486472900</v>
      </c>
      <c r="L167" s="26">
        <v>515762900</v>
      </c>
      <c r="M167" s="26">
        <v>506661100</v>
      </c>
      <c r="N167" s="36">
        <v>627885300</v>
      </c>
      <c r="O167" s="24">
        <f t="shared" si="61"/>
        <v>6578241500</v>
      </c>
    </row>
    <row r="168" spans="2:15" x14ac:dyDescent="0.25">
      <c r="B168" s="24" t="s">
        <v>171</v>
      </c>
      <c r="C168" s="25">
        <v>588604200</v>
      </c>
      <c r="D168" s="26">
        <v>527284950</v>
      </c>
      <c r="E168" s="26">
        <v>588298650</v>
      </c>
      <c r="F168" s="26">
        <v>558969150</v>
      </c>
      <c r="G168" s="26">
        <v>559804300</v>
      </c>
      <c r="H168" s="26">
        <v>581472550</v>
      </c>
      <c r="I168" s="26">
        <v>608230300</v>
      </c>
      <c r="J168" s="26">
        <v>596988650</v>
      </c>
      <c r="K168" s="26">
        <v>562001000</v>
      </c>
      <c r="L168" s="26">
        <v>590875450</v>
      </c>
      <c r="M168" s="26">
        <v>582182150</v>
      </c>
      <c r="N168" s="36">
        <v>687253900</v>
      </c>
      <c r="O168" s="24">
        <f t="shared" si="61"/>
        <v>7031965250</v>
      </c>
    </row>
    <row r="169" spans="2:15" ht="15.75" thickBot="1" x14ac:dyDescent="0.3">
      <c r="B169" s="24" t="s">
        <v>172</v>
      </c>
      <c r="C169" s="25">
        <v>621021700</v>
      </c>
      <c r="D169" s="26">
        <v>263175150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36">
        <v>0</v>
      </c>
      <c r="O169" s="24">
        <f t="shared" si="61"/>
        <v>884196850</v>
      </c>
    </row>
    <row r="170" spans="2:15" ht="15.75" thickBot="1" x14ac:dyDescent="0.3">
      <c r="B170" s="19" t="s">
        <v>30</v>
      </c>
      <c r="C170" s="31">
        <f>SUM(C166:C169)</f>
        <v>2917055250</v>
      </c>
      <c r="D170" s="32">
        <f t="shared" ref="D170:O170" si="62">SUM(D166:D169)</f>
        <v>2260659200</v>
      </c>
      <c r="E170" s="32">
        <f>SUM(E166:E169)</f>
        <v>2265316250</v>
      </c>
      <c r="F170" s="32">
        <f t="shared" si="62"/>
        <v>2278548200</v>
      </c>
      <c r="G170" s="32">
        <f t="shared" si="62"/>
        <v>2203341000</v>
      </c>
      <c r="H170" s="32">
        <f t="shared" si="62"/>
        <v>2266132400</v>
      </c>
      <c r="I170" s="32">
        <f t="shared" si="62"/>
        <v>2383108500</v>
      </c>
      <c r="J170" s="32">
        <f t="shared" si="62"/>
        <v>2308514750</v>
      </c>
      <c r="K170" s="32">
        <f t="shared" si="62"/>
        <v>2236903100</v>
      </c>
      <c r="L170" s="32">
        <f t="shared" si="62"/>
        <v>2352838050</v>
      </c>
      <c r="M170" s="32">
        <f t="shared" si="62"/>
        <v>2303913650</v>
      </c>
      <c r="N170" s="33">
        <f t="shared" si="62"/>
        <v>2746738300</v>
      </c>
      <c r="O170" s="34">
        <f t="shared" si="62"/>
        <v>28523068650</v>
      </c>
    </row>
    <row r="171" spans="2:15" ht="15.75" thickBot="1" x14ac:dyDescent="0.3">
      <c r="B171" s="45" t="s">
        <v>148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7"/>
    </row>
    <row r="172" spans="2:15" x14ac:dyDescent="0.25">
      <c r="B172" s="20" t="s">
        <v>149</v>
      </c>
      <c r="C172" s="21">
        <v>1355806400</v>
      </c>
      <c r="D172" s="22">
        <v>1038352700</v>
      </c>
      <c r="E172" s="22">
        <v>1138655700</v>
      </c>
      <c r="F172" s="22">
        <v>1176960300</v>
      </c>
      <c r="G172" s="22">
        <v>1121246000</v>
      </c>
      <c r="H172" s="22">
        <v>1150824800</v>
      </c>
      <c r="I172" s="22">
        <v>1166242000</v>
      </c>
      <c r="J172" s="22">
        <v>1134737800</v>
      </c>
      <c r="K172" s="22">
        <v>1080068400</v>
      </c>
      <c r="L172" s="22">
        <v>1168504900</v>
      </c>
      <c r="M172" s="22">
        <v>1171295100</v>
      </c>
      <c r="N172" s="35">
        <v>1338458200</v>
      </c>
      <c r="O172" s="23">
        <f t="shared" ref="O172:O173" si="63">SUM(C172:N172)</f>
        <v>14041152300</v>
      </c>
    </row>
    <row r="173" spans="2:15" ht="15.75" thickBot="1" x14ac:dyDescent="0.3">
      <c r="B173" s="24" t="s">
        <v>150</v>
      </c>
      <c r="C173" s="25">
        <v>954605400</v>
      </c>
      <c r="D173" s="26">
        <v>784911000</v>
      </c>
      <c r="E173" s="26">
        <v>841038400</v>
      </c>
      <c r="F173" s="26">
        <v>878259100</v>
      </c>
      <c r="G173" s="26">
        <v>849799500</v>
      </c>
      <c r="H173" s="26">
        <v>880647900</v>
      </c>
      <c r="I173" s="26">
        <v>887510600</v>
      </c>
      <c r="J173" s="26">
        <v>866617500</v>
      </c>
      <c r="K173" s="26">
        <v>797741100</v>
      </c>
      <c r="L173" s="26">
        <v>859584400</v>
      </c>
      <c r="M173" s="26">
        <v>868783700</v>
      </c>
      <c r="N173" s="36">
        <v>985053600</v>
      </c>
      <c r="O173" s="24">
        <f t="shared" si="63"/>
        <v>10454552200</v>
      </c>
    </row>
    <row r="174" spans="2:15" ht="15.75" thickBot="1" x14ac:dyDescent="0.3">
      <c r="B174" s="19" t="s">
        <v>30</v>
      </c>
      <c r="C174" s="31">
        <f t="shared" ref="C174:O174" si="64">SUM(C172:C173)</f>
        <v>2310411800</v>
      </c>
      <c r="D174" s="32">
        <f t="shared" si="64"/>
        <v>1823263700</v>
      </c>
      <c r="E174" s="32">
        <f>SUM(E172:E173)</f>
        <v>1979694100</v>
      </c>
      <c r="F174" s="32">
        <f t="shared" si="64"/>
        <v>2055219400</v>
      </c>
      <c r="G174" s="32">
        <f t="shared" si="64"/>
        <v>1971045500</v>
      </c>
      <c r="H174" s="32">
        <f t="shared" si="64"/>
        <v>2031472700</v>
      </c>
      <c r="I174" s="32">
        <f t="shared" si="64"/>
        <v>2053752600</v>
      </c>
      <c r="J174" s="32">
        <f t="shared" si="64"/>
        <v>2001355300</v>
      </c>
      <c r="K174" s="32">
        <f t="shared" si="64"/>
        <v>1877809500</v>
      </c>
      <c r="L174" s="32">
        <f t="shared" si="64"/>
        <v>2028089300</v>
      </c>
      <c r="M174" s="32">
        <f t="shared" si="64"/>
        <v>2040078800</v>
      </c>
      <c r="N174" s="33">
        <f t="shared" si="64"/>
        <v>2323511800</v>
      </c>
      <c r="O174" s="34">
        <f t="shared" si="64"/>
        <v>24495704500</v>
      </c>
    </row>
    <row r="175" spans="2:15" ht="15.75" thickBot="1" x14ac:dyDescent="0.3">
      <c r="B175" s="45" t="s">
        <v>151</v>
      </c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7"/>
    </row>
    <row r="176" spans="2:15" ht="15.75" thickBot="1" x14ac:dyDescent="0.3">
      <c r="B176" s="20" t="s">
        <v>152</v>
      </c>
      <c r="C176" s="21">
        <v>1497558800</v>
      </c>
      <c r="D176" s="22">
        <v>1264700100</v>
      </c>
      <c r="E176" s="22">
        <v>1340984000</v>
      </c>
      <c r="F176" s="22">
        <v>1338833300</v>
      </c>
      <c r="G176" s="22">
        <v>1305408900</v>
      </c>
      <c r="H176" s="22">
        <v>1342112700</v>
      </c>
      <c r="I176" s="22">
        <v>1397535300</v>
      </c>
      <c r="J176" s="22">
        <v>1373798000</v>
      </c>
      <c r="K176" s="22">
        <v>1324665000</v>
      </c>
      <c r="L176" s="22">
        <v>1451480600</v>
      </c>
      <c r="M176" s="22">
        <v>1412049900</v>
      </c>
      <c r="N176" s="35">
        <v>948616500</v>
      </c>
      <c r="O176" s="23">
        <f t="shared" ref="O176" si="65">SUM(C176:N176)</f>
        <v>15997743100</v>
      </c>
    </row>
    <row r="177" spans="2:15" ht="15.75" thickBot="1" x14ac:dyDescent="0.3">
      <c r="B177" s="19" t="s">
        <v>30</v>
      </c>
      <c r="C177" s="31">
        <f t="shared" ref="C177:O177" si="66">SUM(C176:C176)</f>
        <v>1497558800</v>
      </c>
      <c r="D177" s="32">
        <f t="shared" si="66"/>
        <v>1264700100</v>
      </c>
      <c r="E177" s="32">
        <f>SUM(E176:E176)</f>
        <v>1340984000</v>
      </c>
      <c r="F177" s="32">
        <f t="shared" si="66"/>
        <v>1338833300</v>
      </c>
      <c r="G177" s="32">
        <f t="shared" si="66"/>
        <v>1305408900</v>
      </c>
      <c r="H177" s="32">
        <f t="shared" si="66"/>
        <v>1342112700</v>
      </c>
      <c r="I177" s="32">
        <f t="shared" si="66"/>
        <v>1397535300</v>
      </c>
      <c r="J177" s="32">
        <f t="shared" si="66"/>
        <v>1373798000</v>
      </c>
      <c r="K177" s="32">
        <f t="shared" si="66"/>
        <v>1324665000</v>
      </c>
      <c r="L177" s="32">
        <f t="shared" si="66"/>
        <v>1451480600</v>
      </c>
      <c r="M177" s="32">
        <f t="shared" si="66"/>
        <v>1412049900</v>
      </c>
      <c r="N177" s="33">
        <f t="shared" si="66"/>
        <v>948616500</v>
      </c>
      <c r="O177" s="34">
        <f t="shared" si="66"/>
        <v>15997743100</v>
      </c>
    </row>
    <row r="178" spans="2:15" ht="15.75" thickBot="1" x14ac:dyDescent="0.3">
      <c r="B178" s="45" t="s">
        <v>153</v>
      </c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7"/>
    </row>
    <row r="179" spans="2:15" x14ac:dyDescent="0.25">
      <c r="B179" s="20" t="s">
        <v>154</v>
      </c>
      <c r="C179" s="21">
        <v>1026025200</v>
      </c>
      <c r="D179" s="22">
        <v>831348800</v>
      </c>
      <c r="E179" s="22">
        <v>922533400</v>
      </c>
      <c r="F179" s="22">
        <v>945317700</v>
      </c>
      <c r="G179" s="22">
        <v>859769500</v>
      </c>
      <c r="H179" s="22">
        <v>907360800</v>
      </c>
      <c r="I179" s="22">
        <v>937902900</v>
      </c>
      <c r="J179" s="22">
        <v>937030100</v>
      </c>
      <c r="K179" s="22">
        <v>862162100</v>
      </c>
      <c r="L179" s="22">
        <v>913620100</v>
      </c>
      <c r="M179" s="22">
        <v>909386800</v>
      </c>
      <c r="N179" s="35">
        <v>1047607000</v>
      </c>
      <c r="O179" s="23">
        <f t="shared" ref="O179:O180" si="67">SUM(C179:N179)</f>
        <v>11100064400</v>
      </c>
    </row>
    <row r="180" spans="2:15" ht="15.75" thickBot="1" x14ac:dyDescent="0.3">
      <c r="B180" s="24" t="s">
        <v>155</v>
      </c>
      <c r="C180" s="25">
        <v>1439550750</v>
      </c>
      <c r="D180" s="26">
        <v>1122225400</v>
      </c>
      <c r="E180" s="26">
        <v>1341164500</v>
      </c>
      <c r="F180" s="26">
        <v>1356628500</v>
      </c>
      <c r="G180" s="26">
        <v>1297133300</v>
      </c>
      <c r="H180" s="26">
        <v>1380126950</v>
      </c>
      <c r="I180" s="26">
        <v>1442567850</v>
      </c>
      <c r="J180" s="26">
        <v>1410243450</v>
      </c>
      <c r="K180" s="26">
        <v>1331761050</v>
      </c>
      <c r="L180" s="26">
        <v>1378981400</v>
      </c>
      <c r="M180" s="26">
        <v>1353968700</v>
      </c>
      <c r="N180" s="36">
        <v>1599764450</v>
      </c>
      <c r="O180" s="24">
        <f t="shared" si="67"/>
        <v>16454116300</v>
      </c>
    </row>
    <row r="181" spans="2:15" ht="15.75" thickBot="1" x14ac:dyDescent="0.3">
      <c r="B181" s="19" t="s">
        <v>30</v>
      </c>
      <c r="C181" s="31">
        <f t="shared" ref="C181:O181" si="68">SUM(C179:C180)</f>
        <v>2465575950</v>
      </c>
      <c r="D181" s="32">
        <f t="shared" si="68"/>
        <v>1953574200</v>
      </c>
      <c r="E181" s="32">
        <f>SUM(E179:E180)</f>
        <v>2263697900</v>
      </c>
      <c r="F181" s="32">
        <f t="shared" si="68"/>
        <v>2301946200</v>
      </c>
      <c r="G181" s="32">
        <f t="shared" si="68"/>
        <v>2156902800</v>
      </c>
      <c r="H181" s="32">
        <f t="shared" si="68"/>
        <v>2287487750</v>
      </c>
      <c r="I181" s="32">
        <f t="shared" si="68"/>
        <v>2380470750</v>
      </c>
      <c r="J181" s="32">
        <f t="shared" si="68"/>
        <v>2347273550</v>
      </c>
      <c r="K181" s="32">
        <f t="shared" si="68"/>
        <v>2193923150</v>
      </c>
      <c r="L181" s="32">
        <f t="shared" si="68"/>
        <v>2292601500</v>
      </c>
      <c r="M181" s="32">
        <f t="shared" si="68"/>
        <v>2263355500</v>
      </c>
      <c r="N181" s="33">
        <f t="shared" si="68"/>
        <v>2647371450</v>
      </c>
      <c r="O181" s="34">
        <f t="shared" si="68"/>
        <v>27554180700</v>
      </c>
    </row>
    <row r="182" spans="2:15" ht="15.75" thickBot="1" x14ac:dyDescent="0.3">
      <c r="B182" s="45" t="s">
        <v>156</v>
      </c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7"/>
    </row>
    <row r="183" spans="2:15" x14ac:dyDescent="0.25">
      <c r="B183" s="20" t="s">
        <v>157</v>
      </c>
      <c r="C183" s="21">
        <v>2787817500</v>
      </c>
      <c r="D183" s="22">
        <v>2177677400</v>
      </c>
      <c r="E183" s="22">
        <v>2344824200</v>
      </c>
      <c r="F183" s="22">
        <v>2442400700</v>
      </c>
      <c r="G183" s="22">
        <v>2278668100</v>
      </c>
      <c r="H183" s="22">
        <v>2352045100</v>
      </c>
      <c r="I183" s="22">
        <v>2325983100</v>
      </c>
      <c r="J183" s="22">
        <v>2402708600</v>
      </c>
      <c r="K183" s="22">
        <v>2278156300</v>
      </c>
      <c r="L183" s="22">
        <v>2437576500</v>
      </c>
      <c r="M183" s="22">
        <v>2324861000</v>
      </c>
      <c r="N183" s="35">
        <v>2749320100</v>
      </c>
      <c r="O183" s="23">
        <f>SUM(C183:N183)</f>
        <v>28902038600</v>
      </c>
    </row>
    <row r="184" spans="2:15" x14ac:dyDescent="0.25">
      <c r="B184" s="24" t="s">
        <v>158</v>
      </c>
      <c r="C184" s="25">
        <v>1320860500</v>
      </c>
      <c r="D184" s="26">
        <v>720857800</v>
      </c>
      <c r="E184" s="26">
        <v>837182000</v>
      </c>
      <c r="F184" s="26">
        <v>1107623100</v>
      </c>
      <c r="G184" s="26">
        <v>806559100</v>
      </c>
      <c r="H184" s="26">
        <v>941225550</v>
      </c>
      <c r="I184" s="26">
        <v>968318600</v>
      </c>
      <c r="J184" s="26">
        <v>933511700</v>
      </c>
      <c r="K184" s="26">
        <v>814192600</v>
      </c>
      <c r="L184" s="26">
        <v>892373900</v>
      </c>
      <c r="M184" s="26">
        <v>868408000</v>
      </c>
      <c r="N184" s="36">
        <v>1076174200</v>
      </c>
      <c r="O184" s="24">
        <f t="shared" ref="O184:O189" si="69">SUM(C184:N184)</f>
        <v>11287287050</v>
      </c>
    </row>
    <row r="185" spans="2:15" x14ac:dyDescent="0.25">
      <c r="B185" s="24" t="s">
        <v>159</v>
      </c>
      <c r="C185" s="25">
        <v>1122703000</v>
      </c>
      <c r="D185" s="26">
        <v>866742000</v>
      </c>
      <c r="E185" s="26">
        <v>973912200</v>
      </c>
      <c r="F185" s="26">
        <v>1114992000</v>
      </c>
      <c r="G185" s="26">
        <v>969873400</v>
      </c>
      <c r="H185" s="26">
        <v>1040132700</v>
      </c>
      <c r="I185" s="26">
        <v>1011385400</v>
      </c>
      <c r="J185" s="26">
        <v>976759400</v>
      </c>
      <c r="K185" s="26">
        <v>953471700</v>
      </c>
      <c r="L185" s="26">
        <v>953694100</v>
      </c>
      <c r="M185" s="26">
        <v>950461400</v>
      </c>
      <c r="N185" s="36">
        <v>1123330900</v>
      </c>
      <c r="O185" s="24">
        <f t="shared" si="69"/>
        <v>12057458200</v>
      </c>
    </row>
    <row r="186" spans="2:15" x14ac:dyDescent="0.25">
      <c r="B186" s="24" t="s">
        <v>173</v>
      </c>
      <c r="C186" s="25">
        <v>2637728850</v>
      </c>
      <c r="D186" s="26">
        <v>2051017900</v>
      </c>
      <c r="E186" s="26">
        <v>2270883000</v>
      </c>
      <c r="F186" s="26">
        <v>2356884300</v>
      </c>
      <c r="G186" s="26">
        <v>2270363000</v>
      </c>
      <c r="H186" s="26">
        <v>2315760100</v>
      </c>
      <c r="I186" s="26">
        <v>2300498500</v>
      </c>
      <c r="J186" s="26">
        <v>2307800400</v>
      </c>
      <c r="K186" s="26">
        <v>2266569700</v>
      </c>
      <c r="L186" s="26">
        <v>2356259400</v>
      </c>
      <c r="M186" s="26">
        <v>2288601000</v>
      </c>
      <c r="N186" s="36">
        <v>2667556800</v>
      </c>
      <c r="O186" s="24">
        <f t="shared" si="69"/>
        <v>28089922950</v>
      </c>
    </row>
    <row r="187" spans="2:15" x14ac:dyDescent="0.25">
      <c r="B187" s="24" t="s">
        <v>174</v>
      </c>
      <c r="C187" s="25">
        <v>937571050</v>
      </c>
      <c r="D187" s="26">
        <v>414384500</v>
      </c>
      <c r="E187" s="26">
        <v>468436200</v>
      </c>
      <c r="F187" s="26">
        <v>756210850</v>
      </c>
      <c r="G187" s="26">
        <v>421217150</v>
      </c>
      <c r="H187" s="26">
        <v>529709700</v>
      </c>
      <c r="I187" s="26">
        <v>520768250</v>
      </c>
      <c r="J187" s="26">
        <v>487806950</v>
      </c>
      <c r="K187" s="26">
        <v>398811200</v>
      </c>
      <c r="L187" s="26">
        <v>481222900</v>
      </c>
      <c r="M187" s="26">
        <v>482553050</v>
      </c>
      <c r="N187" s="36">
        <v>646904700</v>
      </c>
      <c r="O187" s="24">
        <f t="shared" si="69"/>
        <v>6545596500</v>
      </c>
    </row>
    <row r="188" spans="2:15" x14ac:dyDescent="0.25">
      <c r="B188" s="24" t="s">
        <v>121</v>
      </c>
      <c r="C188" s="25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230606300</v>
      </c>
      <c r="K188" s="26">
        <v>745050000</v>
      </c>
      <c r="L188" s="26">
        <v>750025500</v>
      </c>
      <c r="M188" s="26">
        <v>727359800</v>
      </c>
      <c r="N188" s="36">
        <v>847882800</v>
      </c>
      <c r="O188" s="24">
        <f t="shared" si="69"/>
        <v>3300924400</v>
      </c>
    </row>
    <row r="189" spans="2:15" ht="15.75" thickBot="1" x14ac:dyDescent="0.3">
      <c r="B189" s="27" t="s">
        <v>122</v>
      </c>
      <c r="C189" s="28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386861100</v>
      </c>
      <c r="K189" s="29">
        <v>1262420600</v>
      </c>
      <c r="L189" s="29">
        <v>1361246800</v>
      </c>
      <c r="M189" s="29">
        <v>1348990700</v>
      </c>
      <c r="N189" s="30">
        <v>1558436700</v>
      </c>
      <c r="O189" s="27">
        <f t="shared" si="69"/>
        <v>5917955900</v>
      </c>
    </row>
    <row r="190" spans="2:15" ht="15.75" thickBot="1" x14ac:dyDescent="0.3">
      <c r="B190" s="19" t="s">
        <v>30</v>
      </c>
      <c r="C190" s="31">
        <f>SUM(C183:C189)</f>
        <v>8806680900</v>
      </c>
      <c r="D190" s="32">
        <f t="shared" ref="D190:O190" si="70">SUM(D183:D189)</f>
        <v>6230679600</v>
      </c>
      <c r="E190" s="32">
        <f>SUM(E183:E189)</f>
        <v>6895237600</v>
      </c>
      <c r="F190" s="32">
        <f t="shared" si="70"/>
        <v>7778110950</v>
      </c>
      <c r="G190" s="32">
        <f t="shared" si="70"/>
        <v>6746680750</v>
      </c>
      <c r="H190" s="32">
        <f t="shared" si="70"/>
        <v>7178873150</v>
      </c>
      <c r="I190" s="32">
        <f t="shared" si="70"/>
        <v>7126953850</v>
      </c>
      <c r="J190" s="32">
        <f t="shared" si="70"/>
        <v>7726054450</v>
      </c>
      <c r="K190" s="32">
        <f t="shared" si="70"/>
        <v>8718672100</v>
      </c>
      <c r="L190" s="32">
        <f t="shared" si="70"/>
        <v>9232399100</v>
      </c>
      <c r="M190" s="32">
        <f t="shared" si="70"/>
        <v>8991234950</v>
      </c>
      <c r="N190" s="33">
        <f t="shared" si="70"/>
        <v>10669606200</v>
      </c>
      <c r="O190" s="34">
        <f t="shared" si="70"/>
        <v>96101183600</v>
      </c>
    </row>
    <row r="191" spans="2:15" ht="15.75" thickBot="1" x14ac:dyDescent="0.3">
      <c r="B191" s="45" t="s">
        <v>175</v>
      </c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7"/>
    </row>
    <row r="192" spans="2:15" ht="15.75" thickBot="1" x14ac:dyDescent="0.3">
      <c r="B192" s="20" t="s">
        <v>176</v>
      </c>
      <c r="C192" s="21">
        <v>628000200</v>
      </c>
      <c r="D192" s="22">
        <v>415602700</v>
      </c>
      <c r="E192" s="22">
        <v>462502700</v>
      </c>
      <c r="F192" s="22">
        <v>487534600</v>
      </c>
      <c r="G192" s="22">
        <v>461183000</v>
      </c>
      <c r="H192" s="22">
        <v>476318400</v>
      </c>
      <c r="I192" s="22">
        <v>492105900</v>
      </c>
      <c r="J192" s="22">
        <v>474419800</v>
      </c>
      <c r="K192" s="22">
        <v>438298950</v>
      </c>
      <c r="L192" s="22">
        <v>488346800</v>
      </c>
      <c r="M192" s="22">
        <v>470879200</v>
      </c>
      <c r="N192" s="35">
        <v>593596300</v>
      </c>
      <c r="O192" s="23">
        <f t="shared" ref="O192" si="71">SUM(C192:N192)</f>
        <v>5888788550</v>
      </c>
    </row>
    <row r="193" spans="2:15" ht="15.75" thickBot="1" x14ac:dyDescent="0.3">
      <c r="B193" s="19" t="s">
        <v>30</v>
      </c>
      <c r="C193" s="31">
        <f t="shared" ref="C193:O193" si="72">SUM(C192:C192)</f>
        <v>628000200</v>
      </c>
      <c r="D193" s="32">
        <f t="shared" si="72"/>
        <v>415602700</v>
      </c>
      <c r="E193" s="32">
        <f>SUM(E192:E192)</f>
        <v>462502700</v>
      </c>
      <c r="F193" s="32">
        <f t="shared" si="72"/>
        <v>487534600</v>
      </c>
      <c r="G193" s="32">
        <f t="shared" si="72"/>
        <v>461183000</v>
      </c>
      <c r="H193" s="32">
        <f t="shared" si="72"/>
        <v>476318400</v>
      </c>
      <c r="I193" s="32">
        <f t="shared" si="72"/>
        <v>492105900</v>
      </c>
      <c r="J193" s="32">
        <f t="shared" si="72"/>
        <v>474419800</v>
      </c>
      <c r="K193" s="32">
        <f t="shared" si="72"/>
        <v>438298950</v>
      </c>
      <c r="L193" s="32">
        <f t="shared" si="72"/>
        <v>488346800</v>
      </c>
      <c r="M193" s="32">
        <f t="shared" si="72"/>
        <v>470879200</v>
      </c>
      <c r="N193" s="33">
        <f t="shared" si="72"/>
        <v>593596300</v>
      </c>
      <c r="O193" s="34">
        <f t="shared" si="72"/>
        <v>5888788550</v>
      </c>
    </row>
    <row r="194" spans="2:15" ht="15.75" thickBot="1" x14ac:dyDescent="0.3">
      <c r="B194" s="45" t="s">
        <v>178</v>
      </c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7"/>
    </row>
    <row r="195" spans="2:15" x14ac:dyDescent="0.25">
      <c r="B195" s="20" t="s">
        <v>53</v>
      </c>
      <c r="C195" s="21">
        <v>2167210500</v>
      </c>
      <c r="D195" s="22">
        <v>1723983200</v>
      </c>
      <c r="E195" s="22">
        <v>1896397500</v>
      </c>
      <c r="F195" s="22">
        <v>1978841000</v>
      </c>
      <c r="G195" s="22">
        <v>1843133900</v>
      </c>
      <c r="H195" s="22">
        <v>2104763800</v>
      </c>
      <c r="I195" s="22">
        <v>2172916650</v>
      </c>
      <c r="J195" s="22">
        <v>2029676150</v>
      </c>
      <c r="K195" s="22">
        <v>1872003150</v>
      </c>
      <c r="L195" s="22">
        <v>2105333350</v>
      </c>
      <c r="M195" s="22">
        <v>2019520300</v>
      </c>
      <c r="N195" s="35">
        <v>2416130550</v>
      </c>
      <c r="O195" s="23">
        <f t="shared" ref="O195:O197" si="73">SUM(C195:N195)</f>
        <v>24329910050</v>
      </c>
    </row>
    <row r="196" spans="2:15" x14ac:dyDescent="0.25">
      <c r="B196" s="24" t="s">
        <v>177</v>
      </c>
      <c r="C196" s="25">
        <v>1796282750</v>
      </c>
      <c r="D196" s="26">
        <v>1365968400</v>
      </c>
      <c r="E196" s="26">
        <v>1543461400</v>
      </c>
      <c r="F196" s="26">
        <v>1675435350</v>
      </c>
      <c r="G196" s="26">
        <v>1493232950</v>
      </c>
      <c r="H196" s="26">
        <v>1719273050</v>
      </c>
      <c r="I196" s="26">
        <v>1802871300</v>
      </c>
      <c r="J196" s="26">
        <v>1632366000</v>
      </c>
      <c r="K196" s="26">
        <v>1506771400</v>
      </c>
      <c r="L196" s="26">
        <v>1701693550</v>
      </c>
      <c r="M196" s="26">
        <v>1653301050</v>
      </c>
      <c r="N196" s="36">
        <v>2046333200</v>
      </c>
      <c r="O196" s="24">
        <f t="shared" si="73"/>
        <v>19936990400</v>
      </c>
    </row>
    <row r="197" spans="2:15" ht="15.75" thickBot="1" x14ac:dyDescent="0.3">
      <c r="B197" s="27" t="s">
        <v>54</v>
      </c>
      <c r="C197" s="28">
        <v>2662091100</v>
      </c>
      <c r="D197" s="29">
        <v>1982193450</v>
      </c>
      <c r="E197" s="29">
        <v>2224760800</v>
      </c>
      <c r="F197" s="29">
        <v>2434459950</v>
      </c>
      <c r="G197" s="29">
        <v>2245076200</v>
      </c>
      <c r="H197" s="29">
        <v>2621905650</v>
      </c>
      <c r="I197" s="29">
        <v>2766246000</v>
      </c>
      <c r="J197" s="29">
        <v>2469741150</v>
      </c>
      <c r="K197" s="29">
        <v>2229927400</v>
      </c>
      <c r="L197" s="29">
        <v>2405512700</v>
      </c>
      <c r="M197" s="29">
        <v>2293059600</v>
      </c>
      <c r="N197" s="30">
        <v>2875876150</v>
      </c>
      <c r="O197" s="27">
        <f t="shared" si="73"/>
        <v>29210850150</v>
      </c>
    </row>
    <row r="198" spans="2:15" ht="15.75" thickBot="1" x14ac:dyDescent="0.3">
      <c r="B198" s="19" t="s">
        <v>30</v>
      </c>
      <c r="C198" s="31">
        <f t="shared" ref="C198:O198" si="74">SUM(C195:C197)</f>
        <v>6625584350</v>
      </c>
      <c r="D198" s="32">
        <f t="shared" si="74"/>
        <v>5072145050</v>
      </c>
      <c r="E198" s="32">
        <f>SUM(E195:E197)</f>
        <v>5664619700</v>
      </c>
      <c r="F198" s="32">
        <f t="shared" si="74"/>
        <v>6088736300</v>
      </c>
      <c r="G198" s="32">
        <f t="shared" si="74"/>
        <v>5581443050</v>
      </c>
      <c r="H198" s="32">
        <f t="shared" si="74"/>
        <v>6445942500</v>
      </c>
      <c r="I198" s="32">
        <f t="shared" si="74"/>
        <v>6742033950</v>
      </c>
      <c r="J198" s="32">
        <f t="shared" si="74"/>
        <v>6131783300</v>
      </c>
      <c r="K198" s="32">
        <f t="shared" si="74"/>
        <v>5608701950</v>
      </c>
      <c r="L198" s="32">
        <f t="shared" si="74"/>
        <v>6212539600</v>
      </c>
      <c r="M198" s="32">
        <f t="shared" si="74"/>
        <v>5965880950</v>
      </c>
      <c r="N198" s="33">
        <f t="shared" si="74"/>
        <v>7338339900</v>
      </c>
      <c r="O198" s="34">
        <f t="shared" si="74"/>
        <v>73477750600</v>
      </c>
    </row>
    <row r="199" spans="2:15" ht="15.75" thickBot="1" x14ac:dyDescent="0.3">
      <c r="B199" s="45" t="s">
        <v>181</v>
      </c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7"/>
    </row>
    <row r="200" spans="2:15" x14ac:dyDescent="0.25">
      <c r="B200" s="20" t="s">
        <v>179</v>
      </c>
      <c r="C200" s="21">
        <v>2097589250</v>
      </c>
      <c r="D200" s="22">
        <v>1609127450</v>
      </c>
      <c r="E200" s="22">
        <v>1772398400</v>
      </c>
      <c r="F200" s="22">
        <v>1954679900</v>
      </c>
      <c r="G200" s="22">
        <v>1638329300</v>
      </c>
      <c r="H200" s="22">
        <v>1891626300</v>
      </c>
      <c r="I200" s="22">
        <v>1981341750</v>
      </c>
      <c r="J200" s="22">
        <v>1838369500</v>
      </c>
      <c r="K200" s="22">
        <v>1720362100</v>
      </c>
      <c r="L200" s="22">
        <v>1878220700</v>
      </c>
      <c r="M200" s="22">
        <v>1902702500</v>
      </c>
      <c r="N200" s="35">
        <v>2471531500</v>
      </c>
      <c r="O200" s="23">
        <f t="shared" ref="O200:O201" si="75">SUM(C200:N200)</f>
        <v>22756278650</v>
      </c>
    </row>
    <row r="201" spans="2:15" ht="15.75" thickBot="1" x14ac:dyDescent="0.3">
      <c r="B201" s="24" t="s">
        <v>180</v>
      </c>
      <c r="C201" s="25">
        <v>2292398450</v>
      </c>
      <c r="D201" s="26">
        <v>1595590300</v>
      </c>
      <c r="E201" s="26">
        <v>1752745500</v>
      </c>
      <c r="F201" s="26">
        <v>1831072700</v>
      </c>
      <c r="G201" s="26">
        <v>1742241300</v>
      </c>
      <c r="H201" s="26">
        <v>1828865600</v>
      </c>
      <c r="I201" s="26">
        <v>2007886900</v>
      </c>
      <c r="J201" s="26">
        <v>1811144400</v>
      </c>
      <c r="K201" s="26">
        <v>1669604500</v>
      </c>
      <c r="L201" s="26">
        <v>1933224000</v>
      </c>
      <c r="M201" s="26">
        <v>1918124700</v>
      </c>
      <c r="N201" s="36">
        <v>2248674700</v>
      </c>
      <c r="O201" s="24">
        <f t="shared" si="75"/>
        <v>22631573050</v>
      </c>
    </row>
    <row r="202" spans="2:15" ht="15.75" thickBot="1" x14ac:dyDescent="0.3">
      <c r="B202" s="19" t="s">
        <v>30</v>
      </c>
      <c r="C202" s="31">
        <f t="shared" ref="C202:O202" si="76">SUM(C200:C201)</f>
        <v>4389987700</v>
      </c>
      <c r="D202" s="32">
        <f t="shared" si="76"/>
        <v>3204717750</v>
      </c>
      <c r="E202" s="32">
        <f>SUM(E200:E201)</f>
        <v>3525143900</v>
      </c>
      <c r="F202" s="32">
        <f t="shared" si="76"/>
        <v>3785752600</v>
      </c>
      <c r="G202" s="32">
        <f t="shared" si="76"/>
        <v>3380570600</v>
      </c>
      <c r="H202" s="32">
        <f t="shared" si="76"/>
        <v>3720491900</v>
      </c>
      <c r="I202" s="32">
        <f t="shared" si="76"/>
        <v>3989228650</v>
      </c>
      <c r="J202" s="32">
        <f t="shared" si="76"/>
        <v>3649513900</v>
      </c>
      <c r="K202" s="32">
        <f t="shared" si="76"/>
        <v>3389966600</v>
      </c>
      <c r="L202" s="32">
        <f t="shared" si="76"/>
        <v>3811444700</v>
      </c>
      <c r="M202" s="32">
        <f t="shared" si="76"/>
        <v>3820827200</v>
      </c>
      <c r="N202" s="33">
        <f t="shared" si="76"/>
        <v>4720206200</v>
      </c>
      <c r="O202" s="34">
        <f t="shared" si="76"/>
        <v>45387851700</v>
      </c>
    </row>
    <row r="203" spans="2:15" ht="15.75" thickBot="1" x14ac:dyDescent="0.3">
      <c r="B203" s="45" t="s">
        <v>182</v>
      </c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7"/>
    </row>
    <row r="204" spans="2:15" ht="15.75" thickBot="1" x14ac:dyDescent="0.3">
      <c r="B204" s="20" t="s">
        <v>123</v>
      </c>
      <c r="C204" s="21">
        <v>1974372350</v>
      </c>
      <c r="D204" s="22">
        <v>2685649750</v>
      </c>
      <c r="E204" s="22">
        <v>2491606350</v>
      </c>
      <c r="F204" s="22">
        <v>2924137000</v>
      </c>
      <c r="G204" s="22">
        <v>1584107150</v>
      </c>
      <c r="H204" s="22">
        <v>3186561700</v>
      </c>
      <c r="I204" s="22">
        <v>3075210300</v>
      </c>
      <c r="J204" s="22">
        <v>2844645600</v>
      </c>
      <c r="K204" s="22">
        <v>2807570100</v>
      </c>
      <c r="L204" s="22">
        <v>2673429700</v>
      </c>
      <c r="M204" s="22">
        <v>2713771050</v>
      </c>
      <c r="N204" s="35">
        <v>2611808100</v>
      </c>
      <c r="O204" s="23">
        <f t="shared" ref="O204" si="77">SUM(C204:N204)</f>
        <v>31572869150</v>
      </c>
    </row>
    <row r="205" spans="2:15" ht="15.75" thickBot="1" x14ac:dyDescent="0.3">
      <c r="B205" s="19" t="s">
        <v>30</v>
      </c>
      <c r="C205" s="31">
        <f t="shared" ref="C205:O205" si="78">SUM(C204:C204)</f>
        <v>1974372350</v>
      </c>
      <c r="D205" s="32">
        <f t="shared" si="78"/>
        <v>2685649750</v>
      </c>
      <c r="E205" s="32">
        <f>SUM(E204:E204)</f>
        <v>2491606350</v>
      </c>
      <c r="F205" s="32">
        <f t="shared" si="78"/>
        <v>2924137000</v>
      </c>
      <c r="G205" s="32">
        <f t="shared" si="78"/>
        <v>1584107150</v>
      </c>
      <c r="H205" s="32">
        <f t="shared" si="78"/>
        <v>3186561700</v>
      </c>
      <c r="I205" s="32">
        <f t="shared" si="78"/>
        <v>3075210300</v>
      </c>
      <c r="J205" s="32">
        <f t="shared" si="78"/>
        <v>2844645600</v>
      </c>
      <c r="K205" s="32">
        <f t="shared" si="78"/>
        <v>2807570100</v>
      </c>
      <c r="L205" s="32">
        <f t="shared" si="78"/>
        <v>2673429700</v>
      </c>
      <c r="M205" s="32">
        <f t="shared" si="78"/>
        <v>2713771050</v>
      </c>
      <c r="N205" s="33">
        <f t="shared" si="78"/>
        <v>2611808100</v>
      </c>
      <c r="O205" s="34">
        <f t="shared" si="78"/>
        <v>31572869150</v>
      </c>
    </row>
    <row r="206" spans="2:15" ht="15.75" thickBot="1" x14ac:dyDescent="0.3">
      <c r="B206" s="45" t="s">
        <v>183</v>
      </c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7"/>
    </row>
    <row r="207" spans="2:15" ht="15.75" thickBot="1" x14ac:dyDescent="0.3">
      <c r="B207" s="20" t="s">
        <v>184</v>
      </c>
      <c r="C207" s="21">
        <v>780967900</v>
      </c>
      <c r="D207" s="22">
        <v>644494500</v>
      </c>
      <c r="E207" s="22">
        <v>679920300</v>
      </c>
      <c r="F207" s="22">
        <v>727289300</v>
      </c>
      <c r="G207" s="22">
        <v>720243400</v>
      </c>
      <c r="H207" s="22">
        <v>705948100</v>
      </c>
      <c r="I207" s="22">
        <v>734409500</v>
      </c>
      <c r="J207" s="22">
        <v>742064000</v>
      </c>
      <c r="K207" s="22">
        <v>701635300</v>
      </c>
      <c r="L207" s="22">
        <v>787062800</v>
      </c>
      <c r="M207" s="22">
        <v>758104800</v>
      </c>
      <c r="N207" s="35">
        <v>839589700</v>
      </c>
      <c r="O207" s="23">
        <f t="shared" ref="O207" si="79">SUM(C207:N207)</f>
        <v>8821729600</v>
      </c>
    </row>
    <row r="208" spans="2:15" ht="15.75" thickBot="1" x14ac:dyDescent="0.3">
      <c r="B208" s="19" t="s">
        <v>30</v>
      </c>
      <c r="C208" s="31">
        <f t="shared" ref="C208:O208" si="80">SUM(C207:C207)</f>
        <v>780967900</v>
      </c>
      <c r="D208" s="32">
        <f t="shared" si="80"/>
        <v>644494500</v>
      </c>
      <c r="E208" s="32">
        <f>SUM(E207:E207)</f>
        <v>679920300</v>
      </c>
      <c r="F208" s="32">
        <f t="shared" si="80"/>
        <v>727289300</v>
      </c>
      <c r="G208" s="32">
        <f t="shared" si="80"/>
        <v>720243400</v>
      </c>
      <c r="H208" s="32">
        <f t="shared" si="80"/>
        <v>705948100</v>
      </c>
      <c r="I208" s="32">
        <f t="shared" si="80"/>
        <v>734409500</v>
      </c>
      <c r="J208" s="32">
        <f t="shared" si="80"/>
        <v>742064000</v>
      </c>
      <c r="K208" s="32">
        <f t="shared" si="80"/>
        <v>701635300</v>
      </c>
      <c r="L208" s="32">
        <f t="shared" si="80"/>
        <v>787062800</v>
      </c>
      <c r="M208" s="32">
        <f t="shared" si="80"/>
        <v>758104800</v>
      </c>
      <c r="N208" s="33">
        <f t="shared" si="80"/>
        <v>839589700</v>
      </c>
      <c r="O208" s="34">
        <f t="shared" si="80"/>
        <v>8821729600</v>
      </c>
    </row>
    <row r="209" spans="2:15" ht="15.75" thickBot="1" x14ac:dyDescent="0.3">
      <c r="B209" s="45" t="s">
        <v>185</v>
      </c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7"/>
    </row>
    <row r="210" spans="2:15" x14ac:dyDescent="0.25">
      <c r="B210" s="20" t="s">
        <v>77</v>
      </c>
      <c r="C210" s="21">
        <v>10900716700</v>
      </c>
      <c r="D210" s="22">
        <v>7991321800</v>
      </c>
      <c r="E210" s="22">
        <v>9035120400</v>
      </c>
      <c r="F210" s="22">
        <v>9784502550</v>
      </c>
      <c r="G210" s="22">
        <v>8738282400</v>
      </c>
      <c r="H210" s="22">
        <v>10207107850</v>
      </c>
      <c r="I210" s="22">
        <v>10809674100</v>
      </c>
      <c r="J210" s="22">
        <v>9887201300</v>
      </c>
      <c r="K210" s="22">
        <v>8943356950</v>
      </c>
      <c r="L210" s="22">
        <v>10187311000</v>
      </c>
      <c r="M210" s="22">
        <v>9504201700</v>
      </c>
      <c r="N210" s="35">
        <v>11582901000</v>
      </c>
      <c r="O210" s="23">
        <f t="shared" ref="O210:O211" si="81">SUM(C210:N210)</f>
        <v>117571697750</v>
      </c>
    </row>
    <row r="211" spans="2:15" ht="15.75" thickBot="1" x14ac:dyDescent="0.3">
      <c r="B211" s="24" t="s">
        <v>78</v>
      </c>
      <c r="C211" s="25">
        <v>9393478000</v>
      </c>
      <c r="D211" s="26">
        <v>6669798700</v>
      </c>
      <c r="E211" s="26">
        <v>7590272300</v>
      </c>
      <c r="F211" s="26">
        <v>8293113950</v>
      </c>
      <c r="G211" s="26">
        <v>7229644250</v>
      </c>
      <c r="H211" s="26">
        <v>8687801950</v>
      </c>
      <c r="I211" s="26">
        <v>9266115500</v>
      </c>
      <c r="J211" s="26">
        <v>8364485000</v>
      </c>
      <c r="K211" s="26">
        <v>7527521250</v>
      </c>
      <c r="L211" s="26">
        <v>8627106300</v>
      </c>
      <c r="M211" s="26">
        <v>7919369700</v>
      </c>
      <c r="N211" s="36">
        <v>9675025800</v>
      </c>
      <c r="O211" s="24">
        <f t="shared" si="81"/>
        <v>99243732700</v>
      </c>
    </row>
    <row r="212" spans="2:15" ht="15.75" thickBot="1" x14ac:dyDescent="0.3">
      <c r="B212" s="19" t="s">
        <v>30</v>
      </c>
      <c r="C212" s="31">
        <f t="shared" ref="C212:O212" si="82">SUM(C210:C211)</f>
        <v>20294194700</v>
      </c>
      <c r="D212" s="32">
        <f t="shared" si="82"/>
        <v>14661120500</v>
      </c>
      <c r="E212" s="32">
        <f>SUM(E210:E211)</f>
        <v>16625392700</v>
      </c>
      <c r="F212" s="32">
        <f t="shared" si="82"/>
        <v>18077616500</v>
      </c>
      <c r="G212" s="32">
        <f t="shared" si="82"/>
        <v>15967926650</v>
      </c>
      <c r="H212" s="32">
        <f t="shared" si="82"/>
        <v>18894909800</v>
      </c>
      <c r="I212" s="32">
        <f t="shared" si="82"/>
        <v>20075789600</v>
      </c>
      <c r="J212" s="32">
        <f t="shared" si="82"/>
        <v>18251686300</v>
      </c>
      <c r="K212" s="32">
        <f t="shared" si="82"/>
        <v>16470878200</v>
      </c>
      <c r="L212" s="32">
        <f t="shared" si="82"/>
        <v>18814417300</v>
      </c>
      <c r="M212" s="32">
        <f t="shared" si="82"/>
        <v>17423571400</v>
      </c>
      <c r="N212" s="33">
        <f t="shared" si="82"/>
        <v>21257926800</v>
      </c>
      <c r="O212" s="34">
        <f t="shared" si="82"/>
        <v>216815430450</v>
      </c>
    </row>
    <row r="213" spans="2:15" ht="15.75" thickBot="1" x14ac:dyDescent="0.3">
      <c r="B213" s="45" t="s">
        <v>187</v>
      </c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7"/>
    </row>
    <row r="214" spans="2:15" x14ac:dyDescent="0.25">
      <c r="B214" s="20" t="s">
        <v>39</v>
      </c>
      <c r="C214" s="21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35">
        <v>11839252300</v>
      </c>
      <c r="O214" s="23">
        <f t="shared" ref="O214:O216" si="83">SUM(C214:N214)</f>
        <v>11839252300</v>
      </c>
    </row>
    <row r="215" spans="2:15" x14ac:dyDescent="0.25">
      <c r="B215" s="24" t="s">
        <v>40</v>
      </c>
      <c r="C215" s="25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36">
        <v>905829400</v>
      </c>
      <c r="O215" s="24">
        <f t="shared" si="83"/>
        <v>905829400</v>
      </c>
    </row>
    <row r="216" spans="2:15" ht="15.75" thickBot="1" x14ac:dyDescent="0.3">
      <c r="B216" s="37" t="s">
        <v>165</v>
      </c>
      <c r="C216" s="38">
        <v>0</v>
      </c>
      <c r="D216" s="39">
        <v>0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40">
        <v>272751600</v>
      </c>
      <c r="O216" s="37">
        <f t="shared" si="83"/>
        <v>272751600</v>
      </c>
    </row>
    <row r="217" spans="2:15" ht="15.75" thickBot="1" x14ac:dyDescent="0.3">
      <c r="B217" s="19" t="s">
        <v>30</v>
      </c>
      <c r="C217" s="31">
        <f t="shared" ref="C217:D217" si="84">SUM(C214:C216)</f>
        <v>0</v>
      </c>
      <c r="D217" s="32">
        <f t="shared" si="84"/>
        <v>0</v>
      </c>
      <c r="E217" s="32">
        <f>SUM(E214:E216)</f>
        <v>0</v>
      </c>
      <c r="F217" s="32">
        <f t="shared" ref="F217:O217" si="85">SUM(F214:F216)</f>
        <v>0</v>
      </c>
      <c r="G217" s="32">
        <f t="shared" si="85"/>
        <v>0</v>
      </c>
      <c r="H217" s="32">
        <f t="shared" si="85"/>
        <v>0</v>
      </c>
      <c r="I217" s="32">
        <f t="shared" si="85"/>
        <v>0</v>
      </c>
      <c r="J217" s="32">
        <f t="shared" si="85"/>
        <v>0</v>
      </c>
      <c r="K217" s="32">
        <f t="shared" si="85"/>
        <v>0</v>
      </c>
      <c r="L217" s="32">
        <f t="shared" si="85"/>
        <v>0</v>
      </c>
      <c r="M217" s="32">
        <f t="shared" si="85"/>
        <v>0</v>
      </c>
      <c r="N217" s="33">
        <f t="shared" si="85"/>
        <v>13017833300</v>
      </c>
      <c r="O217" s="34">
        <f t="shared" si="85"/>
        <v>13017833300</v>
      </c>
    </row>
    <row r="218" spans="2:15" ht="15.75" thickBot="1" x14ac:dyDescent="0.3"/>
    <row r="219" spans="2:15" ht="15.75" thickBot="1" x14ac:dyDescent="0.3">
      <c r="B219" s="19" t="s">
        <v>160</v>
      </c>
      <c r="C219" s="31">
        <f>C17+C22+C27+C32+C38+C42+C48+C52+C63+C68+C73+C78+C81+C89+C92+C101+C109+C116+C120+C124+C128+C131+C135+C139+C142+C147+C150+C157+C161+C164+C170+C174+C177+C181+C190+C193+C198+C202+C205+C208+C212+C217</f>
        <v>281813473350</v>
      </c>
      <c r="D219" s="32">
        <f t="shared" ref="D219:O219" si="86">D17+D22+D27+D32+D38+D42+D48+D52+D63+D68+D73+D78+D81+D89+D92+D101+D109+D116+D120+D124+D128+D131+D135+D139+D142+D147+D150+D157+D161+D164+D170+D174+D177+D181+D190+D193+D198+D202+D205+D208+D212+D217</f>
        <v>232583621050</v>
      </c>
      <c r="E219" s="32">
        <f t="shared" si="86"/>
        <v>256042434700</v>
      </c>
      <c r="F219" s="32">
        <f t="shared" si="86"/>
        <v>263088270800</v>
      </c>
      <c r="G219" s="32">
        <f t="shared" si="86"/>
        <v>250045894020</v>
      </c>
      <c r="H219" s="32">
        <f t="shared" si="86"/>
        <v>262934378850</v>
      </c>
      <c r="I219" s="32">
        <f t="shared" si="86"/>
        <v>263948502437</v>
      </c>
      <c r="J219" s="32">
        <f t="shared" si="86"/>
        <v>261698302000</v>
      </c>
      <c r="K219" s="32">
        <f t="shared" si="86"/>
        <v>245100692950</v>
      </c>
      <c r="L219" s="32">
        <f t="shared" si="86"/>
        <v>257159103870</v>
      </c>
      <c r="M219" s="32">
        <f t="shared" si="86"/>
        <v>241053287650</v>
      </c>
      <c r="N219" s="33">
        <f t="shared" si="86"/>
        <v>278007970250</v>
      </c>
      <c r="O219" s="34">
        <f t="shared" si="86"/>
        <v>3093475931927</v>
      </c>
    </row>
  </sheetData>
  <mergeCells count="50">
    <mergeCell ref="B194:O194"/>
    <mergeCell ref="B199:O199"/>
    <mergeCell ref="B175:O175"/>
    <mergeCell ref="B178:O178"/>
    <mergeCell ref="B182:O182"/>
    <mergeCell ref="B158:O158"/>
    <mergeCell ref="B191:O191"/>
    <mergeCell ref="B148:O148"/>
    <mergeCell ref="B151:O151"/>
    <mergeCell ref="B162:O162"/>
    <mergeCell ref="B165:O165"/>
    <mergeCell ref="B171:O171"/>
    <mergeCell ref="C5:N5"/>
    <mergeCell ref="B9:O9"/>
    <mergeCell ref="B117:O117"/>
    <mergeCell ref="B132:O132"/>
    <mergeCell ref="B125:O125"/>
    <mergeCell ref="B129:O129"/>
    <mergeCell ref="B121:O121"/>
    <mergeCell ref="B43:O43"/>
    <mergeCell ref="B49:O49"/>
    <mergeCell ref="B53:O53"/>
    <mergeCell ref="B64:O64"/>
    <mergeCell ref="B69:O69"/>
    <mergeCell ref="B74:O74"/>
    <mergeCell ref="B79:O79"/>
    <mergeCell ref="B93:O93"/>
    <mergeCell ref="B82:O82"/>
    <mergeCell ref="B1:B3"/>
    <mergeCell ref="C1:L1"/>
    <mergeCell ref="C2:H2"/>
    <mergeCell ref="I2:L2"/>
    <mergeCell ref="C3:H3"/>
    <mergeCell ref="I3:L3"/>
    <mergeCell ref="B213:O213"/>
    <mergeCell ref="P10:R16"/>
    <mergeCell ref="B18:O18"/>
    <mergeCell ref="B23:O23"/>
    <mergeCell ref="B28:O28"/>
    <mergeCell ref="B136:O136"/>
    <mergeCell ref="B33:O33"/>
    <mergeCell ref="B39:O39"/>
    <mergeCell ref="B203:O203"/>
    <mergeCell ref="B90:O90"/>
    <mergeCell ref="B102:O102"/>
    <mergeCell ref="B110:O110"/>
    <mergeCell ref="B206:O206"/>
    <mergeCell ref="B209:O209"/>
    <mergeCell ref="B140:O140"/>
    <mergeCell ref="B143:O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9"/>
  <sheetViews>
    <sheetView tabSelected="1" zoomScaleNormal="100" workbookViewId="0">
      <pane xSplit="2" ySplit="9" topLeftCell="C203" activePane="bottomRight" state="frozen"/>
      <selection pane="topRight" activeCell="C1" sqref="C1"/>
      <selection pane="bottomLeft" activeCell="A10" sqref="A10"/>
      <selection pane="bottomRight" activeCell="O219" sqref="O219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9" style="3" bestFit="1" customWidth="1"/>
    <col min="4" max="4" width="10.28515625" style="3" bestFit="1" customWidth="1"/>
    <col min="5" max="5" width="9.140625" style="3" bestFit="1" customWidth="1"/>
    <col min="6" max="9" width="9" style="3" bestFit="1" customWidth="1"/>
    <col min="10" max="10" width="10" style="3" bestFit="1" customWidth="1"/>
    <col min="11" max="11" width="11" style="3" customWidth="1"/>
    <col min="12" max="12" width="10.7109375" style="3" bestFit="1" customWidth="1"/>
    <col min="13" max="13" width="13.28515625" style="3" bestFit="1" customWidth="1"/>
    <col min="14" max="14" width="12.7109375" style="3" customWidth="1"/>
    <col min="15" max="15" width="10.5703125" style="3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8" ht="21" x14ac:dyDescent="0.25">
      <c r="B1" s="48"/>
      <c r="C1" s="51" t="s">
        <v>0</v>
      </c>
      <c r="D1" s="52"/>
      <c r="E1" s="52"/>
      <c r="F1" s="52"/>
      <c r="G1" s="52"/>
      <c r="H1" s="52"/>
      <c r="I1" s="52"/>
      <c r="J1" s="52"/>
      <c r="K1" s="52"/>
      <c r="L1" s="53"/>
      <c r="M1" s="1" t="s">
        <v>1</v>
      </c>
      <c r="N1" s="2" t="s">
        <v>2</v>
      </c>
    </row>
    <row r="2" spans="2:18" ht="18.75" x14ac:dyDescent="0.25">
      <c r="B2" s="49"/>
      <c r="C2" s="54" t="s">
        <v>3</v>
      </c>
      <c r="D2" s="55"/>
      <c r="E2" s="55"/>
      <c r="F2" s="55"/>
      <c r="G2" s="55"/>
      <c r="H2" s="56"/>
      <c r="I2" s="57" t="s">
        <v>4</v>
      </c>
      <c r="J2" s="58"/>
      <c r="K2" s="58"/>
      <c r="L2" s="59"/>
      <c r="M2" s="1" t="s">
        <v>5</v>
      </c>
      <c r="N2" s="5">
        <v>1</v>
      </c>
    </row>
    <row r="3" spans="2:18" ht="18.75" x14ac:dyDescent="0.25">
      <c r="B3" s="50"/>
      <c r="C3" s="54" t="s">
        <v>6</v>
      </c>
      <c r="D3" s="55"/>
      <c r="E3" s="55"/>
      <c r="F3" s="55"/>
      <c r="G3" s="55"/>
      <c r="H3" s="56"/>
      <c r="I3" s="57" t="s">
        <v>7</v>
      </c>
      <c r="J3" s="58"/>
      <c r="K3" s="58"/>
      <c r="L3" s="59"/>
      <c r="M3" s="1" t="s">
        <v>8</v>
      </c>
      <c r="N3" s="6">
        <v>41753</v>
      </c>
    </row>
    <row r="4" spans="2:18" ht="18.75" x14ac:dyDescent="0.25">
      <c r="B4" s="7"/>
      <c r="C4" s="8"/>
      <c r="D4" s="8"/>
      <c r="E4" s="8"/>
      <c r="F4" s="8"/>
    </row>
    <row r="5" spans="2:18" s="11" customFormat="1" ht="15.75" x14ac:dyDescent="0.25">
      <c r="B5" s="9" t="s">
        <v>9</v>
      </c>
      <c r="C5" s="42" t="s">
        <v>161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10"/>
    </row>
    <row r="6" spans="2:18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8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8" ht="15.75" thickBot="1" x14ac:dyDescent="0.3">
      <c r="B8" s="15" t="s">
        <v>11</v>
      </c>
      <c r="C8" s="16" t="s">
        <v>12</v>
      </c>
      <c r="D8" s="17" t="s">
        <v>13</v>
      </c>
      <c r="E8" s="17" t="s">
        <v>14</v>
      </c>
      <c r="F8" s="17" t="s">
        <v>15</v>
      </c>
      <c r="G8" s="17" t="s">
        <v>16</v>
      </c>
      <c r="H8" s="17" t="s">
        <v>17</v>
      </c>
      <c r="I8" s="17" t="s">
        <v>18</v>
      </c>
      <c r="J8" s="17" t="s">
        <v>19</v>
      </c>
      <c r="K8" s="17" t="s">
        <v>20</v>
      </c>
      <c r="L8" s="17" t="s">
        <v>21</v>
      </c>
      <c r="M8" s="17" t="s">
        <v>22</v>
      </c>
      <c r="N8" s="18" t="s">
        <v>23</v>
      </c>
      <c r="O8" s="19" t="s">
        <v>191</v>
      </c>
    </row>
    <row r="9" spans="2:18" ht="15.75" thickBot="1" x14ac:dyDescent="0.3">
      <c r="B9" s="45" t="s">
        <v>25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7"/>
    </row>
    <row r="10" spans="2:18" ht="15" customHeight="1" x14ac:dyDescent="0.25">
      <c r="B10" s="20" t="s">
        <v>27</v>
      </c>
      <c r="C10" s="21">
        <v>3541.1612903225805</v>
      </c>
      <c r="D10" s="22">
        <v>3039.2142857142858</v>
      </c>
      <c r="E10" s="22">
        <v>2901.7419354838707</v>
      </c>
      <c r="F10" s="22">
        <v>2954.6</v>
      </c>
      <c r="G10" s="22">
        <v>2742.9354838709678</v>
      </c>
      <c r="H10" s="22">
        <v>2946.8</v>
      </c>
      <c r="I10" s="22">
        <v>2950.7419354838707</v>
      </c>
      <c r="J10" s="22">
        <v>2940.9354838709678</v>
      </c>
      <c r="K10" s="22">
        <v>2832.0666666666666</v>
      </c>
      <c r="L10" s="22">
        <v>2873.7419354838707</v>
      </c>
      <c r="M10" s="22">
        <v>2801.5</v>
      </c>
      <c r="N10" s="22">
        <v>3383.4193548387098</v>
      </c>
      <c r="O10" s="23">
        <f>'Resumen Traf'!O10/365</f>
        <v>2993.2109589041097</v>
      </c>
      <c r="P10" s="60"/>
      <c r="Q10" s="61"/>
      <c r="R10" s="61"/>
    </row>
    <row r="11" spans="2:18" x14ac:dyDescent="0.25">
      <c r="B11" s="24" t="s">
        <v>28</v>
      </c>
      <c r="C11" s="25">
        <v>9326.1935483870966</v>
      </c>
      <c r="D11" s="26">
        <v>6943.3571428571431</v>
      </c>
      <c r="E11" s="26">
        <v>7103.0967741935483</v>
      </c>
      <c r="F11" s="26">
        <v>8004.8666666666668</v>
      </c>
      <c r="G11" s="26">
        <v>7244.4193548387093</v>
      </c>
      <c r="H11" s="26">
        <v>8055.4</v>
      </c>
      <c r="I11" s="26">
        <v>8071.6129032258068</v>
      </c>
      <c r="J11" s="26">
        <v>7875.2258064516127</v>
      </c>
      <c r="K11" s="26">
        <v>7341.833333333333</v>
      </c>
      <c r="L11" s="26">
        <v>7879.9677419354839</v>
      </c>
      <c r="M11" s="26">
        <v>8081.2333333333336</v>
      </c>
      <c r="N11" s="26">
        <v>9473.032258064517</v>
      </c>
      <c r="O11" s="24">
        <f>'Resumen Traf'!O11/365</f>
        <v>7959.1616438356168</v>
      </c>
      <c r="P11" s="60"/>
      <c r="Q11" s="61"/>
      <c r="R11" s="61"/>
    </row>
    <row r="12" spans="2:18" x14ac:dyDescent="0.25">
      <c r="B12" s="24" t="s">
        <v>26</v>
      </c>
      <c r="C12" s="25">
        <v>9059.5161290322576</v>
      </c>
      <c r="D12" s="26">
        <v>7006.8571428571431</v>
      </c>
      <c r="E12" s="26">
        <v>7005.7096774193551</v>
      </c>
      <c r="F12" s="26">
        <v>7992.2666666666664</v>
      </c>
      <c r="G12" s="26">
        <v>7020.3870967741932</v>
      </c>
      <c r="H12" s="26">
        <v>7778.3</v>
      </c>
      <c r="I12" s="26">
        <v>7939.6451612903229</v>
      </c>
      <c r="J12" s="26">
        <v>7736.9354838709678</v>
      </c>
      <c r="K12" s="26">
        <v>7250.3</v>
      </c>
      <c r="L12" s="26">
        <v>7765.7419354838712</v>
      </c>
      <c r="M12" s="26">
        <v>7780.2</v>
      </c>
      <c r="N12" s="26">
        <v>9293.0967741935492</v>
      </c>
      <c r="O12" s="24">
        <f>'Resumen Traf'!O12/365</f>
        <v>7810.0712328767122</v>
      </c>
      <c r="P12" s="60"/>
      <c r="Q12" s="61"/>
      <c r="R12" s="61"/>
    </row>
    <row r="13" spans="2:18" x14ac:dyDescent="0.25">
      <c r="B13" s="24" t="s">
        <v>163</v>
      </c>
      <c r="C13" s="41">
        <v>3754.7741935483873</v>
      </c>
      <c r="D13" s="41">
        <v>2973.5714285714284</v>
      </c>
      <c r="E13" s="41">
        <v>2925.8387096774195</v>
      </c>
      <c r="F13" s="41">
        <v>2908.0333333333333</v>
      </c>
      <c r="G13" s="41">
        <v>2680.7741935483873</v>
      </c>
      <c r="H13" s="41">
        <v>3168.3666666666668</v>
      </c>
      <c r="I13" s="41">
        <v>3320</v>
      </c>
      <c r="J13" s="41">
        <v>3132.516129032258</v>
      </c>
      <c r="K13" s="41">
        <v>3214.1666666666665</v>
      </c>
      <c r="L13" s="41">
        <v>3056.5483870967741</v>
      </c>
      <c r="M13" s="41">
        <v>3497.6333333333332</v>
      </c>
      <c r="N13" s="41">
        <v>3906.2258064516127</v>
      </c>
      <c r="O13" s="24">
        <f>'Resumen Traf'!O13/365</f>
        <v>3213.6520547945206</v>
      </c>
      <c r="P13" s="60"/>
      <c r="Q13" s="61"/>
      <c r="R13" s="61"/>
    </row>
    <row r="14" spans="2:18" x14ac:dyDescent="0.25">
      <c r="B14" s="24" t="s">
        <v>188</v>
      </c>
      <c r="C14" s="25">
        <v>4303.677419354839</v>
      </c>
      <c r="D14" s="26">
        <v>3197.5714285714284</v>
      </c>
      <c r="E14" s="26">
        <v>3304.483870967742</v>
      </c>
      <c r="F14" s="26">
        <v>3598.3666666666668</v>
      </c>
      <c r="G14" s="26">
        <v>4192.2258064516127</v>
      </c>
      <c r="H14" s="26">
        <v>3555.1333333333332</v>
      </c>
      <c r="I14" s="26">
        <v>3556.4516129032259</v>
      </c>
      <c r="J14" s="26">
        <v>3550.7419354838707</v>
      </c>
      <c r="K14" s="26">
        <v>3415.1333333333332</v>
      </c>
      <c r="L14" s="26">
        <v>3651.3225806451615</v>
      </c>
      <c r="M14" s="26">
        <v>4176.833333333333</v>
      </c>
      <c r="N14" s="26">
        <v>4307.4193548387093</v>
      </c>
      <c r="O14" s="24">
        <f>'Resumen Traf'!O14/365</f>
        <v>3739.0465753424655</v>
      </c>
      <c r="P14" s="60"/>
      <c r="Q14" s="61"/>
      <c r="R14" s="61"/>
    </row>
    <row r="15" spans="2:18" x14ac:dyDescent="0.25">
      <c r="B15" s="24" t="s">
        <v>29</v>
      </c>
      <c r="C15" s="25">
        <v>7367.9354838709678</v>
      </c>
      <c r="D15" s="26">
        <v>5706.6071428571431</v>
      </c>
      <c r="E15" s="26">
        <v>5538.322580645161</v>
      </c>
      <c r="F15" s="26">
        <v>6537.9333333333334</v>
      </c>
      <c r="G15" s="26">
        <v>5074</v>
      </c>
      <c r="H15" s="26">
        <v>6312.4666666666662</v>
      </c>
      <c r="I15" s="26">
        <v>6553.2903225806449</v>
      </c>
      <c r="J15" s="26">
        <v>6256.1612903225805</v>
      </c>
      <c r="K15" s="26">
        <v>5940.6</v>
      </c>
      <c r="L15" s="26">
        <v>6271.4516129032254</v>
      </c>
      <c r="M15" s="26">
        <v>6095.166666666667</v>
      </c>
      <c r="N15" s="26">
        <v>7090.6451612903229</v>
      </c>
      <c r="O15" s="24">
        <f>'Resumen Traf'!O15/365</f>
        <v>6233.084931506849</v>
      </c>
      <c r="P15" s="60"/>
      <c r="Q15" s="61"/>
      <c r="R15" s="61"/>
    </row>
    <row r="16" spans="2:18" ht="15.75" thickBot="1" x14ac:dyDescent="0.3">
      <c r="B16" s="27" t="s">
        <v>189</v>
      </c>
      <c r="C16" s="28">
        <v>4413.1612903225805</v>
      </c>
      <c r="D16" s="29">
        <v>3076.7857142857142</v>
      </c>
      <c r="E16" s="29">
        <v>3037.9354838709678</v>
      </c>
      <c r="F16" s="29">
        <v>3620.1333333333332</v>
      </c>
      <c r="G16" s="29">
        <v>2835.3548387096776</v>
      </c>
      <c r="H16" s="29">
        <v>3504.2</v>
      </c>
      <c r="I16" s="29">
        <v>3443.3548387096776</v>
      </c>
      <c r="J16" s="29">
        <v>3435.4516129032259</v>
      </c>
      <c r="K16" s="29">
        <v>3101.7333333333331</v>
      </c>
      <c r="L16" s="29">
        <v>3339.0645161290322</v>
      </c>
      <c r="M16" s="29">
        <v>3273.5666666666666</v>
      </c>
      <c r="N16" s="30">
        <v>4001.5806451612902</v>
      </c>
      <c r="O16" s="27">
        <f>'Resumen Traf'!O16/365</f>
        <v>3426.9095890410958</v>
      </c>
      <c r="P16" s="60"/>
      <c r="Q16" s="61"/>
      <c r="R16" s="61"/>
    </row>
    <row r="17" spans="2:15" ht="15.75" thickBot="1" x14ac:dyDescent="0.3">
      <c r="B17" s="19" t="s">
        <v>30</v>
      </c>
      <c r="C17" s="31">
        <f>SUM(C10:C16)</f>
        <v>41766.419354838712</v>
      </c>
      <c r="D17" s="32">
        <f t="shared" ref="D17:O17" si="0">SUM(D10:D16)</f>
        <v>31943.964285714286</v>
      </c>
      <c r="E17" s="32">
        <f t="shared" si="0"/>
        <v>31817.129032258068</v>
      </c>
      <c r="F17" s="32">
        <f t="shared" si="0"/>
        <v>35616.199999999997</v>
      </c>
      <c r="G17" s="32">
        <f t="shared" si="0"/>
        <v>31790.096774193549</v>
      </c>
      <c r="H17" s="32">
        <f t="shared" si="0"/>
        <v>35320.666666666664</v>
      </c>
      <c r="I17" s="32">
        <f t="shared" si="0"/>
        <v>35835.096774193546</v>
      </c>
      <c r="J17" s="32">
        <f t="shared" si="0"/>
        <v>34927.967741935478</v>
      </c>
      <c r="K17" s="32">
        <f t="shared" si="0"/>
        <v>33095.833333333328</v>
      </c>
      <c r="L17" s="32">
        <f t="shared" si="0"/>
        <v>34837.838709677417</v>
      </c>
      <c r="M17" s="32">
        <f t="shared" si="0"/>
        <v>35706.133333333331</v>
      </c>
      <c r="N17" s="33">
        <f t="shared" si="0"/>
        <v>41455.419354838712</v>
      </c>
      <c r="O17" s="34">
        <f t="shared" si="0"/>
        <v>35375.136986301368</v>
      </c>
    </row>
    <row r="18" spans="2:15" ht="15.75" thickBot="1" x14ac:dyDescent="0.3">
      <c r="B18" s="45" t="s">
        <v>31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7"/>
    </row>
    <row r="19" spans="2:15" x14ac:dyDescent="0.25">
      <c r="B19" s="20" t="s">
        <v>32</v>
      </c>
      <c r="C19" s="21">
        <v>11952.064516129032</v>
      </c>
      <c r="D19" s="22">
        <v>8850.4642857142862</v>
      </c>
      <c r="E19" s="22">
        <v>9281.0967741935492</v>
      </c>
      <c r="F19" s="22">
        <v>10487.933333333332</v>
      </c>
      <c r="G19" s="22">
        <v>8905.0645161290322</v>
      </c>
      <c r="H19" s="22">
        <v>9310.2333333333336</v>
      </c>
      <c r="I19" s="22">
        <v>9132.4516129032254</v>
      </c>
      <c r="J19" s="22">
        <v>9835.1612903225814</v>
      </c>
      <c r="K19" s="22">
        <v>8876.2000000000007</v>
      </c>
      <c r="L19" s="22">
        <v>10130.645161290322</v>
      </c>
      <c r="M19" s="22">
        <v>9855.8666666666668</v>
      </c>
      <c r="N19" s="35">
        <v>12053.806451612903</v>
      </c>
      <c r="O19" s="23">
        <f>'Resumen Traf'!O19/365</f>
        <v>9900.6</v>
      </c>
    </row>
    <row r="20" spans="2:15" x14ac:dyDescent="0.25">
      <c r="B20" s="24" t="s">
        <v>164</v>
      </c>
      <c r="C20" s="25">
        <v>12028.258064516129</v>
      </c>
      <c r="D20" s="26">
        <v>8923.8214285714294</v>
      </c>
      <c r="E20" s="26">
        <v>9350.7741935483864</v>
      </c>
      <c r="F20" s="26">
        <v>10506.733333333334</v>
      </c>
      <c r="G20" s="26">
        <v>8937.3870967741932</v>
      </c>
      <c r="H20" s="26">
        <v>9376.6666666666661</v>
      </c>
      <c r="I20" s="26">
        <v>9237.1290322580644</v>
      </c>
      <c r="J20" s="26">
        <v>9898.7419354838712</v>
      </c>
      <c r="K20" s="26">
        <v>8936.7000000000007</v>
      </c>
      <c r="L20" s="26">
        <v>10170.935483870968</v>
      </c>
      <c r="M20" s="26">
        <v>9863.7333333333336</v>
      </c>
      <c r="N20" s="36">
        <v>12046.354838709678</v>
      </c>
      <c r="O20" s="24">
        <f>'Resumen Traf'!O20/365</f>
        <v>9951.0657534246584</v>
      </c>
    </row>
    <row r="21" spans="2:15" ht="15.75" thickBot="1" x14ac:dyDescent="0.3">
      <c r="B21" s="37" t="s">
        <v>33</v>
      </c>
      <c r="C21" s="38">
        <v>13723.709677419354</v>
      </c>
      <c r="D21" s="39">
        <v>10484.821428571429</v>
      </c>
      <c r="E21" s="39">
        <v>10883.935483870968</v>
      </c>
      <c r="F21" s="39">
        <v>12163.7</v>
      </c>
      <c r="G21" s="39">
        <v>10613.516129032258</v>
      </c>
      <c r="H21" s="39">
        <v>11178.666666666666</v>
      </c>
      <c r="I21" s="39">
        <v>10925.516129032258</v>
      </c>
      <c r="J21" s="39">
        <v>11457.967741935485</v>
      </c>
      <c r="K21" s="39">
        <v>10462.700000000001</v>
      </c>
      <c r="L21" s="39">
        <v>11834.741935483871</v>
      </c>
      <c r="M21" s="39">
        <v>11570.699999999999</v>
      </c>
      <c r="N21" s="40">
        <v>13943.677419354837</v>
      </c>
      <c r="O21" s="37">
        <f>'Resumen Traf'!O21/365</f>
        <v>11615.679452054794</v>
      </c>
    </row>
    <row r="22" spans="2:15" ht="15.75" thickBot="1" x14ac:dyDescent="0.3">
      <c r="B22" s="19" t="s">
        <v>30</v>
      </c>
      <c r="C22" s="31">
        <f>SUM(C19:C21)</f>
        <v>37704.032258064515</v>
      </c>
      <c r="D22" s="32">
        <f t="shared" ref="D22:O22" si="1">SUM(D19:D21)</f>
        <v>28259.107142857145</v>
      </c>
      <c r="E22" s="32">
        <f t="shared" si="1"/>
        <v>29515.806451612902</v>
      </c>
      <c r="F22" s="32">
        <f t="shared" si="1"/>
        <v>33158.366666666669</v>
      </c>
      <c r="G22" s="32">
        <f t="shared" si="1"/>
        <v>28455.967741935485</v>
      </c>
      <c r="H22" s="32">
        <f t="shared" si="1"/>
        <v>29865.566666666666</v>
      </c>
      <c r="I22" s="32">
        <f t="shared" si="1"/>
        <v>29295.096774193546</v>
      </c>
      <c r="J22" s="32">
        <f t="shared" si="1"/>
        <v>31191.870967741939</v>
      </c>
      <c r="K22" s="32">
        <f t="shared" si="1"/>
        <v>28275.600000000002</v>
      </c>
      <c r="L22" s="32">
        <f t="shared" si="1"/>
        <v>32136.322580645159</v>
      </c>
      <c r="M22" s="32">
        <f t="shared" si="1"/>
        <v>31290.299999999996</v>
      </c>
      <c r="N22" s="33">
        <f t="shared" si="1"/>
        <v>38043.838709677424</v>
      </c>
      <c r="O22" s="34">
        <f t="shared" si="1"/>
        <v>31467.345205479454</v>
      </c>
    </row>
    <row r="23" spans="2:15" ht="15.75" thickBot="1" x14ac:dyDescent="0.3">
      <c r="B23" s="45" t="s">
        <v>34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7"/>
    </row>
    <row r="24" spans="2:15" x14ac:dyDescent="0.25">
      <c r="B24" s="20" t="s">
        <v>37</v>
      </c>
      <c r="C24" s="21">
        <v>1061.741935483871</v>
      </c>
      <c r="D24" s="22">
        <v>1015.7142857142857</v>
      </c>
      <c r="E24" s="22">
        <v>1115.5483870967741</v>
      </c>
      <c r="F24" s="22">
        <v>1074.9666666666667</v>
      </c>
      <c r="G24" s="22">
        <v>1241.1935483870968</v>
      </c>
      <c r="H24" s="22">
        <v>1168.4666666666667</v>
      </c>
      <c r="I24" s="22">
        <v>1044.1612903225807</v>
      </c>
      <c r="J24" s="22">
        <v>1319.4193548387098</v>
      </c>
      <c r="K24" s="22">
        <v>1523.8</v>
      </c>
      <c r="L24" s="22">
        <v>1530.2258064516129</v>
      </c>
      <c r="M24" s="22">
        <v>1760.0333333333333</v>
      </c>
      <c r="N24" s="35">
        <v>1513.258064516129</v>
      </c>
      <c r="O24" s="23">
        <f>+'Resumen Traf'!O24/365</f>
        <v>1281.7808219178082</v>
      </c>
    </row>
    <row r="25" spans="2:15" x14ac:dyDescent="0.25">
      <c r="B25" s="24" t="s">
        <v>36</v>
      </c>
      <c r="C25" s="25">
        <v>6963.4193548387093</v>
      </c>
      <c r="D25" s="26">
        <v>5703.5714285714284</v>
      </c>
      <c r="E25" s="26">
        <v>5217.1612903225805</v>
      </c>
      <c r="F25" s="26">
        <v>5978.9</v>
      </c>
      <c r="G25" s="26">
        <v>4869.7419354838712</v>
      </c>
      <c r="H25" s="26">
        <v>5664.9333333333334</v>
      </c>
      <c r="I25" s="26">
        <v>5912.2258064516127</v>
      </c>
      <c r="J25" s="26">
        <v>5438.2258064516127</v>
      </c>
      <c r="K25" s="26">
        <v>5220.666666666667</v>
      </c>
      <c r="L25" s="26">
        <v>5787.322580645161</v>
      </c>
      <c r="M25" s="26">
        <v>5592.7333333333336</v>
      </c>
      <c r="N25" s="36">
        <v>6509.4838709677415</v>
      </c>
      <c r="O25" s="24">
        <f>+'Resumen Traf'!O25/365</f>
        <v>5739.8410958904105</v>
      </c>
    </row>
    <row r="26" spans="2:15" ht="15.75" thickBot="1" x14ac:dyDescent="0.3">
      <c r="B26" s="37" t="s">
        <v>35</v>
      </c>
      <c r="C26" s="38">
        <v>4789.4193548387093</v>
      </c>
      <c r="D26" s="39">
        <v>4116.9642857142853</v>
      </c>
      <c r="E26" s="39">
        <v>3702.2903225806454</v>
      </c>
      <c r="F26" s="39">
        <v>4026.0666666666666</v>
      </c>
      <c r="G26" s="39">
        <v>3365.516129032258</v>
      </c>
      <c r="H26" s="39">
        <v>3857.7</v>
      </c>
      <c r="I26" s="39">
        <v>4039.8387096774195</v>
      </c>
      <c r="J26" s="39">
        <v>3766.5483870967741</v>
      </c>
      <c r="K26" s="39">
        <v>3789.3333333333335</v>
      </c>
      <c r="L26" s="39">
        <v>4145.9354838709678</v>
      </c>
      <c r="M26" s="39">
        <v>3848.5</v>
      </c>
      <c r="N26" s="40">
        <v>4490.4838709677415</v>
      </c>
      <c r="O26" s="37">
        <f>+'Resumen Traf'!O26/365</f>
        <v>3995.1342465753423</v>
      </c>
    </row>
    <row r="27" spans="2:15" ht="15.75" thickBot="1" x14ac:dyDescent="0.3">
      <c r="B27" s="19" t="s">
        <v>30</v>
      </c>
      <c r="C27" s="31">
        <f>SUM(C24:C26)</f>
        <v>12814.58064516129</v>
      </c>
      <c r="D27" s="32">
        <f t="shared" ref="D27:O27" si="2">SUM(D24:D26)</f>
        <v>10836.25</v>
      </c>
      <c r="E27" s="32">
        <f t="shared" si="2"/>
        <v>10035</v>
      </c>
      <c r="F27" s="32">
        <f t="shared" si="2"/>
        <v>11079.933333333334</v>
      </c>
      <c r="G27" s="32">
        <f t="shared" si="2"/>
        <v>9476.4516129032254</v>
      </c>
      <c r="H27" s="32">
        <f t="shared" si="2"/>
        <v>10691.099999999999</v>
      </c>
      <c r="I27" s="32">
        <f t="shared" si="2"/>
        <v>10996.225806451614</v>
      </c>
      <c r="J27" s="32">
        <f t="shared" si="2"/>
        <v>10524.193548387097</v>
      </c>
      <c r="K27" s="32">
        <f t="shared" si="2"/>
        <v>10533.800000000001</v>
      </c>
      <c r="L27" s="32">
        <f t="shared" si="2"/>
        <v>11463.483870967742</v>
      </c>
      <c r="M27" s="32">
        <f t="shared" si="2"/>
        <v>11201.266666666666</v>
      </c>
      <c r="N27" s="33">
        <f t="shared" si="2"/>
        <v>12513.225806451612</v>
      </c>
      <c r="O27" s="34">
        <f t="shared" si="2"/>
        <v>11016.756164383562</v>
      </c>
    </row>
    <row r="28" spans="2:15" ht="15.75" thickBot="1" x14ac:dyDescent="0.3">
      <c r="B28" s="45" t="s">
        <v>38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7"/>
    </row>
    <row r="29" spans="2:15" x14ac:dyDescent="0.25">
      <c r="B29" s="20" t="s">
        <v>39</v>
      </c>
      <c r="C29" s="21">
        <v>34749</v>
      </c>
      <c r="D29" s="22">
        <v>35589.071428571428</v>
      </c>
      <c r="E29" s="22">
        <v>35253.129032258068</v>
      </c>
      <c r="F29" s="22">
        <v>35576.566666666666</v>
      </c>
      <c r="G29" s="22">
        <v>35533.838709677417</v>
      </c>
      <c r="H29" s="22">
        <v>36571.933333333334</v>
      </c>
      <c r="I29" s="22">
        <v>36150.06451612903</v>
      </c>
      <c r="J29" s="22">
        <v>36997.580645161288</v>
      </c>
      <c r="K29" s="22">
        <v>36328</v>
      </c>
      <c r="L29" s="22">
        <v>36492.677419354841</v>
      </c>
      <c r="M29" s="22">
        <v>37311.599999999999</v>
      </c>
      <c r="N29" s="35">
        <v>0</v>
      </c>
      <c r="O29" s="23">
        <f>+'Resumen Traf'!O29/334</f>
        <v>36049.706586826345</v>
      </c>
    </row>
    <row r="30" spans="2:15" x14ac:dyDescent="0.25">
      <c r="B30" s="24" t="s">
        <v>40</v>
      </c>
      <c r="C30" s="25">
        <v>2772.2258064516127</v>
      </c>
      <c r="D30" s="26">
        <v>3661.1785714285716</v>
      </c>
      <c r="E30" s="26">
        <v>3752.1935483870966</v>
      </c>
      <c r="F30" s="26">
        <v>3311.6333333333332</v>
      </c>
      <c r="G30" s="26">
        <v>3356.2903225806454</v>
      </c>
      <c r="H30" s="26">
        <v>3109.9666666666667</v>
      </c>
      <c r="I30" s="26">
        <v>2870.5483870967741</v>
      </c>
      <c r="J30" s="26">
        <v>3383.6774193548385</v>
      </c>
      <c r="K30" s="26">
        <v>3263.3</v>
      </c>
      <c r="L30" s="26">
        <v>3151.1935483870966</v>
      </c>
      <c r="M30" s="26">
        <v>3330.7666666666669</v>
      </c>
      <c r="N30" s="36">
        <v>0</v>
      </c>
      <c r="O30" s="24">
        <f>+'Resumen Traf'!O30/334</f>
        <v>3266.0269461077846</v>
      </c>
    </row>
    <row r="31" spans="2:15" ht="15.75" thickBot="1" x14ac:dyDescent="0.3">
      <c r="B31" s="37" t="s">
        <v>165</v>
      </c>
      <c r="C31" s="38">
        <v>207.83870967741936</v>
      </c>
      <c r="D31" s="39">
        <v>233.07142857142858</v>
      </c>
      <c r="E31" s="39">
        <v>211.41935483870967</v>
      </c>
      <c r="F31" s="39">
        <v>205.23333333333332</v>
      </c>
      <c r="G31" s="39">
        <v>222.67741935483872</v>
      </c>
      <c r="H31" s="39">
        <v>224.76666666666668</v>
      </c>
      <c r="I31" s="39">
        <v>219.64516129032259</v>
      </c>
      <c r="J31" s="39">
        <v>225.64516129032259</v>
      </c>
      <c r="K31" s="39">
        <v>230.33333333333334</v>
      </c>
      <c r="L31" s="39">
        <v>230.35483870967741</v>
      </c>
      <c r="M31" s="39">
        <v>238.9</v>
      </c>
      <c r="N31" s="40">
        <v>0</v>
      </c>
      <c r="O31" s="37">
        <f>+'Resumen Traf'!O31/334</f>
        <v>222.59880239520959</v>
      </c>
    </row>
    <row r="32" spans="2:15" ht="15.75" thickBot="1" x14ac:dyDescent="0.3">
      <c r="B32" s="19" t="s">
        <v>30</v>
      </c>
      <c r="C32" s="31">
        <f>SUM(C29:C31)</f>
        <v>37729.06451612903</v>
      </c>
      <c r="D32" s="32">
        <f t="shared" ref="D32:O32" si="3">SUM(D29:D31)</f>
        <v>39483.321428571428</v>
      </c>
      <c r="E32" s="32">
        <f t="shared" si="3"/>
        <v>39216.741935483878</v>
      </c>
      <c r="F32" s="32">
        <f t="shared" si="3"/>
        <v>39093.433333333327</v>
      </c>
      <c r="G32" s="32">
        <f t="shared" si="3"/>
        <v>39112.806451612902</v>
      </c>
      <c r="H32" s="32">
        <f t="shared" si="3"/>
        <v>39906.666666666672</v>
      </c>
      <c r="I32" s="32">
        <f t="shared" si="3"/>
        <v>39240.258064516129</v>
      </c>
      <c r="J32" s="32">
        <f t="shared" si="3"/>
        <v>40606.903225806454</v>
      </c>
      <c r="K32" s="32">
        <f t="shared" si="3"/>
        <v>39821.633333333339</v>
      </c>
      <c r="L32" s="32">
        <f t="shared" si="3"/>
        <v>39874.225806451614</v>
      </c>
      <c r="M32" s="32">
        <f t="shared" si="3"/>
        <v>40881.26666666667</v>
      </c>
      <c r="N32" s="33">
        <f t="shared" si="3"/>
        <v>0</v>
      </c>
      <c r="O32" s="34">
        <f t="shared" si="3"/>
        <v>39538.332335329338</v>
      </c>
    </row>
    <row r="33" spans="2:17" ht="15.75" thickBot="1" x14ac:dyDescent="0.3">
      <c r="B33" s="45" t="s">
        <v>41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7"/>
    </row>
    <row r="34" spans="2:17" x14ac:dyDescent="0.25">
      <c r="B34" s="20" t="s">
        <v>42</v>
      </c>
      <c r="C34" s="21">
        <v>7080.1290322580644</v>
      </c>
      <c r="D34" s="22">
        <v>18141.428571428572</v>
      </c>
      <c r="E34" s="22">
        <v>18138.741935483871</v>
      </c>
      <c r="F34" s="22">
        <v>19516.400000000001</v>
      </c>
      <c r="G34" s="22">
        <v>18868.548387096773</v>
      </c>
      <c r="H34" s="22">
        <v>19970.266666666666</v>
      </c>
      <c r="I34" s="22">
        <v>20633.032258064515</v>
      </c>
      <c r="J34" s="22">
        <v>20129.483870967742</v>
      </c>
      <c r="K34" s="22">
        <v>18970.733333333334</v>
      </c>
      <c r="L34" s="22">
        <v>19466.548387096773</v>
      </c>
      <c r="M34" s="22">
        <v>20216.8</v>
      </c>
      <c r="N34" s="35">
        <v>22774.709677419356</v>
      </c>
      <c r="O34" s="23">
        <f>+'Resumen Traf'!O34/365</f>
        <v>18652.090410958903</v>
      </c>
    </row>
    <row r="35" spans="2:17" x14ac:dyDescent="0.25">
      <c r="B35" s="24" t="s">
        <v>43</v>
      </c>
      <c r="C35" s="25">
        <v>10999.774193548386</v>
      </c>
      <c r="D35" s="26">
        <v>9743.3214285714294</v>
      </c>
      <c r="E35" s="26">
        <v>9420.967741935483</v>
      </c>
      <c r="F35" s="26">
        <v>9586.7666666666664</v>
      </c>
      <c r="G35" s="26">
        <v>9592.5806451612898</v>
      </c>
      <c r="H35" s="26">
        <v>9696.1666666666661</v>
      </c>
      <c r="I35" s="26">
        <v>9832.5161290322576</v>
      </c>
      <c r="J35" s="26">
        <v>9852.0645161290322</v>
      </c>
      <c r="K35" s="26">
        <v>9488</v>
      </c>
      <c r="L35" s="26">
        <v>9584.967741935483</v>
      </c>
      <c r="M35" s="26">
        <v>9979.5</v>
      </c>
      <c r="N35" s="36">
        <v>10823.58064516129</v>
      </c>
      <c r="O35" s="24">
        <f>+'Resumen Traf'!O35/365</f>
        <v>9886.6465753424654</v>
      </c>
    </row>
    <row r="36" spans="2:17" x14ac:dyDescent="0.25">
      <c r="B36" s="24" t="s">
        <v>45</v>
      </c>
      <c r="C36" s="25">
        <v>4978.5161290322585</v>
      </c>
      <c r="D36" s="26">
        <v>3314.75</v>
      </c>
      <c r="E36" s="26">
        <v>3283.0967741935483</v>
      </c>
      <c r="F36" s="26">
        <v>4053.2</v>
      </c>
      <c r="G36" s="26">
        <v>3318.8709677419356</v>
      </c>
      <c r="H36" s="26">
        <v>3999.8666666666668</v>
      </c>
      <c r="I36" s="26">
        <v>3900.1290322580644</v>
      </c>
      <c r="J36" s="26">
        <v>3881.3548387096776</v>
      </c>
      <c r="K36" s="26">
        <v>3449.7333333333331</v>
      </c>
      <c r="L36" s="26">
        <v>3920.1612903225805</v>
      </c>
      <c r="M36" s="26">
        <v>3889.0333333333333</v>
      </c>
      <c r="N36" s="36">
        <v>5130.9354838709678</v>
      </c>
      <c r="O36" s="24">
        <f>+'Resumen Traf'!O36/365</f>
        <v>3932.5287671232877</v>
      </c>
    </row>
    <row r="37" spans="2:17" ht="15.75" thickBot="1" x14ac:dyDescent="0.3">
      <c r="B37" s="27" t="s">
        <v>44</v>
      </c>
      <c r="C37" s="28">
        <v>5824.677419354839</v>
      </c>
      <c r="D37" s="29">
        <v>4138.4642857142853</v>
      </c>
      <c r="E37" s="29">
        <v>4107.7741935483873</v>
      </c>
      <c r="F37" s="29">
        <v>4912.6000000000004</v>
      </c>
      <c r="G37" s="29">
        <v>4247.322580645161</v>
      </c>
      <c r="H37" s="29">
        <v>4994.0333333333338</v>
      </c>
      <c r="I37" s="29">
        <v>4925.5806451612907</v>
      </c>
      <c r="J37" s="29">
        <v>4874.8387096774195</v>
      </c>
      <c r="K37" s="29">
        <v>4285.833333333333</v>
      </c>
      <c r="L37" s="29">
        <v>4768.6129032258068</v>
      </c>
      <c r="M37" s="29">
        <v>4838.7333333333336</v>
      </c>
      <c r="N37" s="30">
        <v>6047.1290322580644</v>
      </c>
      <c r="O37" s="27">
        <f>+'Resumen Traf'!O37/365</f>
        <v>4836.9506849315067</v>
      </c>
    </row>
    <row r="38" spans="2:17" ht="15.75" thickBot="1" x14ac:dyDescent="0.3">
      <c r="B38" s="19" t="s">
        <v>30</v>
      </c>
      <c r="C38" s="31">
        <f>SUM(C34:C37)</f>
        <v>28883.096774193546</v>
      </c>
      <c r="D38" s="32">
        <f t="shared" ref="D38:O38" si="4">SUM(D34:D37)</f>
        <v>35337.964285714283</v>
      </c>
      <c r="E38" s="32">
        <f t="shared" si="4"/>
        <v>34950.580645161295</v>
      </c>
      <c r="F38" s="32">
        <f t="shared" si="4"/>
        <v>38068.966666666667</v>
      </c>
      <c r="G38" s="32">
        <f t="shared" si="4"/>
        <v>36027.322580645159</v>
      </c>
      <c r="H38" s="32">
        <f t="shared" si="4"/>
        <v>38660.333333333336</v>
      </c>
      <c r="I38" s="32">
        <f t="shared" si="4"/>
        <v>39291.258064516122</v>
      </c>
      <c r="J38" s="32">
        <f t="shared" si="4"/>
        <v>38737.741935483864</v>
      </c>
      <c r="K38" s="32">
        <f t="shared" si="4"/>
        <v>36194.300000000003</v>
      </c>
      <c r="L38" s="32">
        <f t="shared" si="4"/>
        <v>37740.290322580651</v>
      </c>
      <c r="M38" s="32">
        <f t="shared" si="4"/>
        <v>38924.066666666666</v>
      </c>
      <c r="N38" s="33">
        <f t="shared" si="4"/>
        <v>44776.354838709682</v>
      </c>
      <c r="O38" s="34">
        <f t="shared" si="4"/>
        <v>37308.216438356161</v>
      </c>
      <c r="P38" s="14"/>
      <c r="Q38" s="14"/>
    </row>
    <row r="39" spans="2:17" ht="15.75" thickBot="1" x14ac:dyDescent="0.3">
      <c r="B39" s="45" t="s">
        <v>46</v>
      </c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7"/>
    </row>
    <row r="40" spans="2:17" x14ac:dyDescent="0.25">
      <c r="B40" s="20" t="s">
        <v>47</v>
      </c>
      <c r="C40" s="21">
        <v>23510.483870967742</v>
      </c>
      <c r="D40" s="22">
        <v>24794.678571428572</v>
      </c>
      <c r="E40" s="22">
        <v>25076.419354838708</v>
      </c>
      <c r="F40" s="22">
        <v>25070.533333333333</v>
      </c>
      <c r="G40" s="22">
        <v>25069.032258064515</v>
      </c>
      <c r="H40" s="22">
        <v>25317.366666666665</v>
      </c>
      <c r="I40" s="22">
        <v>25377.774193548386</v>
      </c>
      <c r="J40" s="22">
        <v>25361.516129032258</v>
      </c>
      <c r="K40" s="22">
        <v>24977.733333333334</v>
      </c>
      <c r="L40" s="22">
        <v>25218.870967741936</v>
      </c>
      <c r="M40" s="22">
        <v>25709.333333333332</v>
      </c>
      <c r="N40" s="35">
        <v>27339.903225806451</v>
      </c>
      <c r="O40" s="23">
        <f>+'Resumen Traf'!O40/365</f>
        <v>25238.558904109588</v>
      </c>
    </row>
    <row r="41" spans="2:17" ht="15.75" thickBot="1" x14ac:dyDescent="0.3">
      <c r="B41" s="24" t="s">
        <v>48</v>
      </c>
      <c r="C41" s="25">
        <v>9976.8387096774186</v>
      </c>
      <c r="D41" s="26">
        <v>9645.6785714285706</v>
      </c>
      <c r="E41" s="26">
        <v>9505.5806451612898</v>
      </c>
      <c r="F41" s="26">
        <v>9589.6</v>
      </c>
      <c r="G41" s="26">
        <v>9711.645161290322</v>
      </c>
      <c r="H41" s="26">
        <v>9688.3333333333339</v>
      </c>
      <c r="I41" s="26">
        <v>9967.967741935483</v>
      </c>
      <c r="J41" s="26">
        <v>9772.967741935483</v>
      </c>
      <c r="K41" s="26">
        <v>9449.5666666666675</v>
      </c>
      <c r="L41" s="26">
        <v>9641.354838709678</v>
      </c>
      <c r="M41" s="26">
        <v>9624.0333333333328</v>
      </c>
      <c r="N41" s="36">
        <v>9937.7419354838712</v>
      </c>
      <c r="O41" s="24">
        <f>+'Resumen Traf'!O41/365</f>
        <v>9711.1287671232876</v>
      </c>
    </row>
    <row r="42" spans="2:17" ht="15.75" thickBot="1" x14ac:dyDescent="0.3">
      <c r="B42" s="19" t="s">
        <v>30</v>
      </c>
      <c r="C42" s="31">
        <f>SUM(C40:C41)</f>
        <v>33487.322580645159</v>
      </c>
      <c r="D42" s="32">
        <f t="shared" ref="D42:O42" si="5">SUM(D40:D41)</f>
        <v>34440.357142857145</v>
      </c>
      <c r="E42" s="32">
        <f t="shared" si="5"/>
        <v>34582</v>
      </c>
      <c r="F42" s="32">
        <f t="shared" si="5"/>
        <v>34660.133333333331</v>
      </c>
      <c r="G42" s="32">
        <f t="shared" si="5"/>
        <v>34780.677419354834</v>
      </c>
      <c r="H42" s="32">
        <f t="shared" si="5"/>
        <v>35005.699999999997</v>
      </c>
      <c r="I42" s="32">
        <f t="shared" si="5"/>
        <v>35345.741935483871</v>
      </c>
      <c r="J42" s="32">
        <f t="shared" si="5"/>
        <v>35134.483870967742</v>
      </c>
      <c r="K42" s="32">
        <f t="shared" si="5"/>
        <v>34427.300000000003</v>
      </c>
      <c r="L42" s="32">
        <f t="shared" si="5"/>
        <v>34860.225806451614</v>
      </c>
      <c r="M42" s="32">
        <f t="shared" si="5"/>
        <v>35333.366666666669</v>
      </c>
      <c r="N42" s="33">
        <f t="shared" si="5"/>
        <v>37277.645161290318</v>
      </c>
      <c r="O42" s="34">
        <f t="shared" si="5"/>
        <v>34949.687671232874</v>
      </c>
    </row>
    <row r="43" spans="2:17" ht="15.75" thickBot="1" x14ac:dyDescent="0.3">
      <c r="B43" s="45" t="s">
        <v>55</v>
      </c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7"/>
    </row>
    <row r="44" spans="2:17" x14ac:dyDescent="0.25">
      <c r="B44" s="20" t="s">
        <v>59</v>
      </c>
      <c r="C44" s="21">
        <v>1930.3225806451612</v>
      </c>
      <c r="D44" s="22">
        <v>1938.1785714285713</v>
      </c>
      <c r="E44" s="22">
        <v>1828.516129032258</v>
      </c>
      <c r="F44" s="22">
        <v>1817.2</v>
      </c>
      <c r="G44" s="22">
        <v>1720.2903225806451</v>
      </c>
      <c r="H44" s="22">
        <v>1751.9</v>
      </c>
      <c r="I44" s="22">
        <v>1987.5806451612902</v>
      </c>
      <c r="J44" s="22">
        <v>2271.2580645161293</v>
      </c>
      <c r="K44" s="22">
        <v>2296.6666666666665</v>
      </c>
      <c r="L44" s="22">
        <v>2299.6451612903224</v>
      </c>
      <c r="M44" s="22">
        <v>2425.9666666666667</v>
      </c>
      <c r="N44" s="35">
        <v>2884.483870967742</v>
      </c>
      <c r="O44" s="23">
        <f>+'Resumen Traf'!O44/365</f>
        <v>2097.550684931507</v>
      </c>
    </row>
    <row r="45" spans="2:17" x14ac:dyDescent="0.25">
      <c r="B45" s="24" t="s">
        <v>56</v>
      </c>
      <c r="C45" s="25">
        <v>4680.2580645161288</v>
      </c>
      <c r="D45" s="26">
        <v>3005.6428571428573</v>
      </c>
      <c r="E45" s="26">
        <v>3031.0967741935483</v>
      </c>
      <c r="F45" s="26">
        <v>3577.5666666666666</v>
      </c>
      <c r="G45" s="26">
        <v>2898.8709677419356</v>
      </c>
      <c r="H45" s="26">
        <v>3197.3333333333335</v>
      </c>
      <c r="I45" s="26">
        <v>3406.8709677419356</v>
      </c>
      <c r="J45" s="26">
        <v>3156</v>
      </c>
      <c r="K45" s="26">
        <v>2817.3</v>
      </c>
      <c r="L45" s="26">
        <v>3180.9032258064517</v>
      </c>
      <c r="M45" s="26">
        <v>3139.4</v>
      </c>
      <c r="N45" s="36">
        <v>3857.0645161290322</v>
      </c>
      <c r="O45" s="24">
        <f>+'Resumen Traf'!O45/365</f>
        <v>3333.2849315068493</v>
      </c>
    </row>
    <row r="46" spans="2:17" x14ac:dyDescent="0.25">
      <c r="B46" s="24" t="s">
        <v>57</v>
      </c>
      <c r="C46" s="25">
        <v>2673.5806451612902</v>
      </c>
      <c r="D46" s="26">
        <v>2279.0714285714284</v>
      </c>
      <c r="E46" s="26">
        <v>2185.516129032258</v>
      </c>
      <c r="F46" s="26">
        <v>2448.4</v>
      </c>
      <c r="G46" s="26">
        <v>2095.3225806451615</v>
      </c>
      <c r="H46" s="26">
        <v>2330.2666666666669</v>
      </c>
      <c r="I46" s="26">
        <v>2394.5483870967741</v>
      </c>
      <c r="J46" s="26">
        <v>2283.4516129032259</v>
      </c>
      <c r="K46" s="26">
        <v>2263.2666666666669</v>
      </c>
      <c r="L46" s="26">
        <v>2378.7419354838707</v>
      </c>
      <c r="M46" s="26">
        <v>2335.7666666666669</v>
      </c>
      <c r="N46" s="36">
        <v>2701.8387096774195</v>
      </c>
      <c r="O46" s="24">
        <f>+'Resumen Traf'!O46/365</f>
        <v>2365.0630136986301</v>
      </c>
    </row>
    <row r="47" spans="2:17" ht="15.75" thickBot="1" x14ac:dyDescent="0.3">
      <c r="B47" s="27" t="s">
        <v>58</v>
      </c>
      <c r="C47" s="28">
        <v>2743.4516129032259</v>
      </c>
      <c r="D47" s="29">
        <v>2692.1071428571427</v>
      </c>
      <c r="E47" s="29">
        <v>2794.2258064516127</v>
      </c>
      <c r="F47" s="29">
        <v>2772.7666666666669</v>
      </c>
      <c r="G47" s="29">
        <v>3078.9032258064517</v>
      </c>
      <c r="H47" s="29">
        <v>2927.9333333333334</v>
      </c>
      <c r="I47" s="29">
        <v>3047.9354838709678</v>
      </c>
      <c r="J47" s="29">
        <v>3061.4516129032259</v>
      </c>
      <c r="K47" s="29">
        <v>3089.7333333333331</v>
      </c>
      <c r="L47" s="29">
        <v>3072.5483870967741</v>
      </c>
      <c r="M47" s="29">
        <v>2987.7333333333331</v>
      </c>
      <c r="N47" s="30">
        <v>3591.4193548387098</v>
      </c>
      <c r="O47" s="27">
        <f>+'Resumen Traf'!O47/365</f>
        <v>2991.2657534246578</v>
      </c>
    </row>
    <row r="48" spans="2:17" ht="15.75" thickBot="1" x14ac:dyDescent="0.3">
      <c r="B48" s="19" t="s">
        <v>30</v>
      </c>
      <c r="C48" s="31">
        <f>SUM(C44:C47)</f>
        <v>12027.612903225805</v>
      </c>
      <c r="D48" s="32">
        <f t="shared" ref="D48:O48" si="6">SUM(D44:D47)</f>
        <v>9915</v>
      </c>
      <c r="E48" s="32">
        <f t="shared" si="6"/>
        <v>9839.354838709678</v>
      </c>
      <c r="F48" s="32">
        <f t="shared" si="6"/>
        <v>10615.933333333332</v>
      </c>
      <c r="G48" s="32">
        <f t="shared" si="6"/>
        <v>9793.3870967741932</v>
      </c>
      <c r="H48" s="32">
        <f t="shared" si="6"/>
        <v>10207.433333333334</v>
      </c>
      <c r="I48" s="32">
        <f t="shared" si="6"/>
        <v>10836.935483870968</v>
      </c>
      <c r="J48" s="32">
        <f t="shared" si="6"/>
        <v>10772.16129032258</v>
      </c>
      <c r="K48" s="32">
        <f t="shared" si="6"/>
        <v>10466.966666666667</v>
      </c>
      <c r="L48" s="32">
        <f t="shared" si="6"/>
        <v>10931.83870967742</v>
      </c>
      <c r="M48" s="32">
        <f t="shared" si="6"/>
        <v>10888.866666666667</v>
      </c>
      <c r="N48" s="33">
        <f t="shared" si="6"/>
        <v>13034.806451612903</v>
      </c>
      <c r="O48" s="34">
        <f t="shared" si="6"/>
        <v>10787.164383561645</v>
      </c>
    </row>
    <row r="49" spans="2:15" ht="15.75" thickBot="1" x14ac:dyDescent="0.3">
      <c r="B49" s="45" t="s">
        <v>60</v>
      </c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7"/>
    </row>
    <row r="50" spans="2:15" x14ac:dyDescent="0.25">
      <c r="B50" s="20" t="s">
        <v>61</v>
      </c>
      <c r="C50" s="21">
        <v>18577.548387096773</v>
      </c>
      <c r="D50" s="22">
        <v>14894.5</v>
      </c>
      <c r="E50" s="22">
        <v>15244.290322580646</v>
      </c>
      <c r="F50" s="22">
        <v>17252.133333333335</v>
      </c>
      <c r="G50" s="22">
        <v>15689.41935483871</v>
      </c>
      <c r="H50" s="22">
        <v>17214.566666666666</v>
      </c>
      <c r="I50" s="22">
        <v>17110.580645161292</v>
      </c>
      <c r="J50" s="22">
        <v>16980.225806451614</v>
      </c>
      <c r="K50" s="22">
        <v>15719.8</v>
      </c>
      <c r="L50" s="22">
        <v>17218.774193548386</v>
      </c>
      <c r="M50" s="22">
        <v>17231.133333333335</v>
      </c>
      <c r="N50" s="35">
        <v>20120.870967741936</v>
      </c>
      <c r="O50" s="23">
        <f>+'Resumen Traf'!O50/365</f>
        <v>16945.073972602739</v>
      </c>
    </row>
    <row r="51" spans="2:15" ht="15.75" thickBot="1" x14ac:dyDescent="0.3">
      <c r="B51" s="24" t="s">
        <v>62</v>
      </c>
      <c r="C51" s="25">
        <v>9247.3870967741932</v>
      </c>
      <c r="D51" s="26">
        <v>5304.5357142857147</v>
      </c>
      <c r="E51" s="26">
        <v>5521.9032258064517</v>
      </c>
      <c r="F51" s="26">
        <v>7096.6</v>
      </c>
      <c r="G51" s="26">
        <v>5482.4516129032254</v>
      </c>
      <c r="H51" s="26">
        <v>6913.1</v>
      </c>
      <c r="I51" s="26">
        <v>6856.5806451612907</v>
      </c>
      <c r="J51" s="26">
        <v>6578.677419354839</v>
      </c>
      <c r="K51" s="26">
        <v>5510.333333333333</v>
      </c>
      <c r="L51" s="26">
        <v>6713.9677419354839</v>
      </c>
      <c r="M51" s="26">
        <v>6530.1333333333332</v>
      </c>
      <c r="N51" s="36">
        <v>9125.9032258064508</v>
      </c>
      <c r="O51" s="24">
        <f>+'Resumen Traf'!O51/365</f>
        <v>6754.4246575342468</v>
      </c>
    </row>
    <row r="52" spans="2:15" ht="15.75" thickBot="1" x14ac:dyDescent="0.3">
      <c r="B52" s="19" t="s">
        <v>30</v>
      </c>
      <c r="C52" s="31">
        <f>SUM(C50:C51)</f>
        <v>27824.935483870966</v>
      </c>
      <c r="D52" s="32">
        <f t="shared" ref="D52:O52" si="7">SUM(D50:D51)</f>
        <v>20199.035714285714</v>
      </c>
      <c r="E52" s="32">
        <f t="shared" si="7"/>
        <v>20766.193548387098</v>
      </c>
      <c r="F52" s="32">
        <f t="shared" si="7"/>
        <v>24348.733333333337</v>
      </c>
      <c r="G52" s="32">
        <f t="shared" si="7"/>
        <v>21171.870967741936</v>
      </c>
      <c r="H52" s="32">
        <f t="shared" si="7"/>
        <v>24127.666666666664</v>
      </c>
      <c r="I52" s="32">
        <f t="shared" si="7"/>
        <v>23967.161290322583</v>
      </c>
      <c r="J52" s="32">
        <f t="shared" si="7"/>
        <v>23558.903225806454</v>
      </c>
      <c r="K52" s="32">
        <f t="shared" si="7"/>
        <v>21230.133333333331</v>
      </c>
      <c r="L52" s="32">
        <f t="shared" si="7"/>
        <v>23932.741935483871</v>
      </c>
      <c r="M52" s="32">
        <f t="shared" si="7"/>
        <v>23761.26666666667</v>
      </c>
      <c r="N52" s="33">
        <f t="shared" si="7"/>
        <v>29246.774193548386</v>
      </c>
      <c r="O52" s="34">
        <f t="shared" si="7"/>
        <v>23699.498630136986</v>
      </c>
    </row>
    <row r="53" spans="2:15" ht="15.75" thickBot="1" x14ac:dyDescent="0.3">
      <c r="B53" s="45" t="s">
        <v>63</v>
      </c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7"/>
    </row>
    <row r="54" spans="2:15" x14ac:dyDescent="0.25">
      <c r="B54" s="20" t="s">
        <v>64</v>
      </c>
      <c r="C54" s="21">
        <v>15189.225806451614</v>
      </c>
      <c r="D54" s="22">
        <v>14917.892857142857</v>
      </c>
      <c r="E54" s="22">
        <v>15067.774193548386</v>
      </c>
      <c r="F54" s="22">
        <v>14948.766666666666</v>
      </c>
      <c r="G54" s="22">
        <v>15083.096774193549</v>
      </c>
      <c r="H54" s="22">
        <v>15555.6</v>
      </c>
      <c r="I54" s="22">
        <v>15790.548387096775</v>
      </c>
      <c r="J54" s="22">
        <v>15643.548387096775</v>
      </c>
      <c r="K54" s="22">
        <v>14505.433333333332</v>
      </c>
      <c r="L54" s="22">
        <v>14171.806451612903</v>
      </c>
      <c r="M54" s="22">
        <v>14937.266666666666</v>
      </c>
      <c r="N54" s="22">
        <v>16874.322580645163</v>
      </c>
      <c r="O54" s="23">
        <f>+'Resumen Traf'!O54/365</f>
        <v>15228.884931506849</v>
      </c>
    </row>
    <row r="55" spans="2:15" x14ac:dyDescent="0.25">
      <c r="B55" s="24" t="s">
        <v>65</v>
      </c>
      <c r="C55" s="25">
        <v>10253.161290322581</v>
      </c>
      <c r="D55" s="26">
        <v>10019.964285714286</v>
      </c>
      <c r="E55" s="26">
        <v>9962.9032258064508</v>
      </c>
      <c r="F55" s="26">
        <v>9843.0333333333328</v>
      </c>
      <c r="G55" s="26">
        <v>10310.903225806451</v>
      </c>
      <c r="H55" s="26">
        <v>10223</v>
      </c>
      <c r="I55" s="26">
        <v>10369.451612903225</v>
      </c>
      <c r="J55" s="26">
        <v>10311.677419354839</v>
      </c>
      <c r="K55" s="26">
        <v>10010.333333333334</v>
      </c>
      <c r="L55" s="26">
        <v>10047.709677419354</v>
      </c>
      <c r="M55" s="26">
        <v>10282.466666666667</v>
      </c>
      <c r="N55" s="26">
        <v>11662.967741935483</v>
      </c>
      <c r="O55" s="24">
        <f>+'Resumen Traf'!O55/365</f>
        <v>10278.920547945205</v>
      </c>
    </row>
    <row r="56" spans="2:15" x14ac:dyDescent="0.25">
      <c r="B56" s="24" t="s">
        <v>67</v>
      </c>
      <c r="C56" s="25">
        <v>15957.064516129032</v>
      </c>
      <c r="D56" s="26">
        <v>13686.321428571429</v>
      </c>
      <c r="E56" s="26">
        <v>13625.645161290322</v>
      </c>
      <c r="F56" s="26">
        <v>15229.733333333334</v>
      </c>
      <c r="G56" s="26">
        <v>13285.322580645161</v>
      </c>
      <c r="H56" s="26">
        <v>14443.266666666666</v>
      </c>
      <c r="I56" s="26">
        <v>15297.838709677419</v>
      </c>
      <c r="J56" s="26">
        <v>14964.193548387097</v>
      </c>
      <c r="K56" s="26">
        <v>14092.1</v>
      </c>
      <c r="L56" s="26">
        <v>14595.258064516129</v>
      </c>
      <c r="M56" s="26">
        <v>14713.166666666666</v>
      </c>
      <c r="N56" s="26">
        <v>17401.709677419356</v>
      </c>
      <c r="O56" s="24">
        <f>+'Resumen Traf'!O56/365</f>
        <v>14784.939726027398</v>
      </c>
    </row>
    <row r="57" spans="2:15" x14ac:dyDescent="0.25">
      <c r="B57" s="24" t="s">
        <v>66</v>
      </c>
      <c r="C57" s="25">
        <v>7612.5483870967746</v>
      </c>
      <c r="D57" s="26">
        <v>6868.1785714285716</v>
      </c>
      <c r="E57" s="26">
        <v>6713.322580645161</v>
      </c>
      <c r="F57" s="26">
        <v>7136.666666666667</v>
      </c>
      <c r="G57" s="26">
        <v>6304.2580645161288</v>
      </c>
      <c r="H57" s="26">
        <v>7069.0333333333338</v>
      </c>
      <c r="I57" s="26">
        <v>7470.3548387096771</v>
      </c>
      <c r="J57" s="26">
        <v>7225.1935483870966</v>
      </c>
      <c r="K57" s="26">
        <v>6710</v>
      </c>
      <c r="L57" s="26">
        <v>6959.0967741935483</v>
      </c>
      <c r="M57" s="26">
        <v>7089.333333333333</v>
      </c>
      <c r="N57" s="26">
        <v>7211.677419354839</v>
      </c>
      <c r="O57" s="24">
        <f>+'Resumen Traf'!O57/365</f>
        <v>7032.4657534246571</v>
      </c>
    </row>
    <row r="58" spans="2:15" x14ac:dyDescent="0.25">
      <c r="B58" s="24" t="s">
        <v>68</v>
      </c>
      <c r="C58" s="25">
        <v>7992.2580645161288</v>
      </c>
      <c r="D58" s="26">
        <v>6510.7142857142853</v>
      </c>
      <c r="E58" s="26">
        <v>6464.7096774193551</v>
      </c>
      <c r="F58" s="26">
        <v>7554.4</v>
      </c>
      <c r="G58" s="26">
        <v>6584.9677419354839</v>
      </c>
      <c r="H58" s="26">
        <v>7119.7333333333336</v>
      </c>
      <c r="I58" s="26">
        <v>7619.8064516129034</v>
      </c>
      <c r="J58" s="26">
        <v>7356.0322580645161</v>
      </c>
      <c r="K58" s="26">
        <v>6826.4</v>
      </c>
      <c r="L58" s="26">
        <v>6705.0967741935483</v>
      </c>
      <c r="M58" s="26">
        <v>6035.7666666666664</v>
      </c>
      <c r="N58" s="26">
        <v>8281.1935483870966</v>
      </c>
      <c r="O58" s="24">
        <f>+'Resumen Traf'!O58/365</f>
        <v>7094.5616438356165</v>
      </c>
    </row>
    <row r="59" spans="2:15" x14ac:dyDescent="0.25">
      <c r="B59" s="24" t="s">
        <v>72</v>
      </c>
      <c r="C59" s="25">
        <v>909.67741935483866</v>
      </c>
      <c r="D59" s="26">
        <v>875.5</v>
      </c>
      <c r="E59" s="26">
        <v>859.35483870967744</v>
      </c>
      <c r="F59" s="26">
        <v>911.36666666666667</v>
      </c>
      <c r="G59" s="26">
        <v>844.74193548387098</v>
      </c>
      <c r="H59" s="26">
        <v>911.7</v>
      </c>
      <c r="I59" s="26">
        <v>946.35483870967744</v>
      </c>
      <c r="J59" s="26">
        <v>884.90322580645159</v>
      </c>
      <c r="K59" s="26">
        <v>857.73333333333335</v>
      </c>
      <c r="L59" s="26">
        <v>892.80645161290317</v>
      </c>
      <c r="M59" s="26">
        <v>926.3</v>
      </c>
      <c r="N59" s="26">
        <v>1078.7741935483871</v>
      </c>
      <c r="O59" s="24">
        <f>+'Resumen Traf'!O59/365</f>
        <v>908.60821917808221</v>
      </c>
    </row>
    <row r="60" spans="2:15" x14ac:dyDescent="0.25">
      <c r="B60" s="24" t="s">
        <v>69</v>
      </c>
      <c r="C60" s="25">
        <v>11275.129032258064</v>
      </c>
      <c r="D60" s="26">
        <v>9744.1071428571431</v>
      </c>
      <c r="E60" s="26">
        <v>9684.7096774193542</v>
      </c>
      <c r="F60" s="26">
        <v>10781.033333333333</v>
      </c>
      <c r="G60" s="26">
        <v>9892.9354838709678</v>
      </c>
      <c r="H60" s="26">
        <v>10476.866666666667</v>
      </c>
      <c r="I60" s="26">
        <v>10992.935483870968</v>
      </c>
      <c r="J60" s="26">
        <v>10784.032258064517</v>
      </c>
      <c r="K60" s="26">
        <v>10255.700000000001</v>
      </c>
      <c r="L60" s="26">
        <v>10199.58064516129</v>
      </c>
      <c r="M60" s="26">
        <v>9200.5666666666675</v>
      </c>
      <c r="N60" s="26">
        <v>12101.225806451614</v>
      </c>
      <c r="O60" s="24">
        <f>+'Resumen Traf'!O60/365</f>
        <v>10457.827397260275</v>
      </c>
    </row>
    <row r="61" spans="2:15" x14ac:dyDescent="0.25">
      <c r="B61" s="24" t="s">
        <v>71</v>
      </c>
      <c r="C61" s="25">
        <v>5980.3548387096771</v>
      </c>
      <c r="D61" s="26">
        <v>6208.2857142857147</v>
      </c>
      <c r="E61" s="26">
        <v>6166.0967741935483</v>
      </c>
      <c r="F61" s="26">
        <v>5994.6333333333332</v>
      </c>
      <c r="G61" s="26">
        <v>6095.4516129032254</v>
      </c>
      <c r="H61" s="26">
        <v>6370.2333333333336</v>
      </c>
      <c r="I61" s="26">
        <v>6155.1612903225805</v>
      </c>
      <c r="J61" s="26">
        <v>6160.5806451612907</v>
      </c>
      <c r="K61" s="26">
        <v>5829.8666666666668</v>
      </c>
      <c r="L61" s="26">
        <v>5704.1612903225805</v>
      </c>
      <c r="M61" s="26">
        <v>6004.7333333333336</v>
      </c>
      <c r="N61" s="26">
        <v>6586.4838709677415</v>
      </c>
      <c r="O61" s="24">
        <f>+'Resumen Traf'!O61/365</f>
        <v>6104.419178082192</v>
      </c>
    </row>
    <row r="62" spans="2:15" ht="15.75" thickBot="1" x14ac:dyDescent="0.3">
      <c r="B62" s="27" t="s">
        <v>70</v>
      </c>
      <c r="C62" s="28">
        <v>3952.2580645161293</v>
      </c>
      <c r="D62" s="29">
        <v>3493.1785714285716</v>
      </c>
      <c r="E62" s="29">
        <v>3565.9032258064517</v>
      </c>
      <c r="F62" s="29">
        <v>3781.6666666666665</v>
      </c>
      <c r="G62" s="29">
        <v>3608.3225806451615</v>
      </c>
      <c r="H62" s="29">
        <v>3803.0666666666666</v>
      </c>
      <c r="I62" s="29">
        <v>3935.8387096774195</v>
      </c>
      <c r="J62" s="29">
        <v>3824.4516129032259</v>
      </c>
      <c r="K62" s="29">
        <v>3579.8333333333335</v>
      </c>
      <c r="L62" s="29">
        <v>3691.1935483870966</v>
      </c>
      <c r="M62" s="29">
        <v>3849.9</v>
      </c>
      <c r="N62" s="30">
        <v>4327.1935483870966</v>
      </c>
      <c r="O62" s="27">
        <f>+'Resumen Traf'!O62/365</f>
        <v>3787.131506849315</v>
      </c>
    </row>
    <row r="63" spans="2:15" ht="15.75" thickBot="1" x14ac:dyDescent="0.3">
      <c r="B63" s="19" t="s">
        <v>30</v>
      </c>
      <c r="C63" s="31">
        <f>SUM(C54:C62)</f>
        <v>79121.677419354848</v>
      </c>
      <c r="D63" s="32">
        <f t="shared" ref="D63:O63" si="8">SUM(D54:D62)</f>
        <v>72324.142857142855</v>
      </c>
      <c r="E63" s="32">
        <f t="shared" si="8"/>
        <v>72110.419354838712</v>
      </c>
      <c r="F63" s="32">
        <f t="shared" si="8"/>
        <v>76181.3</v>
      </c>
      <c r="G63" s="32">
        <f t="shared" si="8"/>
        <v>72010</v>
      </c>
      <c r="H63" s="32">
        <f t="shared" si="8"/>
        <v>75972.5</v>
      </c>
      <c r="I63" s="32">
        <f t="shared" si="8"/>
        <v>78578.290322580637</v>
      </c>
      <c r="J63" s="32">
        <f t="shared" si="8"/>
        <v>77154.612903225818</v>
      </c>
      <c r="K63" s="32">
        <f t="shared" si="8"/>
        <v>72667.399999999994</v>
      </c>
      <c r="L63" s="32">
        <f t="shared" si="8"/>
        <v>72966.709677419334</v>
      </c>
      <c r="M63" s="32">
        <f t="shared" si="8"/>
        <v>73039.5</v>
      </c>
      <c r="N63" s="33">
        <f t="shared" si="8"/>
        <v>85525.548387096773</v>
      </c>
      <c r="O63" s="34">
        <f t="shared" si="8"/>
        <v>75677.758904109578</v>
      </c>
    </row>
    <row r="64" spans="2:15" ht="15.75" thickBot="1" x14ac:dyDescent="0.3">
      <c r="B64" s="45" t="s">
        <v>73</v>
      </c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7"/>
    </row>
    <row r="65" spans="2:15" x14ac:dyDescent="0.25">
      <c r="B65" s="20" t="s">
        <v>75</v>
      </c>
      <c r="C65" s="21">
        <v>13189.258064516129</v>
      </c>
      <c r="D65" s="22">
        <v>14590.428571428571</v>
      </c>
      <c r="E65" s="22">
        <v>14789.58064516129</v>
      </c>
      <c r="F65" s="22">
        <v>13678.733333333334</v>
      </c>
      <c r="G65" s="22">
        <v>13983</v>
      </c>
      <c r="H65" s="22">
        <v>14010.033333333333</v>
      </c>
      <c r="I65" s="22">
        <v>14441.322580645161</v>
      </c>
      <c r="J65" s="22">
        <v>15249.161290322581</v>
      </c>
      <c r="K65" s="22">
        <v>15600.966666666667</v>
      </c>
      <c r="L65" s="22">
        <v>14901</v>
      </c>
      <c r="M65" s="22">
        <v>15647.366666666667</v>
      </c>
      <c r="N65" s="35">
        <v>17109.322580645163</v>
      </c>
      <c r="O65" s="23">
        <f>+'Resumen Traf'!O65/365</f>
        <v>14767.635616438356</v>
      </c>
    </row>
    <row r="66" spans="2:15" x14ac:dyDescent="0.25">
      <c r="B66" s="24" t="s">
        <v>74</v>
      </c>
      <c r="C66" s="25">
        <v>2857.483870967742</v>
      </c>
      <c r="D66" s="26">
        <v>3123.1071428571427</v>
      </c>
      <c r="E66" s="26">
        <v>3169</v>
      </c>
      <c r="F66" s="26">
        <v>2995.5666666666666</v>
      </c>
      <c r="G66" s="26">
        <v>2971.6451612903224</v>
      </c>
      <c r="H66" s="26">
        <v>3011.4666666666667</v>
      </c>
      <c r="I66" s="26">
        <v>3114.8709677419356</v>
      </c>
      <c r="J66" s="26">
        <v>3276</v>
      </c>
      <c r="K66" s="26">
        <v>3421.3</v>
      </c>
      <c r="L66" s="26">
        <v>3398.7419354838707</v>
      </c>
      <c r="M66" s="26">
        <v>3413.2</v>
      </c>
      <c r="N66" s="36">
        <v>3630.3225806451615</v>
      </c>
      <c r="O66" s="24">
        <f>+'Resumen Traf'!O66/365</f>
        <v>3199.0493150684933</v>
      </c>
    </row>
    <row r="67" spans="2:15" ht="15.75" thickBot="1" x14ac:dyDescent="0.3">
      <c r="B67" s="27" t="s">
        <v>76</v>
      </c>
      <c r="C67" s="28">
        <v>6223.8387096774195</v>
      </c>
      <c r="D67" s="29">
        <v>5382.9285714285716</v>
      </c>
      <c r="E67" s="29">
        <v>5313.5161290322585</v>
      </c>
      <c r="F67" s="29">
        <v>6157.7333333333336</v>
      </c>
      <c r="G67" s="29">
        <v>5559.3548387096771</v>
      </c>
      <c r="H67" s="29">
        <v>5910.833333333333</v>
      </c>
      <c r="I67" s="29">
        <v>5997.7419354838712</v>
      </c>
      <c r="J67" s="29">
        <v>5935.0967741935483</v>
      </c>
      <c r="K67" s="29">
        <v>5546.2333333333336</v>
      </c>
      <c r="L67" s="29">
        <v>5963.2258064516127</v>
      </c>
      <c r="M67" s="29">
        <v>5897.5</v>
      </c>
      <c r="N67" s="30">
        <v>6386.4516129032254</v>
      </c>
      <c r="O67" s="27">
        <f>+'Resumen Traf'!O67/365</f>
        <v>5859.8547945205482</v>
      </c>
    </row>
    <row r="68" spans="2:15" ht="15.75" thickBot="1" x14ac:dyDescent="0.3">
      <c r="B68" s="19" t="s">
        <v>30</v>
      </c>
      <c r="C68" s="31">
        <f>SUM(C65:C67)</f>
        <v>22270.580645161292</v>
      </c>
      <c r="D68" s="32">
        <f t="shared" ref="D68:O68" si="9">SUM(D65:D67)</f>
        <v>23096.464285714286</v>
      </c>
      <c r="E68" s="32">
        <f t="shared" si="9"/>
        <v>23272.096774193546</v>
      </c>
      <c r="F68" s="32">
        <f t="shared" si="9"/>
        <v>22832.033333333333</v>
      </c>
      <c r="G68" s="32">
        <f t="shared" si="9"/>
        <v>22514</v>
      </c>
      <c r="H68" s="32">
        <f t="shared" si="9"/>
        <v>22932.333333333332</v>
      </c>
      <c r="I68" s="32">
        <f t="shared" si="9"/>
        <v>23553.93548387097</v>
      </c>
      <c r="J68" s="32">
        <f t="shared" si="9"/>
        <v>24460.258064516132</v>
      </c>
      <c r="K68" s="32">
        <f t="shared" si="9"/>
        <v>24568.5</v>
      </c>
      <c r="L68" s="32">
        <f t="shared" si="9"/>
        <v>24262.967741935485</v>
      </c>
      <c r="M68" s="32">
        <f t="shared" si="9"/>
        <v>24958.066666666666</v>
      </c>
      <c r="N68" s="33">
        <f t="shared" si="9"/>
        <v>27126.096774193553</v>
      </c>
      <c r="O68" s="34">
        <f t="shared" si="9"/>
        <v>23826.539726027397</v>
      </c>
    </row>
    <row r="69" spans="2:15" ht="15.75" thickBot="1" x14ac:dyDescent="0.3">
      <c r="B69" s="45" t="s">
        <v>79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7"/>
    </row>
    <row r="70" spans="2:15" x14ac:dyDescent="0.25">
      <c r="B70" s="20" t="s">
        <v>80</v>
      </c>
      <c r="C70" s="21">
        <v>20133.580645161292</v>
      </c>
      <c r="D70" s="22">
        <v>15782.25</v>
      </c>
      <c r="E70" s="22">
        <v>15929.677419354839</v>
      </c>
      <c r="F70" s="22">
        <v>18497.966666666667</v>
      </c>
      <c r="G70" s="22">
        <v>16365.193548387097</v>
      </c>
      <c r="H70" s="22">
        <v>17618.133333333335</v>
      </c>
      <c r="I70" s="22">
        <v>18023.903225806451</v>
      </c>
      <c r="J70" s="22">
        <v>17654.580645161292</v>
      </c>
      <c r="K70" s="22">
        <v>15716.1</v>
      </c>
      <c r="L70" s="22">
        <v>17569.612903225807</v>
      </c>
      <c r="M70" s="22">
        <v>17596.766666666666</v>
      </c>
      <c r="N70" s="35">
        <v>23189.774193548386</v>
      </c>
      <c r="O70" s="23">
        <f>+'Resumen Traf'!O70/365</f>
        <v>17861.994520547945</v>
      </c>
    </row>
    <row r="71" spans="2:15" x14ac:dyDescent="0.25">
      <c r="B71" s="24" t="s">
        <v>81</v>
      </c>
      <c r="C71" s="25">
        <v>13855.41935483871</v>
      </c>
      <c r="D71" s="26">
        <v>10384.428571428571</v>
      </c>
      <c r="E71" s="26">
        <v>10548.258064516129</v>
      </c>
      <c r="F71" s="26">
        <v>12537.366666666667</v>
      </c>
      <c r="G71" s="26">
        <v>10835.41935483871</v>
      </c>
      <c r="H71" s="26">
        <v>11812.533333333333</v>
      </c>
      <c r="I71" s="26">
        <v>12167.967741935483</v>
      </c>
      <c r="J71" s="26">
        <v>11928.322580645161</v>
      </c>
      <c r="K71" s="26">
        <v>10289.299999999999</v>
      </c>
      <c r="L71" s="26">
        <v>11733.903225806451</v>
      </c>
      <c r="M71" s="26">
        <v>11710.9</v>
      </c>
      <c r="N71" s="36">
        <v>16692.032258064515</v>
      </c>
      <c r="O71" s="24">
        <f>+'Resumen Traf'!O71/365</f>
        <v>12059.912328767123</v>
      </c>
    </row>
    <row r="72" spans="2:15" ht="15.75" thickBot="1" x14ac:dyDescent="0.3">
      <c r="B72" s="27" t="s">
        <v>82</v>
      </c>
      <c r="C72" s="28">
        <v>14113.741935483871</v>
      </c>
      <c r="D72" s="29">
        <v>11866.214285714286</v>
      </c>
      <c r="E72" s="29">
        <v>11936.225806451614</v>
      </c>
      <c r="F72" s="29">
        <v>13039.666666666666</v>
      </c>
      <c r="G72" s="29">
        <v>12122.064516129032</v>
      </c>
      <c r="H72" s="29">
        <v>12801.466666666667</v>
      </c>
      <c r="I72" s="29">
        <v>13005.322580645161</v>
      </c>
      <c r="J72" s="29">
        <v>12689.193548387097</v>
      </c>
      <c r="K72" s="29">
        <v>11921.3</v>
      </c>
      <c r="L72" s="29">
        <v>12765.903225806451</v>
      </c>
      <c r="M72" s="29">
        <v>12922.3</v>
      </c>
      <c r="N72" s="30">
        <v>16214.806451612903</v>
      </c>
      <c r="O72" s="27">
        <f>+'Resumen Traf'!O72/365</f>
        <v>12961.810958904109</v>
      </c>
    </row>
    <row r="73" spans="2:15" ht="15.75" thickBot="1" x14ac:dyDescent="0.3">
      <c r="B73" s="19" t="s">
        <v>30</v>
      </c>
      <c r="C73" s="31">
        <f>SUM(C70:C72)</f>
        <v>48102.741935483871</v>
      </c>
      <c r="D73" s="32">
        <f t="shared" ref="D73:O73" si="10">SUM(D70:D72)</f>
        <v>38032.892857142855</v>
      </c>
      <c r="E73" s="32">
        <f t="shared" si="10"/>
        <v>38414.161290322583</v>
      </c>
      <c r="F73" s="32">
        <f t="shared" si="10"/>
        <v>44075</v>
      </c>
      <c r="G73" s="32">
        <f t="shared" si="10"/>
        <v>39322.677419354841</v>
      </c>
      <c r="H73" s="32">
        <f t="shared" si="10"/>
        <v>42232.133333333331</v>
      </c>
      <c r="I73" s="32">
        <f t="shared" si="10"/>
        <v>43197.193548387091</v>
      </c>
      <c r="J73" s="32">
        <f t="shared" si="10"/>
        <v>42272.096774193553</v>
      </c>
      <c r="K73" s="32">
        <f t="shared" si="10"/>
        <v>37926.699999999997</v>
      </c>
      <c r="L73" s="32">
        <f t="shared" si="10"/>
        <v>42069.419354838712</v>
      </c>
      <c r="M73" s="32">
        <f t="shared" si="10"/>
        <v>42229.96666666666</v>
      </c>
      <c r="N73" s="33">
        <f t="shared" si="10"/>
        <v>56096.612903225803</v>
      </c>
      <c r="O73" s="34">
        <f t="shared" si="10"/>
        <v>42883.717808219182</v>
      </c>
    </row>
    <row r="74" spans="2:15" ht="15.75" thickBot="1" x14ac:dyDescent="0.3">
      <c r="B74" s="45" t="s">
        <v>83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7"/>
    </row>
    <row r="75" spans="2:15" x14ac:dyDescent="0.25">
      <c r="B75" s="20" t="s">
        <v>84</v>
      </c>
      <c r="C75" s="21">
        <v>10768.967741935485</v>
      </c>
      <c r="D75" s="22">
        <v>9852.1428571428569</v>
      </c>
      <c r="E75" s="22">
        <v>9863.8709677419356</v>
      </c>
      <c r="F75" s="22">
        <v>10049.033333333333</v>
      </c>
      <c r="G75" s="22">
        <v>9681.8064516129016</v>
      </c>
      <c r="H75" s="22">
        <v>9969.6333333333332</v>
      </c>
      <c r="I75" s="22">
        <v>10070.548387096773</v>
      </c>
      <c r="J75" s="22">
        <v>9961.7741935483864</v>
      </c>
      <c r="K75" s="22">
        <v>10145.233333333334</v>
      </c>
      <c r="L75" s="22">
        <v>10089.645161290322</v>
      </c>
      <c r="M75" s="22">
        <v>10366.066666666666</v>
      </c>
      <c r="N75" s="35">
        <v>11598.032258064515</v>
      </c>
      <c r="O75" s="23">
        <f>+'Resumen Traf'!O75/365</f>
        <v>10205.021917808219</v>
      </c>
    </row>
    <row r="76" spans="2:15" x14ac:dyDescent="0.25">
      <c r="B76" s="24" t="s">
        <v>85</v>
      </c>
      <c r="C76" s="25">
        <v>15138.258064516129</v>
      </c>
      <c r="D76" s="26">
        <v>13916.142857142859</v>
      </c>
      <c r="E76" s="26">
        <v>14091.709677419356</v>
      </c>
      <c r="F76" s="26">
        <v>14421.566666666666</v>
      </c>
      <c r="G76" s="26">
        <v>13840.935483870968</v>
      </c>
      <c r="H76" s="26">
        <v>14316.7</v>
      </c>
      <c r="I76" s="26">
        <v>14444.516129032258</v>
      </c>
      <c r="J76" s="26">
        <v>14449.709677419356</v>
      </c>
      <c r="K76" s="26">
        <v>13944.166666666666</v>
      </c>
      <c r="L76" s="26">
        <v>13885.935483870966</v>
      </c>
      <c r="M76" s="26">
        <v>14350.466666666667</v>
      </c>
      <c r="N76" s="36">
        <v>15392.83870967742</v>
      </c>
      <c r="O76" s="24">
        <f>+'Resumen Traf'!O76/365</f>
        <v>14353.972602739726</v>
      </c>
    </row>
    <row r="77" spans="2:15" ht="15.75" thickBot="1" x14ac:dyDescent="0.3">
      <c r="B77" s="27" t="s">
        <v>166</v>
      </c>
      <c r="C77" s="28">
        <v>4032.7096774193546</v>
      </c>
      <c r="D77" s="29">
        <v>3045.4285714285716</v>
      </c>
      <c r="E77" s="29">
        <v>3196.6129032258068</v>
      </c>
      <c r="F77" s="29">
        <v>3758.3</v>
      </c>
      <c r="G77" s="29">
        <v>3197.3225806451615</v>
      </c>
      <c r="H77" s="29">
        <v>3354.1</v>
      </c>
      <c r="I77" s="29">
        <v>3415.483870967742</v>
      </c>
      <c r="J77" s="29">
        <v>3313.4516129032259</v>
      </c>
      <c r="K77" s="29">
        <v>3332.5666666666666</v>
      </c>
      <c r="L77" s="29">
        <v>3379.5483870967741</v>
      </c>
      <c r="M77" s="29">
        <v>3345</v>
      </c>
      <c r="N77" s="30">
        <v>3853.9032258064517</v>
      </c>
      <c r="O77" s="27">
        <f>+'Resumen Traf'!O77/365</f>
        <v>3438.4410958904109</v>
      </c>
    </row>
    <row r="78" spans="2:15" ht="15.75" thickBot="1" x14ac:dyDescent="0.3">
      <c r="B78" s="19" t="s">
        <v>30</v>
      </c>
      <c r="C78" s="31">
        <f>SUM(C75:C77)</f>
        <v>29939.93548387097</v>
      </c>
      <c r="D78" s="32">
        <f t="shared" ref="D78:O78" si="11">SUM(D75:D77)</f>
        <v>26813.71428571429</v>
      </c>
      <c r="E78" s="32">
        <f t="shared" si="11"/>
        <v>27152.193548387098</v>
      </c>
      <c r="F78" s="32">
        <f t="shared" si="11"/>
        <v>28228.899999999998</v>
      </c>
      <c r="G78" s="32">
        <f t="shared" si="11"/>
        <v>26720.064516129034</v>
      </c>
      <c r="H78" s="32">
        <f t="shared" si="11"/>
        <v>27640.433333333334</v>
      </c>
      <c r="I78" s="32">
        <f t="shared" si="11"/>
        <v>27930.548387096773</v>
      </c>
      <c r="J78" s="32">
        <f t="shared" si="11"/>
        <v>27724.93548387097</v>
      </c>
      <c r="K78" s="32">
        <f t="shared" si="11"/>
        <v>27421.966666666667</v>
      </c>
      <c r="L78" s="32">
        <f t="shared" si="11"/>
        <v>27355.129032258061</v>
      </c>
      <c r="M78" s="32">
        <f t="shared" si="11"/>
        <v>28061.533333333333</v>
      </c>
      <c r="N78" s="33">
        <f t="shared" si="11"/>
        <v>30844.774193548386</v>
      </c>
      <c r="O78" s="34">
        <f t="shared" si="11"/>
        <v>27997.435616438357</v>
      </c>
    </row>
    <row r="79" spans="2:15" ht="15.75" thickBot="1" x14ac:dyDescent="0.3">
      <c r="B79" s="45" t="s">
        <v>86</v>
      </c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7"/>
    </row>
    <row r="80" spans="2:15" ht="15.75" thickBot="1" x14ac:dyDescent="0.3">
      <c r="B80" s="20" t="s">
        <v>87</v>
      </c>
      <c r="C80" s="21">
        <v>11729.096774193549</v>
      </c>
      <c r="D80" s="22">
        <v>10024.25</v>
      </c>
      <c r="E80" s="22">
        <v>10002.677419354839</v>
      </c>
      <c r="F80" s="22">
        <v>10728.2</v>
      </c>
      <c r="G80" s="22">
        <v>9879.1935483870966</v>
      </c>
      <c r="H80" s="22">
        <v>10563.566666666668</v>
      </c>
      <c r="I80" s="22">
        <v>10844.516129032258</v>
      </c>
      <c r="J80" s="22">
        <v>10713.032258064517</v>
      </c>
      <c r="K80" s="22">
        <v>10058.733333333334</v>
      </c>
      <c r="L80" s="22">
        <v>10478.838709677419</v>
      </c>
      <c r="M80" s="22">
        <v>10766.766666666666</v>
      </c>
      <c r="N80" s="35">
        <v>12279.451612903225</v>
      </c>
      <c r="O80" s="23">
        <f>+'Resumen Traf'!O80/365</f>
        <v>10679.254794520548</v>
      </c>
    </row>
    <row r="81" spans="2:15" ht="15.75" thickBot="1" x14ac:dyDescent="0.3">
      <c r="B81" s="19" t="s">
        <v>30</v>
      </c>
      <c r="C81" s="31">
        <f>SUM(C80:C80)</f>
        <v>11729.096774193549</v>
      </c>
      <c r="D81" s="32">
        <f t="shared" ref="D81:O81" si="12">SUM(D80:D80)</f>
        <v>10024.25</v>
      </c>
      <c r="E81" s="32">
        <f t="shared" si="12"/>
        <v>10002.677419354839</v>
      </c>
      <c r="F81" s="32">
        <f t="shared" si="12"/>
        <v>10728.2</v>
      </c>
      <c r="G81" s="32">
        <f t="shared" si="12"/>
        <v>9879.1935483870966</v>
      </c>
      <c r="H81" s="32">
        <f t="shared" si="12"/>
        <v>10563.566666666668</v>
      </c>
      <c r="I81" s="32">
        <f t="shared" si="12"/>
        <v>10844.516129032258</v>
      </c>
      <c r="J81" s="32">
        <f t="shared" si="12"/>
        <v>10713.032258064517</v>
      </c>
      <c r="K81" s="32">
        <f t="shared" si="12"/>
        <v>10058.733333333334</v>
      </c>
      <c r="L81" s="32">
        <f t="shared" si="12"/>
        <v>10478.838709677419</v>
      </c>
      <c r="M81" s="32">
        <f t="shared" si="12"/>
        <v>10766.766666666666</v>
      </c>
      <c r="N81" s="33">
        <f t="shared" si="12"/>
        <v>12279.451612903225</v>
      </c>
      <c r="O81" s="34">
        <f t="shared" si="12"/>
        <v>10679.254794520548</v>
      </c>
    </row>
    <row r="82" spans="2:15" ht="15.75" thickBot="1" x14ac:dyDescent="0.3">
      <c r="B82" s="45" t="s">
        <v>89</v>
      </c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7"/>
    </row>
    <row r="83" spans="2:15" x14ac:dyDescent="0.25">
      <c r="B83" s="20" t="s">
        <v>90</v>
      </c>
      <c r="C83" s="21">
        <v>3872.3548387096776</v>
      </c>
      <c r="D83" s="22">
        <v>4007.75</v>
      </c>
      <c r="E83" s="22">
        <v>3913.5806451612902</v>
      </c>
      <c r="F83" s="22">
        <v>3838.0666666666666</v>
      </c>
      <c r="G83" s="22">
        <v>3759.7741935483873</v>
      </c>
      <c r="H83" s="22">
        <v>3885.9333333333334</v>
      </c>
      <c r="I83" s="22">
        <v>3734.7419354838707</v>
      </c>
      <c r="J83" s="22">
        <v>3862.7741935483873</v>
      </c>
      <c r="K83" s="22">
        <v>3825.1666666666665</v>
      </c>
      <c r="L83" s="22">
        <v>3682</v>
      </c>
      <c r="M83" s="22">
        <v>3662.9333333333334</v>
      </c>
      <c r="N83" s="22">
        <v>3855.1612903225805</v>
      </c>
      <c r="O83" s="23">
        <f>+'Resumen Traf'!O83/365</f>
        <v>3823.7589041095889</v>
      </c>
    </row>
    <row r="84" spans="2:15" x14ac:dyDescent="0.25">
      <c r="B84" s="24" t="s">
        <v>91</v>
      </c>
      <c r="C84" s="25">
        <v>6432.7096774193551</v>
      </c>
      <c r="D84" s="26">
        <v>5179.8214285714284</v>
      </c>
      <c r="E84" s="26">
        <v>5225.1290322580644</v>
      </c>
      <c r="F84" s="26">
        <v>5970.0333333333338</v>
      </c>
      <c r="G84" s="26">
        <v>5176.7096774193551</v>
      </c>
      <c r="H84" s="26">
        <v>5580.7333333333336</v>
      </c>
      <c r="I84" s="26">
        <v>5530.2258064516127</v>
      </c>
      <c r="J84" s="26">
        <v>5324.1612903225805</v>
      </c>
      <c r="K84" s="26">
        <v>5230.0666666666666</v>
      </c>
      <c r="L84" s="26">
        <v>5361.5483870967746</v>
      </c>
      <c r="M84" s="26">
        <v>5412.9</v>
      </c>
      <c r="N84" s="26">
        <v>6336.677419354839</v>
      </c>
      <c r="O84" s="24">
        <f>+'Resumen Traf'!O84/365</f>
        <v>5566.7095890410956</v>
      </c>
    </row>
    <row r="85" spans="2:15" x14ac:dyDescent="0.25">
      <c r="B85" s="24" t="s">
        <v>92</v>
      </c>
      <c r="C85" s="25">
        <v>7161.1935483870966</v>
      </c>
      <c r="D85" s="26">
        <v>7320.4285714285716</v>
      </c>
      <c r="E85" s="26">
        <v>7491</v>
      </c>
      <c r="F85" s="26">
        <v>7210.6333333333332</v>
      </c>
      <c r="G85" s="26">
        <v>7102.0967741935483</v>
      </c>
      <c r="H85" s="26">
        <v>7252.6</v>
      </c>
      <c r="I85" s="26">
        <v>7471.0322580645161</v>
      </c>
      <c r="J85" s="26">
        <v>7548.322580645161</v>
      </c>
      <c r="K85" s="26">
        <v>7374.2</v>
      </c>
      <c r="L85" s="26">
        <v>7295.2258064516127</v>
      </c>
      <c r="M85" s="26">
        <v>7562.5</v>
      </c>
      <c r="N85" s="26">
        <v>7887.8709677419356</v>
      </c>
      <c r="O85" s="24">
        <f>+'Resumen Traf'!O85/365</f>
        <v>7390.7643835616436</v>
      </c>
    </row>
    <row r="86" spans="2:15" x14ac:dyDescent="0.25">
      <c r="B86" s="24" t="s">
        <v>93</v>
      </c>
      <c r="C86" s="25">
        <v>16162.903225806451</v>
      </c>
      <c r="D86" s="26">
        <v>15956.071428571429</v>
      </c>
      <c r="E86" s="26">
        <v>16719.645161290322</v>
      </c>
      <c r="F86" s="26">
        <v>16749.566666666666</v>
      </c>
      <c r="G86" s="26">
        <v>16580.032258064515</v>
      </c>
      <c r="H86" s="26">
        <v>16781.233333333334</v>
      </c>
      <c r="I86" s="26">
        <v>17027.483870967742</v>
      </c>
      <c r="J86" s="26">
        <v>17040.83870967742</v>
      </c>
      <c r="K86" s="26">
        <v>16578.866666666665</v>
      </c>
      <c r="L86" s="26">
        <v>16872.258064516129</v>
      </c>
      <c r="M86" s="26">
        <v>16154.8</v>
      </c>
      <c r="N86" s="26">
        <v>18137.774193548386</v>
      </c>
      <c r="O86" s="24">
        <f>+'Resumen Traf'!O86/365</f>
        <v>16738.282191780821</v>
      </c>
    </row>
    <row r="87" spans="2:15" x14ac:dyDescent="0.25">
      <c r="B87" s="24" t="s">
        <v>94</v>
      </c>
      <c r="C87" s="25">
        <v>10421.612903225807</v>
      </c>
      <c r="D87" s="26">
        <v>10545.464285714286</v>
      </c>
      <c r="E87" s="26">
        <v>10319.838709677419</v>
      </c>
      <c r="F87" s="26">
        <v>10464.766666666666</v>
      </c>
      <c r="G87" s="26">
        <v>10090.806451612903</v>
      </c>
      <c r="H87" s="26">
        <v>10273.733333333334</v>
      </c>
      <c r="I87" s="26">
        <v>10277.516129032258</v>
      </c>
      <c r="J87" s="26">
        <v>10261.516129032258</v>
      </c>
      <c r="K87" s="26">
        <v>10174.166666666666</v>
      </c>
      <c r="L87" s="26">
        <v>10190.096774193549</v>
      </c>
      <c r="M87" s="26">
        <v>10346.299999999999</v>
      </c>
      <c r="N87" s="26">
        <v>11113.903225806451</v>
      </c>
      <c r="O87" s="24">
        <f>+'Resumen Traf'!O87/365</f>
        <v>10372.536986301369</v>
      </c>
    </row>
    <row r="88" spans="2:15" ht="15.75" thickBot="1" x14ac:dyDescent="0.3">
      <c r="B88" s="27" t="s">
        <v>186</v>
      </c>
      <c r="C88" s="28">
        <v>0</v>
      </c>
      <c r="D88" s="29">
        <v>0</v>
      </c>
      <c r="E88" s="29">
        <v>2936.8620689655172</v>
      </c>
      <c r="F88" s="29">
        <v>3084.3</v>
      </c>
      <c r="G88" s="29">
        <v>2763.6129032258063</v>
      </c>
      <c r="H88" s="29">
        <v>2973.8333333333335</v>
      </c>
      <c r="I88" s="29">
        <v>2927.7419354838707</v>
      </c>
      <c r="J88" s="29">
        <v>2828.9354838709678</v>
      </c>
      <c r="K88" s="29">
        <v>2786.7666666666669</v>
      </c>
      <c r="L88" s="29">
        <v>2801.5806451612902</v>
      </c>
      <c r="M88" s="29">
        <v>2824.5</v>
      </c>
      <c r="N88" s="30">
        <v>3134.6129032258063</v>
      </c>
      <c r="O88" s="27">
        <f>+'Resumen Traf'!O88/(365-61)</f>
        <v>2905.9276315789475</v>
      </c>
    </row>
    <row r="89" spans="2:15" ht="15.75" thickBot="1" x14ac:dyDescent="0.3">
      <c r="B89" s="19" t="s">
        <v>30</v>
      </c>
      <c r="C89" s="31">
        <f>SUM(C83:C88)</f>
        <v>44050.774193548379</v>
      </c>
      <c r="D89" s="32">
        <f t="shared" ref="D89:O89" si="13">SUM(D83:D88)</f>
        <v>43009.53571428571</v>
      </c>
      <c r="E89" s="32">
        <f t="shared" si="13"/>
        <v>46606.055617352613</v>
      </c>
      <c r="F89" s="32">
        <f t="shared" si="13"/>
        <v>47317.366666666669</v>
      </c>
      <c r="G89" s="32">
        <f t="shared" si="13"/>
        <v>45473.032258064515</v>
      </c>
      <c r="H89" s="32">
        <f t="shared" si="13"/>
        <v>46748.066666666673</v>
      </c>
      <c r="I89" s="32">
        <f t="shared" si="13"/>
        <v>46968.741935483871</v>
      </c>
      <c r="J89" s="32">
        <f t="shared" si="13"/>
        <v>46866.548387096773</v>
      </c>
      <c r="K89" s="32">
        <f t="shared" si="13"/>
        <v>45969.233333333337</v>
      </c>
      <c r="L89" s="32">
        <f t="shared" si="13"/>
        <v>46202.709677419349</v>
      </c>
      <c r="M89" s="32">
        <f t="shared" si="13"/>
        <v>45963.933333333334</v>
      </c>
      <c r="N89" s="33">
        <f t="shared" si="13"/>
        <v>50466</v>
      </c>
      <c r="O89" s="34">
        <f t="shared" si="13"/>
        <v>46797.979686373466</v>
      </c>
    </row>
    <row r="90" spans="2:15" ht="15.75" thickBot="1" x14ac:dyDescent="0.3">
      <c r="B90" s="45" t="s">
        <v>95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7"/>
    </row>
    <row r="91" spans="2:15" ht="15.75" thickBot="1" x14ac:dyDescent="0.3">
      <c r="B91" s="20" t="s">
        <v>96</v>
      </c>
      <c r="C91" s="21">
        <v>5832</v>
      </c>
      <c r="D91" s="22">
        <v>3515.8928571428573</v>
      </c>
      <c r="E91" s="22">
        <v>3607.9677419354839</v>
      </c>
      <c r="F91" s="22">
        <v>4493.1333333333332</v>
      </c>
      <c r="G91" s="22">
        <v>4087.4193548387098</v>
      </c>
      <c r="H91" s="22">
        <v>4390.6000000000004</v>
      </c>
      <c r="I91" s="22">
        <v>4191.5161290322585</v>
      </c>
      <c r="J91" s="22">
        <v>4263.0322580645161</v>
      </c>
      <c r="K91" s="22">
        <v>3856.3666666666668</v>
      </c>
      <c r="L91" s="22">
        <v>4455.677419354839</v>
      </c>
      <c r="M91" s="22">
        <v>4370.3</v>
      </c>
      <c r="N91" s="35">
        <v>5952.6129032258068</v>
      </c>
      <c r="O91" s="23">
        <f>+'Resumen Traf'!O91/365</f>
        <v>4426.9972602739726</v>
      </c>
    </row>
    <row r="92" spans="2:15" ht="15.75" thickBot="1" x14ac:dyDescent="0.3">
      <c r="B92" s="19" t="s">
        <v>30</v>
      </c>
      <c r="C92" s="31">
        <f>SUM(C91:C91)</f>
        <v>5832</v>
      </c>
      <c r="D92" s="32">
        <f t="shared" ref="D92:O92" si="14">SUM(D91:D91)</f>
        <v>3515.8928571428573</v>
      </c>
      <c r="E92" s="32">
        <f t="shared" si="14"/>
        <v>3607.9677419354839</v>
      </c>
      <c r="F92" s="32">
        <f t="shared" si="14"/>
        <v>4493.1333333333332</v>
      </c>
      <c r="G92" s="32">
        <f t="shared" si="14"/>
        <v>4087.4193548387098</v>
      </c>
      <c r="H92" s="32">
        <f t="shared" si="14"/>
        <v>4390.6000000000004</v>
      </c>
      <c r="I92" s="32">
        <f t="shared" si="14"/>
        <v>4191.5161290322585</v>
      </c>
      <c r="J92" s="32">
        <f t="shared" si="14"/>
        <v>4263.0322580645161</v>
      </c>
      <c r="K92" s="32">
        <f t="shared" si="14"/>
        <v>3856.3666666666668</v>
      </c>
      <c r="L92" s="32">
        <f t="shared" si="14"/>
        <v>4455.677419354839</v>
      </c>
      <c r="M92" s="32">
        <f t="shared" si="14"/>
        <v>4370.3</v>
      </c>
      <c r="N92" s="33">
        <f t="shared" si="14"/>
        <v>5952.6129032258068</v>
      </c>
      <c r="O92" s="34">
        <f t="shared" si="14"/>
        <v>4426.9972602739726</v>
      </c>
    </row>
    <row r="93" spans="2:15" ht="15.75" thickBot="1" x14ac:dyDescent="0.3">
      <c r="B93" s="45" t="s">
        <v>97</v>
      </c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7"/>
    </row>
    <row r="94" spans="2:15" x14ac:dyDescent="0.25">
      <c r="B94" s="20" t="s">
        <v>98</v>
      </c>
      <c r="C94" s="21">
        <v>5610.322580645161</v>
      </c>
      <c r="D94" s="22">
        <v>3584.7142857142858</v>
      </c>
      <c r="E94" s="22">
        <v>3441.8064516129034</v>
      </c>
      <c r="F94" s="22">
        <v>4038.3333333333335</v>
      </c>
      <c r="G94" s="22">
        <v>3351.9032258064517</v>
      </c>
      <c r="H94" s="22">
        <v>3804.3666666666668</v>
      </c>
      <c r="I94" s="22">
        <v>3654.2903225806454</v>
      </c>
      <c r="J94" s="22">
        <v>3601.3548387096776</v>
      </c>
      <c r="K94" s="22">
        <v>3614.6666666666665</v>
      </c>
      <c r="L94" s="22">
        <v>3939.9</v>
      </c>
      <c r="M94" s="22">
        <v>0</v>
      </c>
      <c r="N94" s="35">
        <v>0</v>
      </c>
      <c r="O94" s="23">
        <f>+'Resumen Traf'!O94/324</f>
        <v>3494.8796296296296</v>
      </c>
    </row>
    <row r="95" spans="2:15" x14ac:dyDescent="0.25">
      <c r="B95" s="24" t="s">
        <v>99</v>
      </c>
      <c r="C95" s="25">
        <v>6382.0967741935483</v>
      </c>
      <c r="D95" s="26">
        <v>4252.9642857142853</v>
      </c>
      <c r="E95" s="26">
        <v>4097.4838709677415</v>
      </c>
      <c r="F95" s="26">
        <v>4823</v>
      </c>
      <c r="G95" s="26">
        <v>4006.7741935483873</v>
      </c>
      <c r="H95" s="26">
        <v>4563.1333333333332</v>
      </c>
      <c r="I95" s="26">
        <v>4389.0967741935483</v>
      </c>
      <c r="J95" s="26">
        <v>4300.5483870967746</v>
      </c>
      <c r="K95" s="26">
        <v>4283.5</v>
      </c>
      <c r="L95" s="26">
        <v>4691.55</v>
      </c>
      <c r="M95" s="26">
        <v>0</v>
      </c>
      <c r="N95" s="36">
        <v>0</v>
      </c>
      <c r="O95" s="24">
        <f>+'Resumen Traf'!O95/324</f>
        <v>4140.3055555555557</v>
      </c>
    </row>
    <row r="96" spans="2:15" x14ac:dyDescent="0.25">
      <c r="B96" s="24" t="s">
        <v>100</v>
      </c>
      <c r="C96" s="25">
        <v>4895.4516129032254</v>
      </c>
      <c r="D96" s="26">
        <v>3149.9285714285716</v>
      </c>
      <c r="E96" s="26">
        <v>3046.7096774193546</v>
      </c>
      <c r="F96" s="26">
        <v>3602.0666666666666</v>
      </c>
      <c r="G96" s="26">
        <v>2963.3870967741937</v>
      </c>
      <c r="H96" s="26">
        <v>3282.7</v>
      </c>
      <c r="I96" s="26">
        <v>3181.483870967742</v>
      </c>
      <c r="J96" s="26">
        <v>3164.2258064516127</v>
      </c>
      <c r="K96" s="26">
        <v>3119.2666666666669</v>
      </c>
      <c r="L96" s="26">
        <v>3483.1</v>
      </c>
      <c r="M96" s="26">
        <v>0</v>
      </c>
      <c r="N96" s="36">
        <v>0</v>
      </c>
      <c r="O96" s="24">
        <f>+'Resumen Traf'!O96/324</f>
        <v>3064.1049382716051</v>
      </c>
    </row>
    <row r="97" spans="2:15" x14ac:dyDescent="0.25">
      <c r="B97" s="24" t="s">
        <v>101</v>
      </c>
      <c r="C97" s="25">
        <v>8510.2258064516136</v>
      </c>
      <c r="D97" s="26">
        <v>5970.6071428571431</v>
      </c>
      <c r="E97" s="26">
        <v>5851.4838709677415</v>
      </c>
      <c r="F97" s="26">
        <v>6684.9666666666662</v>
      </c>
      <c r="G97" s="26">
        <v>5803.2258064516127</v>
      </c>
      <c r="H97" s="26">
        <v>6309.4333333333334</v>
      </c>
      <c r="I97" s="26">
        <v>6085.1612903225805</v>
      </c>
      <c r="J97" s="26">
        <v>5990.9032258064517</v>
      </c>
      <c r="K97" s="26">
        <v>6067.8666666666668</v>
      </c>
      <c r="L97" s="26">
        <v>6543.7</v>
      </c>
      <c r="M97" s="26">
        <v>0</v>
      </c>
      <c r="N97" s="36">
        <v>0</v>
      </c>
      <c r="O97" s="24">
        <f>+'Resumen Traf'!O97/324</f>
        <v>5769.7222222222226</v>
      </c>
    </row>
    <row r="98" spans="2:15" x14ac:dyDescent="0.25">
      <c r="B98" s="24" t="s">
        <v>102</v>
      </c>
      <c r="C98" s="25">
        <v>7981.7741935483873</v>
      </c>
      <c r="D98" s="26">
        <v>5304</v>
      </c>
      <c r="E98" s="26">
        <v>5125.8064516129034</v>
      </c>
      <c r="F98" s="26">
        <v>6033.3</v>
      </c>
      <c r="G98" s="26">
        <v>5091.8709677419356</v>
      </c>
      <c r="H98" s="26">
        <v>5660.666666666667</v>
      </c>
      <c r="I98" s="26">
        <v>5452.3870967741932</v>
      </c>
      <c r="J98" s="26">
        <v>5325</v>
      </c>
      <c r="K98" s="26">
        <v>5331.0333333333338</v>
      </c>
      <c r="L98" s="26">
        <v>5835.7</v>
      </c>
      <c r="M98" s="26">
        <v>0</v>
      </c>
      <c r="N98" s="36">
        <v>0</v>
      </c>
      <c r="O98" s="24">
        <f>+'Resumen Traf'!O98/324</f>
        <v>5167.4629629629626</v>
      </c>
    </row>
    <row r="99" spans="2:15" x14ac:dyDescent="0.25">
      <c r="B99" s="24" t="s">
        <v>103</v>
      </c>
      <c r="C99" s="25">
        <v>2417</v>
      </c>
      <c r="D99" s="26">
        <v>1984.2857142857142</v>
      </c>
      <c r="E99" s="26">
        <v>1902</v>
      </c>
      <c r="F99" s="26">
        <v>2129.6</v>
      </c>
      <c r="G99" s="26">
        <v>1946.8709677419354</v>
      </c>
      <c r="H99" s="26">
        <v>2064.1999999999998</v>
      </c>
      <c r="I99" s="26">
        <v>2050.7096774193546</v>
      </c>
      <c r="J99" s="26">
        <v>2089</v>
      </c>
      <c r="K99" s="26">
        <v>2118.6999999999998</v>
      </c>
      <c r="L99" s="26">
        <v>2088.5</v>
      </c>
      <c r="M99" s="26">
        <v>0</v>
      </c>
      <c r="N99" s="36">
        <v>0</v>
      </c>
      <c r="O99" s="24">
        <f>+'Resumen Traf'!O99/324</f>
        <v>1880.4876543209878</v>
      </c>
    </row>
    <row r="100" spans="2:15" ht="15.75" thickBot="1" x14ac:dyDescent="0.3">
      <c r="B100" s="27" t="s">
        <v>167</v>
      </c>
      <c r="C100" s="28">
        <v>1402.1935483870968</v>
      </c>
      <c r="D100" s="29">
        <v>1414.6785714285713</v>
      </c>
      <c r="E100" s="29">
        <v>1288.6451612903227</v>
      </c>
      <c r="F100" s="29">
        <v>1314.2</v>
      </c>
      <c r="G100" s="29">
        <v>1254.5483870967741</v>
      </c>
      <c r="H100" s="29">
        <v>1201.5666666666666</v>
      </c>
      <c r="I100" s="29">
        <v>1270.0967741935483</v>
      </c>
      <c r="J100" s="29">
        <v>1248.6774193548388</v>
      </c>
      <c r="K100" s="29">
        <v>1244.9666666666667</v>
      </c>
      <c r="L100" s="29">
        <v>1277.8</v>
      </c>
      <c r="M100" s="29">
        <v>0</v>
      </c>
      <c r="N100" s="30">
        <v>0</v>
      </c>
      <c r="O100" s="27">
        <f>+'Resumen Traf'!O100/324</f>
        <v>1167.8333333333333</v>
      </c>
    </row>
    <row r="101" spans="2:15" ht="15.75" thickBot="1" x14ac:dyDescent="0.3">
      <c r="B101" s="19" t="s">
        <v>30</v>
      </c>
      <c r="C101" s="31">
        <f>SUM(C94:C100)</f>
        <v>37199.06451612903</v>
      </c>
      <c r="D101" s="32">
        <f t="shared" ref="D101:O101" si="15">SUM(D94:D100)</f>
        <v>25661.178571428569</v>
      </c>
      <c r="E101" s="32">
        <f t="shared" si="15"/>
        <v>24753.935483870966</v>
      </c>
      <c r="F101" s="32">
        <f t="shared" si="15"/>
        <v>28625.466666666667</v>
      </c>
      <c r="G101" s="32">
        <f t="shared" si="15"/>
        <v>24418.580645161288</v>
      </c>
      <c r="H101" s="32">
        <f t="shared" si="15"/>
        <v>26886.066666666669</v>
      </c>
      <c r="I101" s="32">
        <f t="shared" si="15"/>
        <v>26083.225806451614</v>
      </c>
      <c r="J101" s="32">
        <f t="shared" si="15"/>
        <v>25719.709677419352</v>
      </c>
      <c r="K101" s="32">
        <f t="shared" si="15"/>
        <v>25780</v>
      </c>
      <c r="L101" s="32">
        <f t="shared" si="15"/>
        <v>27860.25</v>
      </c>
      <c r="M101" s="32">
        <f t="shared" si="15"/>
        <v>0</v>
      </c>
      <c r="N101" s="33">
        <f t="shared" si="15"/>
        <v>0</v>
      </c>
      <c r="O101" s="34">
        <f t="shared" si="15"/>
        <v>24684.796296296296</v>
      </c>
    </row>
    <row r="102" spans="2:15" ht="15.75" thickBot="1" x14ac:dyDescent="0.3">
      <c r="B102" s="45" t="s">
        <v>104</v>
      </c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7"/>
    </row>
    <row r="103" spans="2:15" x14ac:dyDescent="0.25">
      <c r="B103" s="20" t="s">
        <v>109</v>
      </c>
      <c r="C103" s="21">
        <v>7251.7741935483873</v>
      </c>
      <c r="D103" s="22">
        <v>5118.4642857142853</v>
      </c>
      <c r="E103" s="22">
        <v>5108.0967741935483</v>
      </c>
      <c r="F103" s="22">
        <v>5465.6333333333332</v>
      </c>
      <c r="G103" s="22">
        <v>4948.6451612903229</v>
      </c>
      <c r="H103" s="22">
        <v>5316.0666666666666</v>
      </c>
      <c r="I103" s="22">
        <v>4932.0322580645161</v>
      </c>
      <c r="J103" s="22">
        <v>4783.6129032258068</v>
      </c>
      <c r="K103" s="22">
        <v>4716.666666666667</v>
      </c>
      <c r="L103" s="22">
        <v>5047.1290322580644</v>
      </c>
      <c r="M103" s="22">
        <v>4953.3999999999996</v>
      </c>
      <c r="N103" s="22">
        <v>6006.322580645161</v>
      </c>
      <c r="O103" s="23">
        <f>+'Resumen Traf'!O103/365</f>
        <v>5307.6054794520551</v>
      </c>
    </row>
    <row r="104" spans="2:15" x14ac:dyDescent="0.25">
      <c r="B104" s="24" t="s">
        <v>110</v>
      </c>
      <c r="C104" s="25">
        <v>7573.8709677419356</v>
      </c>
      <c r="D104" s="26">
        <v>5492.3214285714284</v>
      </c>
      <c r="E104" s="26">
        <v>5447.5161290322585</v>
      </c>
      <c r="F104" s="26">
        <v>6206.4</v>
      </c>
      <c r="G104" s="26">
        <v>5439.5483870967746</v>
      </c>
      <c r="H104" s="26">
        <v>5828.4</v>
      </c>
      <c r="I104" s="26">
        <v>5676.5483870967746</v>
      </c>
      <c r="J104" s="26">
        <v>5557.6129032258068</v>
      </c>
      <c r="K104" s="26">
        <v>5494.8</v>
      </c>
      <c r="L104" s="26">
        <v>5831.5806451612907</v>
      </c>
      <c r="M104" s="26">
        <v>5695.0333333333338</v>
      </c>
      <c r="N104" s="26">
        <v>6864.8387096774195</v>
      </c>
      <c r="O104" s="24">
        <f>+'Resumen Traf'!O104/365</f>
        <v>5930.5780821917806</v>
      </c>
    </row>
    <row r="105" spans="2:15" x14ac:dyDescent="0.25">
      <c r="B105" s="24" t="s">
        <v>108</v>
      </c>
      <c r="C105" s="25">
        <v>6744.0967741935483</v>
      </c>
      <c r="D105" s="26">
        <v>4621.7857142857147</v>
      </c>
      <c r="E105" s="26">
        <v>4706.0645161290322</v>
      </c>
      <c r="F105" s="26">
        <v>5345.5333333333338</v>
      </c>
      <c r="G105" s="26">
        <v>4791.9677419354839</v>
      </c>
      <c r="H105" s="26">
        <v>5190.9333333333334</v>
      </c>
      <c r="I105" s="26">
        <v>4708.3548387096771</v>
      </c>
      <c r="J105" s="26">
        <v>4535.3548387096771</v>
      </c>
      <c r="K105" s="26">
        <v>4587.2333333333336</v>
      </c>
      <c r="L105" s="26">
        <v>4850</v>
      </c>
      <c r="M105" s="26">
        <v>4763.2333333333336</v>
      </c>
      <c r="N105" s="36">
        <v>5797.1612903225805</v>
      </c>
      <c r="O105" s="24">
        <f>+'Resumen Traf'!O105/365</f>
        <v>5057.9205479452057</v>
      </c>
    </row>
    <row r="106" spans="2:15" x14ac:dyDescent="0.25">
      <c r="B106" s="24" t="s">
        <v>105</v>
      </c>
      <c r="C106" s="25">
        <v>3621.2258064516127</v>
      </c>
      <c r="D106" s="26">
        <v>3123.5357142857142</v>
      </c>
      <c r="E106" s="26">
        <v>3068.8387096774195</v>
      </c>
      <c r="F106" s="26">
        <v>3592.5666666666666</v>
      </c>
      <c r="G106" s="26">
        <v>3211.2580645161293</v>
      </c>
      <c r="H106" s="26">
        <v>3263.5666666666666</v>
      </c>
      <c r="I106" s="26">
        <v>3229.7741935483873</v>
      </c>
      <c r="J106" s="26">
        <v>3137</v>
      </c>
      <c r="K106" s="26">
        <v>3041.8</v>
      </c>
      <c r="L106" s="26">
        <v>3173.9032258064517</v>
      </c>
      <c r="M106" s="26">
        <v>3205.0333333333333</v>
      </c>
      <c r="N106" s="36">
        <v>3784.2580645161293</v>
      </c>
      <c r="O106" s="24">
        <f>+'Resumen Traf'!O106/365</f>
        <v>3289.2109589041097</v>
      </c>
    </row>
    <row r="107" spans="2:15" x14ac:dyDescent="0.25">
      <c r="B107" s="24" t="s">
        <v>106</v>
      </c>
      <c r="C107" s="25">
        <v>3530.9677419354839</v>
      </c>
      <c r="D107" s="26">
        <v>3290.8214285714284</v>
      </c>
      <c r="E107" s="26">
        <v>3158.4193548387098</v>
      </c>
      <c r="F107" s="26">
        <v>2521.7333333333331</v>
      </c>
      <c r="G107" s="26">
        <v>2482.1935483870966</v>
      </c>
      <c r="H107" s="26">
        <v>2644.3333333333335</v>
      </c>
      <c r="I107" s="26">
        <v>2275.0322580645161</v>
      </c>
      <c r="J107" s="26">
        <v>2146.2903225806454</v>
      </c>
      <c r="K107" s="26">
        <v>2172.3666666666668</v>
      </c>
      <c r="L107" s="26">
        <v>2218.2903225806454</v>
      </c>
      <c r="M107" s="26">
        <v>2317.4</v>
      </c>
      <c r="N107" s="36">
        <v>2628.4193548387098</v>
      </c>
      <c r="O107" s="24">
        <f>+'Resumen Traf'!O107/365</f>
        <v>2612.1808219178083</v>
      </c>
    </row>
    <row r="108" spans="2:15" ht="15.75" thickBot="1" x14ac:dyDescent="0.3">
      <c r="B108" s="27" t="s">
        <v>107</v>
      </c>
      <c r="C108" s="28">
        <v>2531.0322580645161</v>
      </c>
      <c r="D108" s="29">
        <v>1956.9642857142858</v>
      </c>
      <c r="E108" s="29">
        <v>1951.9354838709678</v>
      </c>
      <c r="F108" s="29">
        <v>2287.4666666666667</v>
      </c>
      <c r="G108" s="29">
        <v>1950.516129032258</v>
      </c>
      <c r="H108" s="29">
        <v>2100.4666666666667</v>
      </c>
      <c r="I108" s="29">
        <v>2049.7741935483873</v>
      </c>
      <c r="J108" s="29">
        <v>1962.516129032258</v>
      </c>
      <c r="K108" s="29">
        <v>1964.0666666666666</v>
      </c>
      <c r="L108" s="29">
        <v>2020.4516129032259</v>
      </c>
      <c r="M108" s="29">
        <v>2072.2333333333331</v>
      </c>
      <c r="N108" s="30">
        <v>2378.1935483870966</v>
      </c>
      <c r="O108" s="27">
        <f>+'Resumen Traf'!O108/365</f>
        <v>2103.2849315068493</v>
      </c>
    </row>
    <row r="109" spans="2:15" ht="15.75" thickBot="1" x14ac:dyDescent="0.3">
      <c r="B109" s="19" t="s">
        <v>30</v>
      </c>
      <c r="C109" s="31">
        <f>SUM(C103:C108)</f>
        <v>31252.967741935485</v>
      </c>
      <c r="D109" s="32">
        <f t="shared" ref="D109:O109" si="16">SUM(D103:D108)</f>
        <v>23603.892857142855</v>
      </c>
      <c r="E109" s="32">
        <f t="shared" si="16"/>
        <v>23440.870967741932</v>
      </c>
      <c r="F109" s="32">
        <f t="shared" si="16"/>
        <v>25419.333333333332</v>
      </c>
      <c r="G109" s="32">
        <f t="shared" si="16"/>
        <v>22824.129032258068</v>
      </c>
      <c r="H109" s="32">
        <f t="shared" si="16"/>
        <v>24343.766666666666</v>
      </c>
      <c r="I109" s="32">
        <f t="shared" si="16"/>
        <v>22871.516129032258</v>
      </c>
      <c r="J109" s="32">
        <f t="shared" si="16"/>
        <v>22122.387096774193</v>
      </c>
      <c r="K109" s="32">
        <f t="shared" si="16"/>
        <v>21976.933333333334</v>
      </c>
      <c r="L109" s="32">
        <f t="shared" si="16"/>
        <v>23141.354838709678</v>
      </c>
      <c r="M109" s="32">
        <f t="shared" si="16"/>
        <v>23006.333333333336</v>
      </c>
      <c r="N109" s="33">
        <f t="shared" si="16"/>
        <v>27459.193548387091</v>
      </c>
      <c r="O109" s="34">
        <f t="shared" si="16"/>
        <v>24300.780821917811</v>
      </c>
    </row>
    <row r="110" spans="2:15" ht="15.75" thickBot="1" x14ac:dyDescent="0.3">
      <c r="B110" s="45" t="s">
        <v>111</v>
      </c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7"/>
    </row>
    <row r="111" spans="2:15" x14ac:dyDescent="0.25">
      <c r="B111" s="20" t="s">
        <v>116</v>
      </c>
      <c r="C111" s="21">
        <v>6378.2580645161288</v>
      </c>
      <c r="D111" s="22">
        <v>4612.8928571428569</v>
      </c>
      <c r="E111" s="22">
        <v>4550.2258064516127</v>
      </c>
      <c r="F111" s="22">
        <v>5447.6333333333332</v>
      </c>
      <c r="G111" s="22">
        <v>4529.1290322580644</v>
      </c>
      <c r="H111" s="22">
        <v>5062.7666666666664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35">
        <v>0</v>
      </c>
      <c r="O111" s="23">
        <f>+'Resumen Traf'!O111/181</f>
        <v>5103.0883977900548</v>
      </c>
    </row>
    <row r="112" spans="2:15" x14ac:dyDescent="0.25">
      <c r="B112" s="24" t="s">
        <v>115</v>
      </c>
      <c r="C112" s="25">
        <v>5967.3870967741932</v>
      </c>
      <c r="D112" s="26">
        <v>3972.1785714285716</v>
      </c>
      <c r="E112" s="26">
        <v>4004.8387096774195</v>
      </c>
      <c r="F112" s="26">
        <v>4971.8666666666668</v>
      </c>
      <c r="G112" s="26">
        <v>4006</v>
      </c>
      <c r="H112" s="26">
        <v>4589.2333333333336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36">
        <v>0</v>
      </c>
      <c r="O112" s="24">
        <f>+'Resumen Traf'!O112/181</f>
        <v>4593.2541436464089</v>
      </c>
    </row>
    <row r="113" spans="2:15" x14ac:dyDescent="0.25">
      <c r="B113" s="24" t="s">
        <v>114</v>
      </c>
      <c r="C113" s="25">
        <v>5181.9354838709678</v>
      </c>
      <c r="D113" s="26">
        <v>3350.7142857142858</v>
      </c>
      <c r="E113" s="26">
        <v>3344.3548387096776</v>
      </c>
      <c r="F113" s="26">
        <v>4264.3</v>
      </c>
      <c r="G113" s="26">
        <v>3350.8709677419356</v>
      </c>
      <c r="H113" s="26">
        <v>3869.4666666666667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36">
        <v>0</v>
      </c>
      <c r="O113" s="24">
        <f>+'Resumen Traf'!O113/181</f>
        <v>3900.6906077348067</v>
      </c>
    </row>
    <row r="114" spans="2:15" x14ac:dyDescent="0.25">
      <c r="B114" s="24" t="s">
        <v>113</v>
      </c>
      <c r="C114" s="25">
        <v>4534.3548387096771</v>
      </c>
      <c r="D114" s="26">
        <v>2791.6428571428573</v>
      </c>
      <c r="E114" s="26">
        <v>2839.4193548387098</v>
      </c>
      <c r="F114" s="26">
        <v>3632.0666666666666</v>
      </c>
      <c r="G114" s="26">
        <v>2811.4516129032259</v>
      </c>
      <c r="H114" s="26">
        <v>3296.2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36">
        <v>0</v>
      </c>
      <c r="O114" s="24">
        <f>+'Resumen Traf'!O114/181</f>
        <v>3324.6187845303866</v>
      </c>
    </row>
    <row r="115" spans="2:15" ht="15.75" thickBot="1" x14ac:dyDescent="0.3">
      <c r="B115" s="27" t="s">
        <v>112</v>
      </c>
      <c r="C115" s="28">
        <v>10452.741935483871</v>
      </c>
      <c r="D115" s="29">
        <v>8376.2142857142862</v>
      </c>
      <c r="E115" s="29">
        <v>8362.6129032258068</v>
      </c>
      <c r="F115" s="29">
        <v>9756.6666666666661</v>
      </c>
      <c r="G115" s="29">
        <v>8321</v>
      </c>
      <c r="H115" s="29">
        <v>9140.1333333333332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30">
        <v>0</v>
      </c>
      <c r="O115" s="27">
        <f>+'Resumen Traf'!O115/181</f>
        <v>9075.4972375690613</v>
      </c>
    </row>
    <row r="116" spans="2:15" ht="15.75" thickBot="1" x14ac:dyDescent="0.3">
      <c r="B116" s="19" t="s">
        <v>30</v>
      </c>
      <c r="C116" s="31">
        <f>SUM(C111:C115)</f>
        <v>32514.677419354837</v>
      </c>
      <c r="D116" s="32">
        <f t="shared" ref="D116:O116" si="17">SUM(D111:D115)</f>
        <v>23103.642857142855</v>
      </c>
      <c r="E116" s="32">
        <f t="shared" si="17"/>
        <v>23101.451612903227</v>
      </c>
      <c r="F116" s="32">
        <f t="shared" si="17"/>
        <v>28072.533333333333</v>
      </c>
      <c r="G116" s="32">
        <f t="shared" si="17"/>
        <v>23018.451612903227</v>
      </c>
      <c r="H116" s="32">
        <f t="shared" si="17"/>
        <v>25957.800000000003</v>
      </c>
      <c r="I116" s="32">
        <f t="shared" si="17"/>
        <v>0</v>
      </c>
      <c r="J116" s="32">
        <f t="shared" si="17"/>
        <v>0</v>
      </c>
      <c r="K116" s="32">
        <f t="shared" si="17"/>
        <v>0</v>
      </c>
      <c r="L116" s="32">
        <f t="shared" si="17"/>
        <v>0</v>
      </c>
      <c r="M116" s="32">
        <f t="shared" si="17"/>
        <v>0</v>
      </c>
      <c r="N116" s="33">
        <f t="shared" si="17"/>
        <v>0</v>
      </c>
      <c r="O116" s="34">
        <f t="shared" si="17"/>
        <v>25997.149171270721</v>
      </c>
    </row>
    <row r="117" spans="2:15" ht="15.75" thickBot="1" x14ac:dyDescent="0.3">
      <c r="B117" s="45" t="s">
        <v>117</v>
      </c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7"/>
    </row>
    <row r="118" spans="2:15" x14ac:dyDescent="0.25">
      <c r="B118" s="20" t="s">
        <v>119</v>
      </c>
      <c r="C118" s="21">
        <v>16372.741935483871</v>
      </c>
      <c r="D118" s="22">
        <v>12885.214285714286</v>
      </c>
      <c r="E118" s="22">
        <v>12913.612903225807</v>
      </c>
      <c r="F118" s="22">
        <v>14614.2</v>
      </c>
      <c r="G118" s="22">
        <v>12501.129032258064</v>
      </c>
      <c r="H118" s="22">
        <v>14618.1</v>
      </c>
      <c r="I118" s="22">
        <v>14659.806451612903</v>
      </c>
      <c r="J118" s="22">
        <v>14020.838709677419</v>
      </c>
      <c r="K118" s="22">
        <v>13486.6</v>
      </c>
      <c r="L118" s="22">
        <v>14368.741935483871</v>
      </c>
      <c r="M118" s="22">
        <v>14175.9</v>
      </c>
      <c r="N118" s="35">
        <v>17058.322580645163</v>
      </c>
      <c r="O118" s="23">
        <f>+'Resumen Traf'!O118/365</f>
        <v>14318.852054794521</v>
      </c>
    </row>
    <row r="119" spans="2:15" ht="15.75" thickBot="1" x14ac:dyDescent="0.3">
      <c r="B119" s="24" t="s">
        <v>118</v>
      </c>
      <c r="C119" s="25">
        <v>11003.483870967742</v>
      </c>
      <c r="D119" s="26">
        <v>8112.8928571428569</v>
      </c>
      <c r="E119" s="26">
        <v>8190.4516129032254</v>
      </c>
      <c r="F119" s="26">
        <v>9719.3666666666668</v>
      </c>
      <c r="G119" s="26">
        <v>7732.4838709677415</v>
      </c>
      <c r="H119" s="26">
        <v>9594.0333333333328</v>
      </c>
      <c r="I119" s="26">
        <v>9797.4516129032254</v>
      </c>
      <c r="J119" s="26">
        <v>9192.645161290322</v>
      </c>
      <c r="K119" s="26">
        <v>8679.9666666666672</v>
      </c>
      <c r="L119" s="26">
        <v>9510.9032258064508</v>
      </c>
      <c r="M119" s="26">
        <v>9044.7666666666664</v>
      </c>
      <c r="N119" s="36">
        <v>11316.161290322581</v>
      </c>
      <c r="O119" s="24">
        <f>+'Resumen Traf'!O119/365</f>
        <v>9335.2219178082196</v>
      </c>
    </row>
    <row r="120" spans="2:15" ht="15.75" thickBot="1" x14ac:dyDescent="0.3">
      <c r="B120" s="19" t="s">
        <v>30</v>
      </c>
      <c r="C120" s="31">
        <f>SUM(C118:C119)</f>
        <v>27376.225806451614</v>
      </c>
      <c r="D120" s="32">
        <f t="shared" ref="D120:O120" si="18">SUM(D118:D119)</f>
        <v>20998.107142857145</v>
      </c>
      <c r="E120" s="32">
        <f t="shared" si="18"/>
        <v>21104.06451612903</v>
      </c>
      <c r="F120" s="32">
        <f t="shared" si="18"/>
        <v>24333.566666666666</v>
      </c>
      <c r="G120" s="32">
        <f t="shared" si="18"/>
        <v>20233.612903225807</v>
      </c>
      <c r="H120" s="32">
        <f t="shared" si="18"/>
        <v>24212.133333333331</v>
      </c>
      <c r="I120" s="32">
        <f t="shared" si="18"/>
        <v>24457.258064516129</v>
      </c>
      <c r="J120" s="32">
        <f t="shared" si="18"/>
        <v>23213.483870967742</v>
      </c>
      <c r="K120" s="32">
        <f t="shared" si="18"/>
        <v>22166.566666666666</v>
      </c>
      <c r="L120" s="32">
        <f t="shared" si="18"/>
        <v>23879.645161290322</v>
      </c>
      <c r="M120" s="32">
        <f t="shared" si="18"/>
        <v>23220.666666666664</v>
      </c>
      <c r="N120" s="33">
        <f t="shared" si="18"/>
        <v>28374.483870967742</v>
      </c>
      <c r="O120" s="34">
        <f t="shared" si="18"/>
        <v>23654.073972602739</v>
      </c>
    </row>
    <row r="121" spans="2:15" ht="15.75" thickBot="1" x14ac:dyDescent="0.3">
      <c r="B121" s="45" t="s">
        <v>120</v>
      </c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7"/>
    </row>
    <row r="122" spans="2:15" x14ac:dyDescent="0.25">
      <c r="B122" s="20" t="s">
        <v>121</v>
      </c>
      <c r="C122" s="21">
        <v>2373.8709677419356</v>
      </c>
      <c r="D122" s="22">
        <v>2023</v>
      </c>
      <c r="E122" s="22">
        <v>2057.6774193548385</v>
      </c>
      <c r="F122" s="22">
        <v>2227.6666666666665</v>
      </c>
      <c r="G122" s="22">
        <v>1874.6451612903227</v>
      </c>
      <c r="H122" s="22">
        <v>2055.7666666666669</v>
      </c>
      <c r="I122" s="22">
        <v>2017.1935483870968</v>
      </c>
      <c r="J122" s="22">
        <v>1991.5</v>
      </c>
      <c r="K122" s="22">
        <v>0</v>
      </c>
      <c r="L122" s="22">
        <v>0</v>
      </c>
      <c r="M122" s="22">
        <v>0</v>
      </c>
      <c r="N122" s="35">
        <v>0</v>
      </c>
      <c r="O122" s="23">
        <f>+'Resumen Traf'!O122/235</f>
        <v>2072.2765957446809</v>
      </c>
    </row>
    <row r="123" spans="2:15" ht="15.75" thickBot="1" x14ac:dyDescent="0.3">
      <c r="B123" s="24" t="s">
        <v>122</v>
      </c>
      <c r="C123" s="25">
        <v>3806.6129032258063</v>
      </c>
      <c r="D123" s="26">
        <v>2979.8214285714284</v>
      </c>
      <c r="E123" s="26">
        <v>2993.483870967742</v>
      </c>
      <c r="F123" s="26">
        <v>3386.1666666666665</v>
      </c>
      <c r="G123" s="26">
        <v>2960.1290322580644</v>
      </c>
      <c r="H123" s="26">
        <v>3230.4</v>
      </c>
      <c r="I123" s="26">
        <v>3153.0967741935483</v>
      </c>
      <c r="J123" s="26">
        <v>3061.0454545454545</v>
      </c>
      <c r="K123" s="26">
        <v>0</v>
      </c>
      <c r="L123" s="26">
        <v>0</v>
      </c>
      <c r="M123" s="26">
        <v>0</v>
      </c>
      <c r="N123" s="36">
        <v>0</v>
      </c>
      <c r="O123" s="24">
        <f>+'Resumen Traf'!O123/235</f>
        <v>3189.736170212766</v>
      </c>
    </row>
    <row r="124" spans="2:15" ht="15.75" thickBot="1" x14ac:dyDescent="0.3">
      <c r="B124" s="19" t="s">
        <v>30</v>
      </c>
      <c r="C124" s="31">
        <f>SUM(C122:C123)</f>
        <v>6180.4838709677424</v>
      </c>
      <c r="D124" s="32">
        <f t="shared" ref="D124:O124" si="19">SUM(D122:D123)</f>
        <v>5002.8214285714284</v>
      </c>
      <c r="E124" s="32">
        <f t="shared" si="19"/>
        <v>5051.1612903225805</v>
      </c>
      <c r="F124" s="32">
        <f t="shared" si="19"/>
        <v>5613.833333333333</v>
      </c>
      <c r="G124" s="32">
        <f t="shared" si="19"/>
        <v>4834.7741935483873</v>
      </c>
      <c r="H124" s="32">
        <f t="shared" si="19"/>
        <v>5286.166666666667</v>
      </c>
      <c r="I124" s="32">
        <f t="shared" si="19"/>
        <v>5170.2903225806449</v>
      </c>
      <c r="J124" s="32">
        <f t="shared" si="19"/>
        <v>5052.545454545454</v>
      </c>
      <c r="K124" s="32">
        <f t="shared" si="19"/>
        <v>0</v>
      </c>
      <c r="L124" s="32">
        <f t="shared" si="19"/>
        <v>0</v>
      </c>
      <c r="M124" s="32">
        <f t="shared" si="19"/>
        <v>0</v>
      </c>
      <c r="N124" s="33">
        <f t="shared" si="19"/>
        <v>0</v>
      </c>
      <c r="O124" s="34">
        <f t="shared" si="19"/>
        <v>5262.0127659574464</v>
      </c>
    </row>
    <row r="125" spans="2:15" ht="15.75" thickBot="1" x14ac:dyDescent="0.3">
      <c r="B125" s="45" t="s">
        <v>124</v>
      </c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7"/>
    </row>
    <row r="126" spans="2:15" x14ac:dyDescent="0.25">
      <c r="B126" s="20" t="s">
        <v>125</v>
      </c>
      <c r="C126" s="21">
        <v>4457.8709677419356</v>
      </c>
      <c r="D126" s="22">
        <v>4720.6428571428569</v>
      </c>
      <c r="E126" s="22">
        <v>4610.1290322580644</v>
      </c>
      <c r="F126" s="22">
        <v>4582.166666666667</v>
      </c>
      <c r="G126" s="22">
        <v>4619.3548387096771</v>
      </c>
      <c r="H126" s="22">
        <v>4482.666666666667</v>
      </c>
      <c r="I126" s="22">
        <v>4274.1290322580644</v>
      </c>
      <c r="J126" s="22">
        <v>4426.4838709677415</v>
      </c>
      <c r="K126" s="22">
        <v>4325.6333333333332</v>
      </c>
      <c r="L126" s="22">
        <v>4159</v>
      </c>
      <c r="M126" s="22">
        <v>4271.5333333333338</v>
      </c>
      <c r="N126" s="35">
        <v>4478.322580645161</v>
      </c>
      <c r="O126" s="23">
        <f>+'Resumen Traf'!O126/365</f>
        <v>4448.8273972602738</v>
      </c>
    </row>
    <row r="127" spans="2:15" ht="15.75" thickBot="1" x14ac:dyDescent="0.3">
      <c r="B127" s="24" t="s">
        <v>126</v>
      </c>
      <c r="C127" s="25">
        <v>1853.516129032258</v>
      </c>
      <c r="D127" s="26">
        <v>1796.4285714285713</v>
      </c>
      <c r="E127" s="26">
        <v>1729.5483870967741</v>
      </c>
      <c r="F127" s="26">
        <v>1830.2</v>
      </c>
      <c r="G127" s="26">
        <v>1721.6451612903227</v>
      </c>
      <c r="H127" s="26">
        <v>1633.0666666666666</v>
      </c>
      <c r="I127" s="26">
        <v>1667.0967741935483</v>
      </c>
      <c r="J127" s="26">
        <v>1684.6451612903227</v>
      </c>
      <c r="K127" s="26">
        <v>1571.7666666666667</v>
      </c>
      <c r="L127" s="26">
        <v>1639.3225806451612</v>
      </c>
      <c r="M127" s="26">
        <v>1584.9333333333334</v>
      </c>
      <c r="N127" s="36">
        <v>1639.741935483871</v>
      </c>
      <c r="O127" s="24">
        <f>+'Resumen Traf'!O127/365</f>
        <v>1695.6164383561643</v>
      </c>
    </row>
    <row r="128" spans="2:15" ht="15.75" thickBot="1" x14ac:dyDescent="0.3">
      <c r="B128" s="19" t="s">
        <v>30</v>
      </c>
      <c r="C128" s="31">
        <f>SUM(C126:C127)</f>
        <v>6311.3870967741932</v>
      </c>
      <c r="D128" s="32">
        <f t="shared" ref="D128:O128" si="20">SUM(D126:D127)</f>
        <v>6517.0714285714284</v>
      </c>
      <c r="E128" s="32">
        <f t="shared" si="20"/>
        <v>6339.677419354839</v>
      </c>
      <c r="F128" s="32">
        <f t="shared" si="20"/>
        <v>6412.3666666666668</v>
      </c>
      <c r="G128" s="32">
        <f t="shared" si="20"/>
        <v>6341</v>
      </c>
      <c r="H128" s="32">
        <f t="shared" si="20"/>
        <v>6115.7333333333336</v>
      </c>
      <c r="I128" s="32">
        <f t="shared" si="20"/>
        <v>5941.2258064516127</v>
      </c>
      <c r="J128" s="32">
        <f t="shared" si="20"/>
        <v>6111.1290322580644</v>
      </c>
      <c r="K128" s="32">
        <f t="shared" si="20"/>
        <v>5897.4</v>
      </c>
      <c r="L128" s="32">
        <f t="shared" si="20"/>
        <v>5798.322580645161</v>
      </c>
      <c r="M128" s="32">
        <f t="shared" si="20"/>
        <v>5856.4666666666672</v>
      </c>
      <c r="N128" s="33">
        <f t="shared" si="20"/>
        <v>6118.0645161290322</v>
      </c>
      <c r="O128" s="34">
        <f t="shared" si="20"/>
        <v>6144.4438356164383</v>
      </c>
    </row>
    <row r="129" spans="2:15" ht="15.75" thickBot="1" x14ac:dyDescent="0.3">
      <c r="B129" s="45" t="s">
        <v>127</v>
      </c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7"/>
    </row>
    <row r="130" spans="2:15" ht="15.75" thickBot="1" x14ac:dyDescent="0.3">
      <c r="B130" s="20" t="s">
        <v>128</v>
      </c>
      <c r="C130" s="21">
        <v>7537.5483870967746</v>
      </c>
      <c r="D130" s="22">
        <v>6637.8214285714284</v>
      </c>
      <c r="E130" s="22">
        <v>6573.9677419354839</v>
      </c>
      <c r="F130" s="22">
        <v>7155.4333333333334</v>
      </c>
      <c r="G130" s="22">
        <v>6743.8064516129034</v>
      </c>
      <c r="H130" s="22">
        <v>7276.9</v>
      </c>
      <c r="I130" s="22">
        <v>7347.2580645161288</v>
      </c>
      <c r="J130" s="22">
        <v>7010.2580645161288</v>
      </c>
      <c r="K130" s="22">
        <v>6116.3666666666668</v>
      </c>
      <c r="L130" s="22">
        <v>6984.9032258064517</v>
      </c>
      <c r="M130" s="22">
        <v>7346.2666666666664</v>
      </c>
      <c r="N130" s="35">
        <v>8423.8709677419356</v>
      </c>
      <c r="O130" s="23">
        <f>+'Resumen Traf'!O130/365</f>
        <v>7101.3095890410959</v>
      </c>
    </row>
    <row r="131" spans="2:15" ht="15.75" thickBot="1" x14ac:dyDescent="0.3">
      <c r="B131" s="19" t="s">
        <v>30</v>
      </c>
      <c r="C131" s="31">
        <f>SUM(C130:C130)</f>
        <v>7537.5483870967746</v>
      </c>
      <c r="D131" s="32">
        <f t="shared" ref="D131:O131" si="21">SUM(D130:D130)</f>
        <v>6637.8214285714284</v>
      </c>
      <c r="E131" s="32">
        <f t="shared" si="21"/>
        <v>6573.9677419354839</v>
      </c>
      <c r="F131" s="32">
        <f t="shared" si="21"/>
        <v>7155.4333333333334</v>
      </c>
      <c r="G131" s="32">
        <f t="shared" si="21"/>
        <v>6743.8064516129034</v>
      </c>
      <c r="H131" s="32">
        <f t="shared" si="21"/>
        <v>7276.9</v>
      </c>
      <c r="I131" s="32">
        <f t="shared" si="21"/>
        <v>7347.2580645161288</v>
      </c>
      <c r="J131" s="32">
        <f t="shared" si="21"/>
        <v>7010.2580645161288</v>
      </c>
      <c r="K131" s="32">
        <f t="shared" si="21"/>
        <v>6116.3666666666668</v>
      </c>
      <c r="L131" s="32">
        <f t="shared" si="21"/>
        <v>6984.9032258064517</v>
      </c>
      <c r="M131" s="32">
        <f t="shared" si="21"/>
        <v>7346.2666666666664</v>
      </c>
      <c r="N131" s="33">
        <f t="shared" si="21"/>
        <v>8423.8709677419356</v>
      </c>
      <c r="O131" s="34">
        <f t="shared" si="21"/>
        <v>7101.3095890410959</v>
      </c>
    </row>
    <row r="132" spans="2:15" ht="15.75" thickBot="1" x14ac:dyDescent="0.3">
      <c r="B132" s="45" t="s">
        <v>129</v>
      </c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7"/>
    </row>
    <row r="133" spans="2:15" x14ac:dyDescent="0.25">
      <c r="B133" s="20" t="s">
        <v>130</v>
      </c>
      <c r="C133" s="21">
        <v>1284.4193548387098</v>
      </c>
      <c r="D133" s="22">
        <v>1861.3928571428571</v>
      </c>
      <c r="E133" s="22">
        <v>1171.8387096774193</v>
      </c>
      <c r="F133" s="22">
        <v>1201.4333333333334</v>
      </c>
      <c r="G133" s="22">
        <v>1046.8387096774193</v>
      </c>
      <c r="H133" s="22">
        <v>1207.6333333333334</v>
      </c>
      <c r="I133" s="22">
        <v>1083.7741935483871</v>
      </c>
      <c r="J133" s="22">
        <v>1081.3548387096773</v>
      </c>
      <c r="K133" s="22">
        <v>1053.7333333333333</v>
      </c>
      <c r="L133" s="22">
        <v>1087.3548387096773</v>
      </c>
      <c r="M133" s="22">
        <v>1044.5999999999999</v>
      </c>
      <c r="N133" s="35">
        <v>1196.0645161290322</v>
      </c>
      <c r="O133" s="23">
        <f>+'Resumen Traf'!O133/365</f>
        <v>1188.6082191780822</v>
      </c>
    </row>
    <row r="134" spans="2:15" ht="15.75" thickBot="1" x14ac:dyDescent="0.3">
      <c r="B134" s="24" t="s">
        <v>131</v>
      </c>
      <c r="C134" s="25">
        <v>6742.677419354839</v>
      </c>
      <c r="D134" s="26">
        <v>5012.9642857142853</v>
      </c>
      <c r="E134" s="26">
        <v>4962.2580645161288</v>
      </c>
      <c r="F134" s="26">
        <v>5816.2</v>
      </c>
      <c r="G134" s="26">
        <v>4962.0967741935483</v>
      </c>
      <c r="H134" s="26">
        <v>5807.7</v>
      </c>
      <c r="I134" s="26">
        <v>5716.1935483870966</v>
      </c>
      <c r="J134" s="26">
        <v>5646.8387096774195</v>
      </c>
      <c r="K134" s="26">
        <v>5179.5333333333338</v>
      </c>
      <c r="L134" s="26">
        <v>5625.4516129032254</v>
      </c>
      <c r="M134" s="26">
        <v>5555.1</v>
      </c>
      <c r="N134" s="36">
        <v>6758.1935483870966</v>
      </c>
      <c r="O134" s="24">
        <f>+'Resumen Traf'!O134/365</f>
        <v>5654.6410958904107</v>
      </c>
    </row>
    <row r="135" spans="2:15" ht="15.75" thickBot="1" x14ac:dyDescent="0.3">
      <c r="B135" s="19" t="s">
        <v>30</v>
      </c>
      <c r="C135" s="31">
        <f>SUM(C133:C134)</f>
        <v>8027.0967741935492</v>
      </c>
      <c r="D135" s="32">
        <f t="shared" ref="D135:O135" si="22">SUM(D133:D134)</f>
        <v>6874.3571428571422</v>
      </c>
      <c r="E135" s="32">
        <f t="shared" si="22"/>
        <v>6134.0967741935483</v>
      </c>
      <c r="F135" s="32">
        <f t="shared" si="22"/>
        <v>7017.6333333333332</v>
      </c>
      <c r="G135" s="32">
        <f t="shared" si="22"/>
        <v>6008.9354838709678</v>
      </c>
      <c r="H135" s="32">
        <f t="shared" si="22"/>
        <v>7015.333333333333</v>
      </c>
      <c r="I135" s="32">
        <f t="shared" si="22"/>
        <v>6799.9677419354839</v>
      </c>
      <c r="J135" s="32">
        <f t="shared" si="22"/>
        <v>6728.1935483870966</v>
      </c>
      <c r="K135" s="32">
        <f t="shared" si="22"/>
        <v>6233.2666666666673</v>
      </c>
      <c r="L135" s="32">
        <f t="shared" si="22"/>
        <v>6712.8064516129025</v>
      </c>
      <c r="M135" s="32">
        <f t="shared" si="22"/>
        <v>6599.7000000000007</v>
      </c>
      <c r="N135" s="33">
        <f t="shared" si="22"/>
        <v>7954.2580645161288</v>
      </c>
      <c r="O135" s="34">
        <f t="shared" si="22"/>
        <v>6843.2493150684932</v>
      </c>
    </row>
    <row r="136" spans="2:15" ht="15.75" thickBot="1" x14ac:dyDescent="0.3">
      <c r="B136" s="45" t="s">
        <v>132</v>
      </c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7"/>
    </row>
    <row r="137" spans="2:15" x14ac:dyDescent="0.25">
      <c r="B137" s="20" t="s">
        <v>133</v>
      </c>
      <c r="C137" s="21">
        <v>5905.677419354839</v>
      </c>
      <c r="D137" s="22">
        <v>4191.75</v>
      </c>
      <c r="E137" s="22">
        <v>4164.5483870967746</v>
      </c>
      <c r="F137" s="22">
        <v>4908.1000000000004</v>
      </c>
      <c r="G137" s="22">
        <v>3984.1935483870966</v>
      </c>
      <c r="H137" s="22">
        <v>4878.7666666666664</v>
      </c>
      <c r="I137" s="22">
        <v>4762.5806451612907</v>
      </c>
      <c r="J137" s="22">
        <v>4734.7419354838712</v>
      </c>
      <c r="K137" s="22">
        <v>4279.7</v>
      </c>
      <c r="L137" s="22">
        <v>4598.1935483870966</v>
      </c>
      <c r="M137" s="22">
        <v>4527.3666666666668</v>
      </c>
      <c r="N137" s="35">
        <v>5616.4516129032254</v>
      </c>
      <c r="O137" s="23">
        <f>+'Resumen Traf'!O137/365</f>
        <v>4717.6575342465758</v>
      </c>
    </row>
    <row r="138" spans="2:15" ht="15.75" thickBot="1" x14ac:dyDescent="0.3">
      <c r="B138" s="24" t="s">
        <v>134</v>
      </c>
      <c r="C138" s="25">
        <v>3343.483870967742</v>
      </c>
      <c r="D138" s="26">
        <v>2838.6428571428573</v>
      </c>
      <c r="E138" s="26">
        <v>2868.0322580645161</v>
      </c>
      <c r="F138" s="26">
        <v>3005.9666666666667</v>
      </c>
      <c r="G138" s="26">
        <v>2912.9677419354839</v>
      </c>
      <c r="H138" s="26">
        <v>2903.6666666666665</v>
      </c>
      <c r="I138" s="26">
        <v>2921.3225806451615</v>
      </c>
      <c r="J138" s="26">
        <v>2767.7419354838707</v>
      </c>
      <c r="K138" s="26">
        <v>2589.0666666666666</v>
      </c>
      <c r="L138" s="26">
        <v>2559.6129032258063</v>
      </c>
      <c r="M138" s="26">
        <v>2998.9666666666667</v>
      </c>
      <c r="N138" s="36">
        <v>3472.516129032258</v>
      </c>
      <c r="O138" s="24">
        <f>+'Resumen Traf'!O138/365</f>
        <v>2933.2273972602738</v>
      </c>
    </row>
    <row r="139" spans="2:15" ht="15.75" thickBot="1" x14ac:dyDescent="0.3">
      <c r="B139" s="19" t="s">
        <v>30</v>
      </c>
      <c r="C139" s="31">
        <f>SUM(C137:C138)</f>
        <v>9249.1612903225814</v>
      </c>
      <c r="D139" s="32">
        <f t="shared" ref="D139:O139" si="23">SUM(D137:D138)</f>
        <v>7030.3928571428569</v>
      </c>
      <c r="E139" s="32">
        <f t="shared" si="23"/>
        <v>7032.5806451612907</v>
      </c>
      <c r="F139" s="32">
        <f t="shared" si="23"/>
        <v>7914.0666666666675</v>
      </c>
      <c r="G139" s="32">
        <f t="shared" si="23"/>
        <v>6897.1612903225805</v>
      </c>
      <c r="H139" s="32">
        <f t="shared" si="23"/>
        <v>7782.4333333333325</v>
      </c>
      <c r="I139" s="32">
        <f t="shared" si="23"/>
        <v>7683.9032258064526</v>
      </c>
      <c r="J139" s="32">
        <f t="shared" si="23"/>
        <v>7502.4838709677424</v>
      </c>
      <c r="K139" s="32">
        <f t="shared" si="23"/>
        <v>6868.7666666666664</v>
      </c>
      <c r="L139" s="32">
        <f t="shared" si="23"/>
        <v>7157.8064516129034</v>
      </c>
      <c r="M139" s="32">
        <f t="shared" si="23"/>
        <v>7526.3333333333339</v>
      </c>
      <c r="N139" s="33">
        <f t="shared" si="23"/>
        <v>9088.967741935483</v>
      </c>
      <c r="O139" s="34">
        <f t="shared" si="23"/>
        <v>7650.8849315068492</v>
      </c>
    </row>
    <row r="140" spans="2:15" ht="15.75" thickBot="1" x14ac:dyDescent="0.3">
      <c r="B140" s="45" t="s">
        <v>135</v>
      </c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7"/>
    </row>
    <row r="141" spans="2:15" ht="15.75" thickBot="1" x14ac:dyDescent="0.3">
      <c r="B141" s="20" t="s">
        <v>136</v>
      </c>
      <c r="C141" s="21">
        <v>2328.1935483870966</v>
      </c>
      <c r="D141" s="22">
        <v>1576.3928571428571</v>
      </c>
      <c r="E141" s="22">
        <v>1605.7741935483871</v>
      </c>
      <c r="F141" s="22">
        <v>1890.0666666666666</v>
      </c>
      <c r="G141" s="22">
        <v>1630.3548387096773</v>
      </c>
      <c r="H141" s="22">
        <v>1798.7333333333333</v>
      </c>
      <c r="I141" s="22">
        <v>1755.1935483870968</v>
      </c>
      <c r="J141" s="22">
        <v>1704.2258064516129</v>
      </c>
      <c r="K141" s="22">
        <v>1609.0666666666666</v>
      </c>
      <c r="L141" s="22">
        <v>1781.6129032258063</v>
      </c>
      <c r="M141" s="22">
        <v>1787.8</v>
      </c>
      <c r="N141" s="35">
        <v>2178.3548387096776</v>
      </c>
      <c r="O141" s="23">
        <f>+'Resumen Traf'!O141/365</f>
        <v>1806.0383561643835</v>
      </c>
    </row>
    <row r="142" spans="2:15" ht="15.75" thickBot="1" x14ac:dyDescent="0.3">
      <c r="B142" s="19" t="s">
        <v>30</v>
      </c>
      <c r="C142" s="31">
        <f>SUM(C141:C141)</f>
        <v>2328.1935483870966</v>
      </c>
      <c r="D142" s="32">
        <f t="shared" ref="D142:O142" si="24">SUM(D141:D141)</f>
        <v>1576.3928571428571</v>
      </c>
      <c r="E142" s="32">
        <f t="shared" si="24"/>
        <v>1605.7741935483871</v>
      </c>
      <c r="F142" s="32">
        <f t="shared" si="24"/>
        <v>1890.0666666666666</v>
      </c>
      <c r="G142" s="32">
        <f t="shared" si="24"/>
        <v>1630.3548387096773</v>
      </c>
      <c r="H142" s="32">
        <f t="shared" si="24"/>
        <v>1798.7333333333333</v>
      </c>
      <c r="I142" s="32">
        <f t="shared" si="24"/>
        <v>1755.1935483870968</v>
      </c>
      <c r="J142" s="32">
        <f t="shared" si="24"/>
        <v>1704.2258064516129</v>
      </c>
      <c r="K142" s="32">
        <f t="shared" si="24"/>
        <v>1609.0666666666666</v>
      </c>
      <c r="L142" s="32">
        <f t="shared" si="24"/>
        <v>1781.6129032258063</v>
      </c>
      <c r="M142" s="32">
        <f t="shared" si="24"/>
        <v>1787.8</v>
      </c>
      <c r="N142" s="33">
        <f t="shared" si="24"/>
        <v>2178.3548387096776</v>
      </c>
      <c r="O142" s="34">
        <f t="shared" si="24"/>
        <v>1806.0383561643835</v>
      </c>
    </row>
    <row r="143" spans="2:15" ht="15.75" thickBot="1" x14ac:dyDescent="0.3">
      <c r="B143" s="45" t="s">
        <v>137</v>
      </c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7"/>
    </row>
    <row r="144" spans="2:15" x14ac:dyDescent="0.25">
      <c r="B144" s="20" t="s">
        <v>50</v>
      </c>
      <c r="C144" s="21">
        <v>3655.6129032258063</v>
      </c>
      <c r="D144" s="22">
        <v>2980.8928571428573</v>
      </c>
      <c r="E144" s="22">
        <v>2968.9677419354839</v>
      </c>
      <c r="F144" s="22">
        <v>3086.5</v>
      </c>
      <c r="G144" s="22">
        <v>2941.0322580645161</v>
      </c>
      <c r="H144" s="22">
        <v>3063.7333333333331</v>
      </c>
      <c r="I144" s="22">
        <v>2930.4193548387098</v>
      </c>
      <c r="J144" s="22">
        <v>3241.9354838709678</v>
      </c>
      <c r="K144" s="22">
        <v>3190.7666666666669</v>
      </c>
      <c r="L144" s="22">
        <v>3060.0645161290322</v>
      </c>
      <c r="M144" s="22">
        <v>3034.8333333333335</v>
      </c>
      <c r="N144" s="35">
        <v>3595.1290322580644</v>
      </c>
      <c r="O144" s="23">
        <f>+'Resumen Traf'!O144/365</f>
        <v>3147.7479452054795</v>
      </c>
    </row>
    <row r="145" spans="2:15" x14ac:dyDescent="0.25">
      <c r="B145" s="24" t="s">
        <v>49</v>
      </c>
      <c r="C145" s="25">
        <v>10558.483870967742</v>
      </c>
      <c r="D145" s="26">
        <v>9082.75</v>
      </c>
      <c r="E145" s="26">
        <v>9113</v>
      </c>
      <c r="F145" s="26">
        <v>9795</v>
      </c>
      <c r="G145" s="26">
        <v>9012.645161290322</v>
      </c>
      <c r="H145" s="26">
        <v>9347.1</v>
      </c>
      <c r="I145" s="26">
        <v>9298.5483870967746</v>
      </c>
      <c r="J145" s="26">
        <v>9696.7096774193542</v>
      </c>
      <c r="K145" s="26">
        <v>9249.2999999999993</v>
      </c>
      <c r="L145" s="26">
        <v>9605.967741935483</v>
      </c>
      <c r="M145" s="26">
        <v>9603.7999999999993</v>
      </c>
      <c r="N145" s="36">
        <v>11152.032258064517</v>
      </c>
      <c r="O145" s="24">
        <f>+'Resumen Traf'!O145/365</f>
        <v>9632.1424657534244</v>
      </c>
    </row>
    <row r="146" spans="2:15" ht="15.75" thickBot="1" x14ac:dyDescent="0.3">
      <c r="B146" s="27" t="s">
        <v>138</v>
      </c>
      <c r="C146" s="28">
        <v>2720.3870967741937</v>
      </c>
      <c r="D146" s="29">
        <v>2287.4642857142858</v>
      </c>
      <c r="E146" s="29">
        <v>2363.8064516129034</v>
      </c>
      <c r="F146" s="29">
        <v>2565.1666666666665</v>
      </c>
      <c r="G146" s="29">
        <v>2476.6129032258063</v>
      </c>
      <c r="H146" s="29">
        <v>2527.6</v>
      </c>
      <c r="I146" s="29">
        <v>2443.7419354838707</v>
      </c>
      <c r="J146" s="29">
        <v>2710.6451612903224</v>
      </c>
      <c r="K146" s="29">
        <v>2720.9</v>
      </c>
      <c r="L146" s="29">
        <v>2502</v>
      </c>
      <c r="M146" s="29">
        <v>2523</v>
      </c>
      <c r="N146" s="30">
        <v>2828.8709677419356</v>
      </c>
      <c r="O146" s="27">
        <f>+'Resumen Traf'!O146/365</f>
        <v>2557.7452054794521</v>
      </c>
    </row>
    <row r="147" spans="2:15" ht="15.75" thickBot="1" x14ac:dyDescent="0.3">
      <c r="B147" s="19" t="s">
        <v>30</v>
      </c>
      <c r="C147" s="31">
        <f>SUM(C144:C146)</f>
        <v>16934.483870967742</v>
      </c>
      <c r="D147" s="32">
        <f t="shared" ref="D147:O147" si="25">SUM(D144:D146)</f>
        <v>14351.107142857143</v>
      </c>
      <c r="E147" s="32">
        <f t="shared" si="25"/>
        <v>14445.774193548388</v>
      </c>
      <c r="F147" s="32">
        <f t="shared" si="25"/>
        <v>15446.666666666666</v>
      </c>
      <c r="G147" s="32">
        <f t="shared" si="25"/>
        <v>14430.290322580644</v>
      </c>
      <c r="H147" s="32">
        <f t="shared" si="25"/>
        <v>14938.433333333334</v>
      </c>
      <c r="I147" s="32">
        <f t="shared" si="25"/>
        <v>14672.709677419356</v>
      </c>
      <c r="J147" s="32">
        <f t="shared" si="25"/>
        <v>15649.290322580644</v>
      </c>
      <c r="K147" s="32">
        <f t="shared" si="25"/>
        <v>15160.966666666665</v>
      </c>
      <c r="L147" s="32">
        <f t="shared" si="25"/>
        <v>15168.032258064515</v>
      </c>
      <c r="M147" s="32">
        <f t="shared" si="25"/>
        <v>15161.633333333333</v>
      </c>
      <c r="N147" s="33">
        <f t="shared" si="25"/>
        <v>17576.032258064515</v>
      </c>
      <c r="O147" s="34">
        <f t="shared" si="25"/>
        <v>15337.635616438356</v>
      </c>
    </row>
    <row r="148" spans="2:15" ht="15.75" thickBot="1" x14ac:dyDescent="0.3">
      <c r="B148" s="45" t="s">
        <v>139</v>
      </c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7"/>
    </row>
    <row r="149" spans="2:15" ht="15.75" thickBot="1" x14ac:dyDescent="0.3">
      <c r="B149" s="20" t="s">
        <v>88</v>
      </c>
      <c r="C149" s="21">
        <v>6797.4193548387093</v>
      </c>
      <c r="D149" s="22">
        <v>5940</v>
      </c>
      <c r="E149" s="22">
        <v>5568.6129032258068</v>
      </c>
      <c r="F149" s="22">
        <v>6043.8</v>
      </c>
      <c r="G149" s="22">
        <v>5735.3870967741932</v>
      </c>
      <c r="H149" s="22">
        <v>5924.1</v>
      </c>
      <c r="I149" s="22">
        <v>6394.9032258064517</v>
      </c>
      <c r="J149" s="22">
        <v>6296.4838709677415</v>
      </c>
      <c r="K149" s="22">
        <v>5984.7666666666664</v>
      </c>
      <c r="L149" s="22">
        <v>5907.4516129032254</v>
      </c>
      <c r="M149" s="22">
        <v>6075.0333333333338</v>
      </c>
      <c r="N149" s="35">
        <v>7084.8387096774195</v>
      </c>
      <c r="O149" s="23">
        <f>+'Resumen Traf'!O149/365</f>
        <v>6149.2849315068497</v>
      </c>
    </row>
    <row r="150" spans="2:15" ht="15.75" thickBot="1" x14ac:dyDescent="0.3">
      <c r="B150" s="19" t="s">
        <v>30</v>
      </c>
      <c r="C150" s="31">
        <f>SUM(C149:C149)</f>
        <v>6797.4193548387093</v>
      </c>
      <c r="D150" s="32">
        <f t="shared" ref="D150:O150" si="26">SUM(D149:D149)</f>
        <v>5940</v>
      </c>
      <c r="E150" s="32">
        <f t="shared" si="26"/>
        <v>5568.6129032258068</v>
      </c>
      <c r="F150" s="32">
        <f t="shared" si="26"/>
        <v>6043.8</v>
      </c>
      <c r="G150" s="32">
        <f t="shared" si="26"/>
        <v>5735.3870967741932</v>
      </c>
      <c r="H150" s="32">
        <f t="shared" si="26"/>
        <v>5924.1</v>
      </c>
      <c r="I150" s="32">
        <f t="shared" si="26"/>
        <v>6394.9032258064517</v>
      </c>
      <c r="J150" s="32">
        <f t="shared" si="26"/>
        <v>6296.4838709677415</v>
      </c>
      <c r="K150" s="32">
        <f t="shared" si="26"/>
        <v>5984.7666666666664</v>
      </c>
      <c r="L150" s="32">
        <f t="shared" si="26"/>
        <v>5907.4516129032254</v>
      </c>
      <c r="M150" s="32">
        <f t="shared" si="26"/>
        <v>6075.0333333333338</v>
      </c>
      <c r="N150" s="33">
        <f t="shared" si="26"/>
        <v>7084.8387096774195</v>
      </c>
      <c r="O150" s="34">
        <f t="shared" si="26"/>
        <v>6149.2849315068497</v>
      </c>
    </row>
    <row r="151" spans="2:15" ht="15.75" thickBot="1" x14ac:dyDescent="0.3">
      <c r="B151" s="45" t="s">
        <v>140</v>
      </c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7"/>
    </row>
    <row r="152" spans="2:15" x14ac:dyDescent="0.25">
      <c r="B152" s="20" t="s">
        <v>51</v>
      </c>
      <c r="C152" s="21">
        <v>3563</v>
      </c>
      <c r="D152" s="22">
        <v>2948.6785714285716</v>
      </c>
      <c r="E152" s="22">
        <v>2996.1290322580644</v>
      </c>
      <c r="F152" s="22">
        <v>3076.1333333333332</v>
      </c>
      <c r="G152" s="22">
        <v>2894.3225806451615</v>
      </c>
      <c r="H152" s="22">
        <v>3016.6</v>
      </c>
      <c r="I152" s="22">
        <v>2962.3548387096776</v>
      </c>
      <c r="J152" s="22">
        <v>3140.2903225806454</v>
      </c>
      <c r="K152" s="22">
        <v>2883.7666666666669</v>
      </c>
      <c r="L152" s="22">
        <v>3006.9032258064517</v>
      </c>
      <c r="M152" s="22">
        <v>3166.5333333333333</v>
      </c>
      <c r="N152" s="35">
        <v>3525.3548387096776</v>
      </c>
      <c r="O152" s="23">
        <f>+'Resumen Traf'!O152/365</f>
        <v>3100.2547945205479</v>
      </c>
    </row>
    <row r="153" spans="2:15" x14ac:dyDescent="0.25">
      <c r="B153" s="24" t="s">
        <v>52</v>
      </c>
      <c r="C153" s="25">
        <v>10384.096774193549</v>
      </c>
      <c r="D153" s="26">
        <v>8840.6428571428569</v>
      </c>
      <c r="E153" s="26">
        <v>8882.9354838709678</v>
      </c>
      <c r="F153" s="26">
        <v>9194.4</v>
      </c>
      <c r="G153" s="26">
        <v>8550.9032258064508</v>
      </c>
      <c r="H153" s="26">
        <v>8315.6333333333332</v>
      </c>
      <c r="I153" s="26">
        <v>8672.032258064517</v>
      </c>
      <c r="J153" s="26">
        <v>9067.1935483870966</v>
      </c>
      <c r="K153" s="26">
        <v>8420.9333333333325</v>
      </c>
      <c r="L153" s="26">
        <v>9196.7419354838712</v>
      </c>
      <c r="M153" s="26">
        <v>9135.4</v>
      </c>
      <c r="N153" s="36">
        <v>10138.806451612903</v>
      </c>
      <c r="O153" s="24">
        <f>+'Resumen Traf'!O153/365</f>
        <v>9071.7890410958898</v>
      </c>
    </row>
    <row r="154" spans="2:15" x14ac:dyDescent="0.25">
      <c r="B154" s="24" t="s">
        <v>190</v>
      </c>
      <c r="C154" s="25">
        <v>4208.4516129032254</v>
      </c>
      <c r="D154" s="26">
        <v>3420</v>
      </c>
      <c r="E154" s="26">
        <v>3356.8709677419356</v>
      </c>
      <c r="F154" s="26">
        <v>3499.7</v>
      </c>
      <c r="G154" s="26">
        <v>3229.6129032258063</v>
      </c>
      <c r="H154" s="26">
        <v>3273.4666666666667</v>
      </c>
      <c r="I154" s="26">
        <v>3384.2258064516127</v>
      </c>
      <c r="J154" s="26">
        <v>3585.0322580645161</v>
      </c>
      <c r="K154" s="26">
        <v>3297.6333333333332</v>
      </c>
      <c r="L154" s="26">
        <v>3447.3548387096776</v>
      </c>
      <c r="M154" s="26">
        <v>3535.6666666666665</v>
      </c>
      <c r="N154" s="36">
        <v>3942.9032258064517</v>
      </c>
      <c r="O154" s="24">
        <f>+'Resumen Traf'!O154/365</f>
        <v>3517.1013698630136</v>
      </c>
    </row>
    <row r="155" spans="2:15" x14ac:dyDescent="0.25">
      <c r="B155" s="24" t="s">
        <v>168</v>
      </c>
      <c r="C155" s="25">
        <v>1220.8064516129032</v>
      </c>
      <c r="D155" s="26">
        <v>1019.1785714285714</v>
      </c>
      <c r="E155" s="26">
        <v>1062.8709677419354</v>
      </c>
      <c r="F155" s="26">
        <v>1026.3333333333333</v>
      </c>
      <c r="G155" s="26">
        <v>1025.7096774193549</v>
      </c>
      <c r="H155" s="26">
        <v>990.86666666666667</v>
      </c>
      <c r="I155" s="26">
        <v>1005.5483870967741</v>
      </c>
      <c r="J155" s="26">
        <v>1044.6129032258063</v>
      </c>
      <c r="K155" s="26">
        <v>1048.4666666666667</v>
      </c>
      <c r="L155" s="26">
        <v>1024.3548387096773</v>
      </c>
      <c r="M155" s="26">
        <v>1118.8666666666666</v>
      </c>
      <c r="N155" s="36">
        <v>1161.0645161290322</v>
      </c>
      <c r="O155" s="24">
        <f>+'Resumen Traf'!O155/365</f>
        <v>1062.9232876712329</v>
      </c>
    </row>
    <row r="156" spans="2:15" ht="15.75" thickBot="1" x14ac:dyDescent="0.3">
      <c r="B156" s="27" t="s">
        <v>169</v>
      </c>
      <c r="C156" s="28">
        <v>1636.483870967742</v>
      </c>
      <c r="D156" s="29">
        <v>1424.0714285714287</v>
      </c>
      <c r="E156" s="29">
        <v>1535.3225806451612</v>
      </c>
      <c r="F156" s="29">
        <v>1476.3333333333333</v>
      </c>
      <c r="G156" s="29">
        <v>1464.5806451612902</v>
      </c>
      <c r="H156" s="29">
        <v>1439.4</v>
      </c>
      <c r="I156" s="29">
        <v>1474.9677419354839</v>
      </c>
      <c r="J156" s="29">
        <v>1507.3548387096773</v>
      </c>
      <c r="K156" s="29">
        <v>1454.6</v>
      </c>
      <c r="L156" s="29">
        <v>1464.1935483870968</v>
      </c>
      <c r="M156" s="29">
        <v>1551.1</v>
      </c>
      <c r="N156" s="30">
        <v>1610.2903225806451</v>
      </c>
      <c r="O156" s="27">
        <f>+'Resumen Traf'!O156/365</f>
        <v>1504.1260273972603</v>
      </c>
    </row>
    <row r="157" spans="2:15" ht="15.75" thickBot="1" x14ac:dyDescent="0.3">
      <c r="B157" s="19" t="s">
        <v>30</v>
      </c>
      <c r="C157" s="31">
        <f>SUM(C152:C156)</f>
        <v>21012.838709677417</v>
      </c>
      <c r="D157" s="32">
        <f t="shared" ref="D157:O157" si="27">SUM(D152:D156)</f>
        <v>17652.571428571428</v>
      </c>
      <c r="E157" s="32">
        <f t="shared" si="27"/>
        <v>17834.129032258064</v>
      </c>
      <c r="F157" s="32">
        <f t="shared" si="27"/>
        <v>18272.899999999998</v>
      </c>
      <c r="G157" s="32">
        <f t="shared" si="27"/>
        <v>17165.129032258064</v>
      </c>
      <c r="H157" s="32">
        <f t="shared" si="27"/>
        <v>17035.966666666667</v>
      </c>
      <c r="I157" s="32">
        <f t="shared" si="27"/>
        <v>17499.129032258064</v>
      </c>
      <c r="J157" s="32">
        <f t="shared" si="27"/>
        <v>18344.483870967742</v>
      </c>
      <c r="K157" s="32">
        <f t="shared" si="27"/>
        <v>17105.399999999998</v>
      </c>
      <c r="L157" s="32">
        <f t="shared" si="27"/>
        <v>18139.548387096776</v>
      </c>
      <c r="M157" s="32">
        <f t="shared" si="27"/>
        <v>18507.566666666662</v>
      </c>
      <c r="N157" s="33">
        <f t="shared" si="27"/>
        <v>20378.419354838712</v>
      </c>
      <c r="O157" s="34">
        <f t="shared" si="27"/>
        <v>18256.194520547942</v>
      </c>
    </row>
    <row r="158" spans="2:15" ht="15.75" thickBot="1" x14ac:dyDescent="0.3">
      <c r="B158" s="45" t="s">
        <v>141</v>
      </c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7"/>
    </row>
    <row r="159" spans="2:15" x14ac:dyDescent="0.25">
      <c r="B159" s="20" t="s">
        <v>142</v>
      </c>
      <c r="C159" s="21">
        <v>5949</v>
      </c>
      <c r="D159" s="22">
        <v>4710.6071428571431</v>
      </c>
      <c r="E159" s="22">
        <v>4715.0967741935483</v>
      </c>
      <c r="F159" s="22">
        <v>5085.6000000000004</v>
      </c>
      <c r="G159" s="22">
        <v>4814.677419354839</v>
      </c>
      <c r="H159" s="22">
        <v>5099.3666666666668</v>
      </c>
      <c r="I159" s="22">
        <v>5135.5161290322585</v>
      </c>
      <c r="J159" s="22">
        <v>5091.5161290322585</v>
      </c>
      <c r="K159" s="22">
        <v>4788.7666666666664</v>
      </c>
      <c r="L159" s="22">
        <v>4935.4193548387093</v>
      </c>
      <c r="M159" s="22">
        <v>4987.1333333333332</v>
      </c>
      <c r="N159" s="35">
        <v>5621.1612903225805</v>
      </c>
      <c r="O159" s="23">
        <f>+'Resumen Traf'!O159/365</f>
        <v>5081.8</v>
      </c>
    </row>
    <row r="160" spans="2:15" ht="15.75" thickBot="1" x14ac:dyDescent="0.3">
      <c r="B160" s="24" t="s">
        <v>143</v>
      </c>
      <c r="C160" s="25">
        <v>5938.9677419354839</v>
      </c>
      <c r="D160" s="26">
        <v>4078.8571428571427</v>
      </c>
      <c r="E160" s="26">
        <v>4013.0322580645161</v>
      </c>
      <c r="F160" s="26">
        <v>4674</v>
      </c>
      <c r="G160" s="26">
        <v>3885.9354838709678</v>
      </c>
      <c r="H160" s="26">
        <v>4427.9032258064517</v>
      </c>
      <c r="I160" s="26">
        <v>4466.3870967741932</v>
      </c>
      <c r="J160" s="26">
        <v>4325.9032258064517</v>
      </c>
      <c r="K160" s="26">
        <v>3987.1333333333332</v>
      </c>
      <c r="L160" s="26">
        <v>4363.6451612903229</v>
      </c>
      <c r="M160" s="26">
        <v>4327.2666666666664</v>
      </c>
      <c r="N160" s="36">
        <v>5336.9354838709678</v>
      </c>
      <c r="O160" s="24">
        <f>+'Resumen Traf'!O160/365</f>
        <v>4502.41095890411</v>
      </c>
    </row>
    <row r="161" spans="2:15" ht="15.75" thickBot="1" x14ac:dyDescent="0.3">
      <c r="B161" s="19" t="s">
        <v>30</v>
      </c>
      <c r="C161" s="31">
        <f>SUM(C159:C160)</f>
        <v>11887.967741935485</v>
      </c>
      <c r="D161" s="32">
        <f t="shared" ref="D161:O161" si="28">SUM(D159:D160)</f>
        <v>8789.4642857142862</v>
      </c>
      <c r="E161" s="32">
        <f t="shared" si="28"/>
        <v>8728.1290322580644</v>
      </c>
      <c r="F161" s="32">
        <f t="shared" si="28"/>
        <v>9759.6</v>
      </c>
      <c r="G161" s="32">
        <f t="shared" si="28"/>
        <v>8700.6129032258068</v>
      </c>
      <c r="H161" s="32">
        <f t="shared" si="28"/>
        <v>9527.2698924731194</v>
      </c>
      <c r="I161" s="32">
        <f t="shared" si="28"/>
        <v>9601.9032258064508</v>
      </c>
      <c r="J161" s="32">
        <f t="shared" si="28"/>
        <v>9417.4193548387102</v>
      </c>
      <c r="K161" s="32">
        <f t="shared" si="28"/>
        <v>8775.9</v>
      </c>
      <c r="L161" s="32">
        <f t="shared" si="28"/>
        <v>9299.0645161290322</v>
      </c>
      <c r="M161" s="32">
        <f t="shared" si="28"/>
        <v>9314.4</v>
      </c>
      <c r="N161" s="33">
        <f t="shared" si="28"/>
        <v>10958.096774193549</v>
      </c>
      <c r="O161" s="34">
        <f t="shared" si="28"/>
        <v>9584.2109589041102</v>
      </c>
    </row>
    <row r="162" spans="2:15" ht="15.75" thickBot="1" x14ac:dyDescent="0.3">
      <c r="B162" s="45" t="s">
        <v>144</v>
      </c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7"/>
    </row>
    <row r="163" spans="2:15" ht="15.75" thickBot="1" x14ac:dyDescent="0.3">
      <c r="B163" s="20" t="s">
        <v>145</v>
      </c>
      <c r="C163" s="21">
        <v>1957.7096774193549</v>
      </c>
      <c r="D163" s="22">
        <v>1385</v>
      </c>
      <c r="E163" s="22">
        <v>1370.6774193548388</v>
      </c>
      <c r="F163" s="22">
        <v>1549.2666666666667</v>
      </c>
      <c r="G163" s="22">
        <v>1348.6774193548388</v>
      </c>
      <c r="H163" s="22">
        <v>1472.5333333333333</v>
      </c>
      <c r="I163" s="22">
        <v>1452.1290322580646</v>
      </c>
      <c r="J163" s="22">
        <v>1386.1290322580646</v>
      </c>
      <c r="K163" s="22">
        <v>1390.9666666666667</v>
      </c>
      <c r="L163" s="22">
        <v>1483.0645161290322</v>
      </c>
      <c r="M163" s="22">
        <v>1485.6333333333334</v>
      </c>
      <c r="N163" s="35">
        <v>1872.8064516129032</v>
      </c>
      <c r="O163" s="23">
        <f>+'Resumen Traf'!O163/365</f>
        <v>1514.3534246575343</v>
      </c>
    </row>
    <row r="164" spans="2:15" ht="15.75" thickBot="1" x14ac:dyDescent="0.3">
      <c r="B164" s="19" t="s">
        <v>30</v>
      </c>
      <c r="C164" s="31">
        <f>SUM(C163:C163)</f>
        <v>1957.7096774193549</v>
      </c>
      <c r="D164" s="32">
        <f t="shared" ref="D164:O164" si="29">SUM(D163:D163)</f>
        <v>1385</v>
      </c>
      <c r="E164" s="32">
        <f t="shared" si="29"/>
        <v>1370.6774193548388</v>
      </c>
      <c r="F164" s="32">
        <f t="shared" si="29"/>
        <v>1549.2666666666667</v>
      </c>
      <c r="G164" s="32">
        <f t="shared" si="29"/>
        <v>1348.6774193548388</v>
      </c>
      <c r="H164" s="32">
        <f t="shared" si="29"/>
        <v>1472.5333333333333</v>
      </c>
      <c r="I164" s="32">
        <f t="shared" si="29"/>
        <v>1452.1290322580646</v>
      </c>
      <c r="J164" s="32">
        <f t="shared" si="29"/>
        <v>1386.1290322580646</v>
      </c>
      <c r="K164" s="32">
        <f t="shared" si="29"/>
        <v>1390.9666666666667</v>
      </c>
      <c r="L164" s="32">
        <f t="shared" si="29"/>
        <v>1483.0645161290322</v>
      </c>
      <c r="M164" s="32">
        <f t="shared" si="29"/>
        <v>1485.6333333333334</v>
      </c>
      <c r="N164" s="33">
        <f t="shared" si="29"/>
        <v>1872.8064516129032</v>
      </c>
      <c r="O164" s="34">
        <f t="shared" si="29"/>
        <v>1514.3534246575343</v>
      </c>
    </row>
    <row r="165" spans="2:15" ht="15.75" thickBot="1" x14ac:dyDescent="0.3">
      <c r="B165" s="45" t="s">
        <v>146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7"/>
    </row>
    <row r="166" spans="2:15" x14ac:dyDescent="0.25">
      <c r="B166" s="20" t="s">
        <v>147</v>
      </c>
      <c r="C166" s="21">
        <v>4822.9677419354839</v>
      </c>
      <c r="D166" s="22">
        <v>4627.5714285714284</v>
      </c>
      <c r="E166" s="22">
        <v>4785.2258064516127</v>
      </c>
      <c r="F166" s="22">
        <v>4880.3666666666668</v>
      </c>
      <c r="G166" s="22">
        <v>4865.9032258064517</v>
      </c>
      <c r="H166" s="22">
        <v>5090.666666666667</v>
      </c>
      <c r="I166" s="22">
        <v>5242.1935483870966</v>
      </c>
      <c r="J166" s="22">
        <v>5175.4516129032254</v>
      </c>
      <c r="K166" s="22">
        <v>5295.5666666666666</v>
      </c>
      <c r="L166" s="22">
        <v>5347.7741935483873</v>
      </c>
      <c r="M166" s="22">
        <v>5412.2</v>
      </c>
      <c r="N166" s="35">
        <v>5985.6451612903229</v>
      </c>
      <c r="O166" s="23">
        <f>+'Resumen Traf'!O166/365</f>
        <v>5131.2767123287667</v>
      </c>
    </row>
    <row r="167" spans="2:15" x14ac:dyDescent="0.25">
      <c r="B167" s="24" t="s">
        <v>170</v>
      </c>
      <c r="C167" s="25">
        <v>1953.7096774193549</v>
      </c>
      <c r="D167" s="26">
        <v>1650.1428571428571</v>
      </c>
      <c r="E167" s="26">
        <v>1676.2903225806451</v>
      </c>
      <c r="F167" s="26">
        <v>1960.6666666666667</v>
      </c>
      <c r="G167" s="26">
        <v>1610.1290322580646</v>
      </c>
      <c r="H167" s="26">
        <v>1669.3333333333333</v>
      </c>
      <c r="I167" s="26">
        <v>1680.9354838709678</v>
      </c>
      <c r="J167" s="26">
        <v>1582.516129032258</v>
      </c>
      <c r="K167" s="26">
        <v>1554.7</v>
      </c>
      <c r="L167" s="26">
        <v>1581.8387096774193</v>
      </c>
      <c r="M167" s="26">
        <v>1589.5666666666666</v>
      </c>
      <c r="N167" s="36">
        <v>1984.6774193548388</v>
      </c>
      <c r="O167" s="24">
        <f>+'Resumen Traf'!O167/365</f>
        <v>1708.5068493150684</v>
      </c>
    </row>
    <row r="168" spans="2:15" x14ac:dyDescent="0.25">
      <c r="B168" s="24" t="s">
        <v>171</v>
      </c>
      <c r="C168" s="25">
        <v>4123.6129032258068</v>
      </c>
      <c r="D168" s="26">
        <v>3878.5714285714284</v>
      </c>
      <c r="E168" s="26">
        <v>3863.1612903225805</v>
      </c>
      <c r="F168" s="26">
        <v>3909.2333333333331</v>
      </c>
      <c r="G168" s="26">
        <v>3820.6129032258063</v>
      </c>
      <c r="H168" s="26">
        <v>3993</v>
      </c>
      <c r="I168" s="26">
        <v>4039.9354838709678</v>
      </c>
      <c r="J168" s="26">
        <v>4031.483870967742</v>
      </c>
      <c r="K168" s="26">
        <v>3933.4666666666667</v>
      </c>
      <c r="L168" s="26">
        <v>3973</v>
      </c>
      <c r="M168" s="26">
        <v>4043.6666666666665</v>
      </c>
      <c r="N168" s="36">
        <v>4697.1612903225805</v>
      </c>
      <c r="O168" s="24">
        <f>+'Resumen Traf'!O168/365</f>
        <v>4027.3945205479454</v>
      </c>
    </row>
    <row r="169" spans="2:15" ht="15.75" thickBot="1" x14ac:dyDescent="0.3">
      <c r="B169" s="24" t="s">
        <v>172</v>
      </c>
      <c r="C169" s="25">
        <v>2382.7096774193546</v>
      </c>
      <c r="D169" s="26">
        <v>1909.9375</v>
      </c>
      <c r="E169" s="26">
        <v>0</v>
      </c>
      <c r="F169" s="26">
        <v>0</v>
      </c>
      <c r="G169" s="26">
        <v>0</v>
      </c>
      <c r="H169" s="26">
        <v>0</v>
      </c>
      <c r="I169" s="26">
        <v>0</v>
      </c>
      <c r="J169" s="26">
        <v>0</v>
      </c>
      <c r="K169" s="26">
        <v>0</v>
      </c>
      <c r="L169" s="26">
        <v>0</v>
      </c>
      <c r="M169" s="26">
        <v>0</v>
      </c>
      <c r="N169" s="36">
        <v>0</v>
      </c>
      <c r="O169" s="24">
        <f>+'Resumen Traf'!O169/47</f>
        <v>2221.7659574468084</v>
      </c>
    </row>
    <row r="170" spans="2:15" ht="15.75" thickBot="1" x14ac:dyDescent="0.3">
      <c r="B170" s="19" t="s">
        <v>30</v>
      </c>
      <c r="C170" s="31">
        <f>SUM(C166:C169)</f>
        <v>13283</v>
      </c>
      <c r="D170" s="32">
        <f t="shared" ref="D170:N170" si="30">SUM(D166:D169)</f>
        <v>12066.223214285714</v>
      </c>
      <c r="E170" s="32">
        <f t="shared" si="30"/>
        <v>10324.677419354837</v>
      </c>
      <c r="F170" s="32">
        <f t="shared" si="30"/>
        <v>10750.266666666666</v>
      </c>
      <c r="G170" s="32">
        <f t="shared" si="30"/>
        <v>10296.645161290322</v>
      </c>
      <c r="H170" s="32">
        <f t="shared" si="30"/>
        <v>10753</v>
      </c>
      <c r="I170" s="32">
        <f t="shared" si="30"/>
        <v>10963.064516129032</v>
      </c>
      <c r="J170" s="32">
        <f t="shared" si="30"/>
        <v>10789.451612903225</v>
      </c>
      <c r="K170" s="32">
        <f t="shared" si="30"/>
        <v>10783.733333333334</v>
      </c>
      <c r="L170" s="32">
        <f t="shared" si="30"/>
        <v>10902.612903225807</v>
      </c>
      <c r="M170" s="32">
        <f t="shared" si="30"/>
        <v>11045.433333333332</v>
      </c>
      <c r="N170" s="33">
        <f t="shared" si="30"/>
        <v>12667.483870967742</v>
      </c>
      <c r="O170" s="34">
        <f>SUM(O166:O169)</f>
        <v>13088.944039638589</v>
      </c>
    </row>
    <row r="171" spans="2:15" ht="15.75" thickBot="1" x14ac:dyDescent="0.3">
      <c r="B171" s="45" t="s">
        <v>148</v>
      </c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7"/>
    </row>
    <row r="172" spans="2:15" x14ac:dyDescent="0.25">
      <c r="B172" s="20" t="s">
        <v>149</v>
      </c>
      <c r="C172" s="21">
        <v>4292.4193548387093</v>
      </c>
      <c r="D172" s="22">
        <v>3348.0714285714284</v>
      </c>
      <c r="E172" s="22">
        <v>3318.6451612903224</v>
      </c>
      <c r="F172" s="22">
        <v>3784.9</v>
      </c>
      <c r="G172" s="22">
        <v>3257.516129032258</v>
      </c>
      <c r="H172" s="22">
        <v>3524.5333333333333</v>
      </c>
      <c r="I172" s="22">
        <v>3496.2580645161293</v>
      </c>
      <c r="J172" s="22">
        <v>3367.5483870967741</v>
      </c>
      <c r="K172" s="22">
        <v>3303.3333333333335</v>
      </c>
      <c r="L172" s="22">
        <v>3504.3225806451615</v>
      </c>
      <c r="M172" s="22">
        <v>3592.1666666666665</v>
      </c>
      <c r="N172" s="35">
        <v>4200.677419354839</v>
      </c>
      <c r="O172" s="23">
        <f>+'Resumen Traf'!O172/365</f>
        <v>3584.8027397260275</v>
      </c>
    </row>
    <row r="173" spans="2:15" ht="15.75" thickBot="1" x14ac:dyDescent="0.3">
      <c r="B173" s="24" t="s">
        <v>150</v>
      </c>
      <c r="C173" s="25">
        <v>3038.5483870967741</v>
      </c>
      <c r="D173" s="26">
        <v>2559.1785714285716</v>
      </c>
      <c r="E173" s="26">
        <v>2489.8709677419356</v>
      </c>
      <c r="F173" s="26">
        <v>2878.2333333333331</v>
      </c>
      <c r="G173" s="26">
        <v>2489.3870967741937</v>
      </c>
      <c r="H173" s="26">
        <v>2688.7666666666669</v>
      </c>
      <c r="I173" s="26">
        <v>2645.1935483870966</v>
      </c>
      <c r="J173" s="26">
        <v>2555.9032258064517</v>
      </c>
      <c r="K173" s="26">
        <v>2437.3000000000002</v>
      </c>
      <c r="L173" s="26">
        <v>2580.0967741935483</v>
      </c>
      <c r="M173" s="26">
        <v>2656.1</v>
      </c>
      <c r="N173" s="36">
        <v>3091.483870967742</v>
      </c>
      <c r="O173" s="24">
        <f>+'Resumen Traf'!O173/365</f>
        <v>2676.9150684931506</v>
      </c>
    </row>
    <row r="174" spans="2:15" ht="15.75" thickBot="1" x14ac:dyDescent="0.3">
      <c r="B174" s="19" t="s">
        <v>30</v>
      </c>
      <c r="C174" s="31">
        <f>SUM(C172:C173)</f>
        <v>7330.967741935483</v>
      </c>
      <c r="D174" s="32">
        <f t="shared" ref="D174:O174" si="31">SUM(D172:D173)</f>
        <v>5907.25</v>
      </c>
      <c r="E174" s="32">
        <f t="shared" si="31"/>
        <v>5808.5161290322576</v>
      </c>
      <c r="F174" s="32">
        <f t="shared" si="31"/>
        <v>6663.1333333333332</v>
      </c>
      <c r="G174" s="32">
        <f t="shared" si="31"/>
        <v>5746.9032258064517</v>
      </c>
      <c r="H174" s="32">
        <f t="shared" si="31"/>
        <v>6213.3</v>
      </c>
      <c r="I174" s="32">
        <f t="shared" si="31"/>
        <v>6141.4516129032254</v>
      </c>
      <c r="J174" s="32">
        <f t="shared" si="31"/>
        <v>5923.4516129032254</v>
      </c>
      <c r="K174" s="32">
        <f t="shared" si="31"/>
        <v>5740.6333333333332</v>
      </c>
      <c r="L174" s="32">
        <f t="shared" si="31"/>
        <v>6084.4193548387102</v>
      </c>
      <c r="M174" s="32">
        <f t="shared" si="31"/>
        <v>6248.2666666666664</v>
      </c>
      <c r="N174" s="33">
        <f t="shared" si="31"/>
        <v>7292.1612903225814</v>
      </c>
      <c r="O174" s="34">
        <f t="shared" si="31"/>
        <v>6261.7178082191786</v>
      </c>
    </row>
    <row r="175" spans="2:15" ht="15.75" thickBot="1" x14ac:dyDescent="0.3">
      <c r="B175" s="45" t="s">
        <v>151</v>
      </c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7"/>
    </row>
    <row r="176" spans="2:15" ht="15.75" thickBot="1" x14ac:dyDescent="0.3">
      <c r="B176" s="20" t="s">
        <v>152</v>
      </c>
      <c r="C176" s="21">
        <v>5365.677419354839</v>
      </c>
      <c r="D176" s="22">
        <v>4744.0714285714284</v>
      </c>
      <c r="E176" s="22">
        <v>4582.1935483870966</v>
      </c>
      <c r="F176" s="22">
        <v>4820.6333333333332</v>
      </c>
      <c r="G176" s="22">
        <v>4489.0322580645161</v>
      </c>
      <c r="H176" s="22">
        <v>4822.8999999999996</v>
      </c>
      <c r="I176" s="22">
        <v>4850.677419354839</v>
      </c>
      <c r="J176" s="22">
        <v>4748.5806451612907</v>
      </c>
      <c r="K176" s="22">
        <v>4684.8999999999996</v>
      </c>
      <c r="L176" s="22">
        <v>4954.1612903225805</v>
      </c>
      <c r="M176" s="22">
        <v>4994.8666666666668</v>
      </c>
      <c r="N176" s="35">
        <v>3313.0322580645161</v>
      </c>
      <c r="O176" s="23">
        <f>+'Resumen Traf'!O176/365</f>
        <v>4695.7178082191776</v>
      </c>
    </row>
    <row r="177" spans="2:15" ht="15.75" thickBot="1" x14ac:dyDescent="0.3">
      <c r="B177" s="19" t="s">
        <v>30</v>
      </c>
      <c r="C177" s="31">
        <f>SUM(C176:C176)</f>
        <v>5365.677419354839</v>
      </c>
      <c r="D177" s="32">
        <f t="shared" ref="D177:O177" si="32">SUM(D176:D176)</f>
        <v>4744.0714285714284</v>
      </c>
      <c r="E177" s="32">
        <f t="shared" si="32"/>
        <v>4582.1935483870966</v>
      </c>
      <c r="F177" s="32">
        <f t="shared" si="32"/>
        <v>4820.6333333333332</v>
      </c>
      <c r="G177" s="32">
        <f t="shared" si="32"/>
        <v>4489.0322580645161</v>
      </c>
      <c r="H177" s="32">
        <f t="shared" si="32"/>
        <v>4822.8999999999996</v>
      </c>
      <c r="I177" s="32">
        <f t="shared" si="32"/>
        <v>4850.677419354839</v>
      </c>
      <c r="J177" s="32">
        <f t="shared" si="32"/>
        <v>4748.5806451612907</v>
      </c>
      <c r="K177" s="32">
        <f t="shared" si="32"/>
        <v>4684.8999999999996</v>
      </c>
      <c r="L177" s="32">
        <f t="shared" si="32"/>
        <v>4954.1612903225805</v>
      </c>
      <c r="M177" s="32">
        <f t="shared" si="32"/>
        <v>4994.8666666666668</v>
      </c>
      <c r="N177" s="33">
        <f t="shared" si="32"/>
        <v>3313.0322580645161</v>
      </c>
      <c r="O177" s="34">
        <f t="shared" si="32"/>
        <v>4695.7178082191776</v>
      </c>
    </row>
    <row r="178" spans="2:15" ht="15.75" thickBot="1" x14ac:dyDescent="0.3">
      <c r="B178" s="45" t="s">
        <v>153</v>
      </c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7"/>
    </row>
    <row r="179" spans="2:15" x14ac:dyDescent="0.25">
      <c r="B179" s="20" t="s">
        <v>154</v>
      </c>
      <c r="C179" s="21">
        <v>3804.4516129032259</v>
      </c>
      <c r="D179" s="22">
        <v>3174.8214285714284</v>
      </c>
      <c r="E179" s="22">
        <v>3190.7419354838707</v>
      </c>
      <c r="F179" s="22">
        <v>3523.8333333333335</v>
      </c>
      <c r="G179" s="22">
        <v>3064.9354838709678</v>
      </c>
      <c r="H179" s="22">
        <v>3314.0666666666666</v>
      </c>
      <c r="I179" s="22">
        <v>3318.3548387096776</v>
      </c>
      <c r="J179" s="22">
        <v>3308.6451612903224</v>
      </c>
      <c r="K179" s="22">
        <v>3159.4666666666667</v>
      </c>
      <c r="L179" s="22">
        <v>3270.7419354838707</v>
      </c>
      <c r="M179" s="22">
        <v>3364</v>
      </c>
      <c r="N179" s="35">
        <v>3803.6774193548385</v>
      </c>
      <c r="O179" s="23">
        <f>+'Resumen Traf'!O179/365</f>
        <v>3359.8465753424657</v>
      </c>
    </row>
    <row r="180" spans="2:15" ht="15.75" thickBot="1" x14ac:dyDescent="0.3">
      <c r="B180" s="24" t="s">
        <v>155</v>
      </c>
      <c r="C180" s="25">
        <v>5556.9032258064517</v>
      </c>
      <c r="D180" s="26">
        <v>4568.3214285714284</v>
      </c>
      <c r="E180" s="26">
        <v>4926.9032258064517</v>
      </c>
      <c r="F180" s="26">
        <v>5295.7</v>
      </c>
      <c r="G180" s="26">
        <v>4879.8064516129034</v>
      </c>
      <c r="H180" s="26">
        <v>5315.0666666666666</v>
      </c>
      <c r="I180" s="26">
        <v>5357.2258064516127</v>
      </c>
      <c r="J180" s="26">
        <v>5216.4516129032254</v>
      </c>
      <c r="K180" s="26">
        <v>5083.166666666667</v>
      </c>
      <c r="L180" s="26">
        <v>5153.3870967741932</v>
      </c>
      <c r="M180" s="26">
        <v>5217.7333333333336</v>
      </c>
      <c r="N180" s="36">
        <v>6063.0322580645161</v>
      </c>
      <c r="O180" s="24">
        <f>+'Resumen Traf'!O180/365</f>
        <v>5224.7342465753427</v>
      </c>
    </row>
    <row r="181" spans="2:15" ht="15.75" thickBot="1" x14ac:dyDescent="0.3">
      <c r="B181" s="19" t="s">
        <v>30</v>
      </c>
      <c r="C181" s="31">
        <f>SUM(C179:C180)</f>
        <v>9361.354838709678</v>
      </c>
      <c r="D181" s="32">
        <f t="shared" ref="D181:O181" si="33">SUM(D179:D180)</f>
        <v>7743.1428571428569</v>
      </c>
      <c r="E181" s="32">
        <f t="shared" si="33"/>
        <v>8117.645161290322</v>
      </c>
      <c r="F181" s="32">
        <f t="shared" si="33"/>
        <v>8819.5333333333328</v>
      </c>
      <c r="G181" s="32">
        <f t="shared" si="33"/>
        <v>7944.7419354838712</v>
      </c>
      <c r="H181" s="32">
        <f t="shared" si="33"/>
        <v>8629.1333333333332</v>
      </c>
      <c r="I181" s="32">
        <f t="shared" si="33"/>
        <v>8675.5806451612898</v>
      </c>
      <c r="J181" s="32">
        <f t="shared" si="33"/>
        <v>8525.0967741935474</v>
      </c>
      <c r="K181" s="32">
        <f t="shared" si="33"/>
        <v>8242.6333333333332</v>
      </c>
      <c r="L181" s="32">
        <f t="shared" si="33"/>
        <v>8424.1290322580644</v>
      </c>
      <c r="M181" s="32">
        <f t="shared" si="33"/>
        <v>8581.7333333333336</v>
      </c>
      <c r="N181" s="33">
        <f t="shared" si="33"/>
        <v>9866.7096774193542</v>
      </c>
      <c r="O181" s="34">
        <f t="shared" si="33"/>
        <v>8584.5808219178089</v>
      </c>
    </row>
    <row r="182" spans="2:15" ht="15.75" thickBot="1" x14ac:dyDescent="0.3">
      <c r="B182" s="45" t="s">
        <v>156</v>
      </c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7"/>
    </row>
    <row r="183" spans="2:15" x14ac:dyDescent="0.25">
      <c r="B183" s="20" t="s">
        <v>157</v>
      </c>
      <c r="C183" s="21">
        <v>4561.7741935483873</v>
      </c>
      <c r="D183" s="22">
        <v>3092.1785714285716</v>
      </c>
      <c r="E183" s="22">
        <v>3010</v>
      </c>
      <c r="F183" s="22">
        <v>3597.1333333333332</v>
      </c>
      <c r="G183" s="22">
        <v>2822.9032258064517</v>
      </c>
      <c r="H183" s="22">
        <v>3210.1333333333332</v>
      </c>
      <c r="I183" s="22">
        <v>3101.5483870967741</v>
      </c>
      <c r="J183" s="22">
        <v>3261.6774193548385</v>
      </c>
      <c r="K183" s="22">
        <v>3003.0333333333333</v>
      </c>
      <c r="L183" s="22">
        <v>3153.6129032258063</v>
      </c>
      <c r="M183" s="22">
        <v>3037.1</v>
      </c>
      <c r="N183" s="35">
        <v>4050.5806451612902</v>
      </c>
      <c r="O183" s="23">
        <f>+'Resumen Traf'!O183/365</f>
        <v>3328.2958904109587</v>
      </c>
    </row>
    <row r="184" spans="2:15" x14ac:dyDescent="0.25">
      <c r="B184" s="24" t="s">
        <v>158</v>
      </c>
      <c r="C184" s="25">
        <v>3605.3870967741937</v>
      </c>
      <c r="D184" s="26">
        <v>2014.1785714285713</v>
      </c>
      <c r="E184" s="26">
        <v>2112.483870967742</v>
      </c>
      <c r="F184" s="26">
        <v>2904.8666666666668</v>
      </c>
      <c r="G184" s="26">
        <v>2042.0645161290322</v>
      </c>
      <c r="H184" s="26">
        <v>2485.9666666666667</v>
      </c>
      <c r="I184" s="26">
        <v>2512.5806451612902</v>
      </c>
      <c r="J184" s="26">
        <v>2375.8709677419356</v>
      </c>
      <c r="K184" s="26">
        <v>2122.6</v>
      </c>
      <c r="L184" s="26">
        <v>2256.8387096774195</v>
      </c>
      <c r="M184" s="26">
        <v>2279.2333333333331</v>
      </c>
      <c r="N184" s="36">
        <v>2790.5483870967741</v>
      </c>
      <c r="O184" s="24">
        <f>+'Resumen Traf'!O184/365</f>
        <v>2462.317808219178</v>
      </c>
    </row>
    <row r="185" spans="2:15" x14ac:dyDescent="0.25">
      <c r="B185" s="24" t="s">
        <v>159</v>
      </c>
      <c r="C185" s="25">
        <v>2366.483870967742</v>
      </c>
      <c r="D185" s="26">
        <v>1790.8571428571429</v>
      </c>
      <c r="E185" s="26">
        <v>1817.9677419354839</v>
      </c>
      <c r="F185" s="26">
        <v>2266.7333333333331</v>
      </c>
      <c r="G185" s="26">
        <v>1781.8709677419354</v>
      </c>
      <c r="H185" s="26">
        <v>2005.2</v>
      </c>
      <c r="I185" s="26">
        <v>1896.258064516129</v>
      </c>
      <c r="J185" s="26">
        <v>1808.258064516129</v>
      </c>
      <c r="K185" s="26">
        <v>1788.4666666666667</v>
      </c>
      <c r="L185" s="26">
        <v>1759.6451612903227</v>
      </c>
      <c r="M185" s="26">
        <v>1807.5333333333333</v>
      </c>
      <c r="N185" s="36">
        <v>2194.0967741935483</v>
      </c>
      <c r="O185" s="24">
        <f>+'Resumen Traf'!O185/365</f>
        <v>1941.2164383561644</v>
      </c>
    </row>
    <row r="186" spans="2:15" x14ac:dyDescent="0.25">
      <c r="B186" s="24" t="s">
        <v>173</v>
      </c>
      <c r="C186" s="25">
        <v>5545.6129032258068</v>
      </c>
      <c r="D186" s="26">
        <v>4090.0357142857142</v>
      </c>
      <c r="E186" s="26">
        <v>4070.4193548387098</v>
      </c>
      <c r="F186" s="26">
        <v>4614.2333333333336</v>
      </c>
      <c r="G186" s="26">
        <v>3988.6129032258063</v>
      </c>
      <c r="H186" s="26">
        <v>4348.2333333333336</v>
      </c>
      <c r="I186" s="26">
        <v>4193.0967741935483</v>
      </c>
      <c r="J186" s="26">
        <v>4084.2903225806454</v>
      </c>
      <c r="K186" s="26">
        <v>4049.9</v>
      </c>
      <c r="L186" s="26">
        <v>4123.5161290322585</v>
      </c>
      <c r="M186" s="26">
        <v>4175</v>
      </c>
      <c r="N186" s="36">
        <v>5052.5161290322585</v>
      </c>
      <c r="O186" s="24">
        <f>+'Resumen Traf'!O186/365</f>
        <v>4364.2246575342469</v>
      </c>
    </row>
    <row r="187" spans="2:15" x14ac:dyDescent="0.25">
      <c r="B187" s="24" t="s">
        <v>174</v>
      </c>
      <c r="C187" s="25">
        <v>3032.0322580645161</v>
      </c>
      <c r="D187" s="26">
        <v>1578.1428571428571</v>
      </c>
      <c r="E187" s="26">
        <v>1589.6129032258063</v>
      </c>
      <c r="F187" s="26">
        <v>2404.7666666666669</v>
      </c>
      <c r="G187" s="26">
        <v>1414.258064516129</v>
      </c>
      <c r="H187" s="26">
        <v>1749.3</v>
      </c>
      <c r="I187" s="26">
        <v>1718.1290322580646</v>
      </c>
      <c r="J187" s="26">
        <v>1601.8709677419354</v>
      </c>
      <c r="K187" s="26">
        <v>1387.9</v>
      </c>
      <c r="L187" s="26">
        <v>1551.8387096774193</v>
      </c>
      <c r="M187" s="26">
        <v>1578.3</v>
      </c>
      <c r="N187" s="36">
        <v>2007.8387096774193</v>
      </c>
      <c r="O187" s="24">
        <f>+'Resumen Traf'!O187/365</f>
        <v>1803.2301369863014</v>
      </c>
    </row>
    <row r="188" spans="2:15" x14ac:dyDescent="0.25">
      <c r="B188" s="24" t="s">
        <v>121</v>
      </c>
      <c r="C188" s="25">
        <v>0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26">
        <v>0</v>
      </c>
      <c r="J188" s="26">
        <v>1778.1111111111111</v>
      </c>
      <c r="K188" s="26">
        <v>1755.5</v>
      </c>
      <c r="L188" s="26">
        <v>1749.9032258064517</v>
      </c>
      <c r="M188" s="26">
        <v>1769.6666666666667</v>
      </c>
      <c r="N188" s="36">
        <v>2042.3548387096773</v>
      </c>
      <c r="O188" s="24">
        <f>+'Resumen Traf'!O188/(365-235)</f>
        <v>1840.9076923076923</v>
      </c>
    </row>
    <row r="189" spans="2:15" ht="15.75" thickBot="1" x14ac:dyDescent="0.3">
      <c r="B189" s="27" t="s">
        <v>122</v>
      </c>
      <c r="C189" s="28">
        <v>0</v>
      </c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2890.6666666666665</v>
      </c>
      <c r="K189" s="29">
        <v>2829.6</v>
      </c>
      <c r="L189" s="29">
        <v>2925.2903225806454</v>
      </c>
      <c r="M189" s="29">
        <v>3020.8</v>
      </c>
      <c r="N189" s="30">
        <v>3504.0645161290322</v>
      </c>
      <c r="O189" s="27">
        <f>+'Resumen Traf'!O189/(365-235)</f>
        <v>3083.3692307692309</v>
      </c>
    </row>
    <row r="190" spans="2:15" ht="15.75" thickBot="1" x14ac:dyDescent="0.3">
      <c r="B190" s="19" t="s">
        <v>30</v>
      </c>
      <c r="C190" s="31">
        <f>SUM(C183:C189)</f>
        <v>19111.290322580648</v>
      </c>
      <c r="D190" s="32">
        <f t="shared" ref="D190:O190" si="34">SUM(D183:D189)</f>
        <v>12565.392857142857</v>
      </c>
      <c r="E190" s="32">
        <f t="shared" si="34"/>
        <v>12600.483870967742</v>
      </c>
      <c r="F190" s="32">
        <f t="shared" si="34"/>
        <v>15787.733333333334</v>
      </c>
      <c r="G190" s="32">
        <f t="shared" si="34"/>
        <v>12049.709677419354</v>
      </c>
      <c r="H190" s="32">
        <f t="shared" si="34"/>
        <v>13798.833333333332</v>
      </c>
      <c r="I190" s="32">
        <f t="shared" si="34"/>
        <v>13421.612903225807</v>
      </c>
      <c r="J190" s="32">
        <f t="shared" si="34"/>
        <v>17800.745519713262</v>
      </c>
      <c r="K190" s="32">
        <f t="shared" si="34"/>
        <v>16937</v>
      </c>
      <c r="L190" s="32">
        <f t="shared" si="34"/>
        <v>17520.645161290322</v>
      </c>
      <c r="M190" s="32">
        <f t="shared" si="34"/>
        <v>17667.633333333331</v>
      </c>
      <c r="N190" s="33">
        <f t="shared" si="34"/>
        <v>21642</v>
      </c>
      <c r="O190" s="34">
        <f t="shared" si="34"/>
        <v>18823.561854583771</v>
      </c>
    </row>
    <row r="191" spans="2:15" ht="15.75" thickBot="1" x14ac:dyDescent="0.3">
      <c r="B191" s="45" t="s">
        <v>175</v>
      </c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7"/>
    </row>
    <row r="192" spans="2:15" ht="15.75" thickBot="1" x14ac:dyDescent="0.3">
      <c r="B192" s="20" t="s">
        <v>176</v>
      </c>
      <c r="C192" s="21">
        <v>2192.0645161290322</v>
      </c>
      <c r="D192" s="22">
        <v>1589.3928571428571</v>
      </c>
      <c r="E192" s="22">
        <v>1596.5806451612902</v>
      </c>
      <c r="F192" s="22">
        <v>1803.2666666666667</v>
      </c>
      <c r="G192" s="22">
        <v>1609.258064516129</v>
      </c>
      <c r="H192" s="22">
        <v>1754.3</v>
      </c>
      <c r="I192" s="22">
        <v>1738.1935483870968</v>
      </c>
      <c r="J192" s="22">
        <v>1686.3548387096773</v>
      </c>
      <c r="K192" s="22">
        <v>1584.2</v>
      </c>
      <c r="L192" s="22">
        <v>1727</v>
      </c>
      <c r="M192" s="22">
        <v>1720.3333333333333</v>
      </c>
      <c r="N192" s="35">
        <v>2207.1935483870966</v>
      </c>
      <c r="O192" s="23">
        <f>+'Resumen Traf'!O192/365</f>
        <v>1769.3753424657534</v>
      </c>
    </row>
    <row r="193" spans="2:15" ht="15.75" thickBot="1" x14ac:dyDescent="0.3">
      <c r="B193" s="19" t="s">
        <v>30</v>
      </c>
      <c r="C193" s="31">
        <f>SUM(C192:C192)</f>
        <v>2192.0645161290322</v>
      </c>
      <c r="D193" s="32">
        <f t="shared" ref="D193:O193" si="35">SUM(D192:D192)</f>
        <v>1589.3928571428571</v>
      </c>
      <c r="E193" s="32">
        <f t="shared" si="35"/>
        <v>1596.5806451612902</v>
      </c>
      <c r="F193" s="32">
        <f t="shared" si="35"/>
        <v>1803.2666666666667</v>
      </c>
      <c r="G193" s="32">
        <f t="shared" si="35"/>
        <v>1609.258064516129</v>
      </c>
      <c r="H193" s="32">
        <f t="shared" si="35"/>
        <v>1754.3</v>
      </c>
      <c r="I193" s="32">
        <f t="shared" si="35"/>
        <v>1738.1935483870968</v>
      </c>
      <c r="J193" s="32">
        <f t="shared" si="35"/>
        <v>1686.3548387096773</v>
      </c>
      <c r="K193" s="32">
        <f t="shared" si="35"/>
        <v>1584.2</v>
      </c>
      <c r="L193" s="32">
        <f t="shared" si="35"/>
        <v>1727</v>
      </c>
      <c r="M193" s="32">
        <f t="shared" si="35"/>
        <v>1720.3333333333333</v>
      </c>
      <c r="N193" s="33">
        <f t="shared" si="35"/>
        <v>2207.1935483870966</v>
      </c>
      <c r="O193" s="34">
        <f t="shared" si="35"/>
        <v>1769.3753424657534</v>
      </c>
    </row>
    <row r="194" spans="2:15" ht="15.75" thickBot="1" x14ac:dyDescent="0.3">
      <c r="B194" s="45" t="s">
        <v>178</v>
      </c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7"/>
    </row>
    <row r="195" spans="2:15" x14ac:dyDescent="0.25">
      <c r="B195" s="20" t="s">
        <v>53</v>
      </c>
      <c r="C195" s="21">
        <v>5678.677419354839</v>
      </c>
      <c r="D195" s="22">
        <v>4408.0357142857147</v>
      </c>
      <c r="E195" s="22">
        <v>4475.6451612903229</v>
      </c>
      <c r="F195" s="22">
        <v>5103.166666666667</v>
      </c>
      <c r="G195" s="22">
        <v>4464.7741935483873</v>
      </c>
      <c r="H195" s="22">
        <v>5307.666666666667</v>
      </c>
      <c r="I195" s="22">
        <v>5369.6129032258068</v>
      </c>
      <c r="J195" s="22">
        <v>4848.4193548387093</v>
      </c>
      <c r="K195" s="22">
        <v>4560.9333333333334</v>
      </c>
      <c r="L195" s="22">
        <v>5076.5161290322585</v>
      </c>
      <c r="M195" s="22">
        <v>5037.6000000000004</v>
      </c>
      <c r="N195" s="35">
        <v>6136.0967741935483</v>
      </c>
      <c r="O195" s="23">
        <f>+'Resumen Traf'!O195/365</f>
        <v>5044.5150684931505</v>
      </c>
    </row>
    <row r="196" spans="2:15" x14ac:dyDescent="0.25">
      <c r="B196" s="24" t="s">
        <v>177</v>
      </c>
      <c r="C196" s="25">
        <v>4447.0645161290322</v>
      </c>
      <c r="D196" s="26">
        <v>3162.6428571428573</v>
      </c>
      <c r="E196" s="26">
        <v>3234.483870967742</v>
      </c>
      <c r="F196" s="26">
        <v>3959.7666666666669</v>
      </c>
      <c r="G196" s="26">
        <v>3230.483870967742</v>
      </c>
      <c r="H196" s="26">
        <v>4005</v>
      </c>
      <c r="I196" s="26">
        <v>4083.9354838709678</v>
      </c>
      <c r="J196" s="26">
        <v>3545.7096774193546</v>
      </c>
      <c r="K196" s="26">
        <v>3269.4666666666667</v>
      </c>
      <c r="L196" s="26">
        <v>3702.1935483870966</v>
      </c>
      <c r="M196" s="26">
        <v>3652.6</v>
      </c>
      <c r="N196" s="36">
        <v>4714.322580645161</v>
      </c>
      <c r="O196" s="24">
        <f>+'Resumen Traf'!O196/365</f>
        <v>3755.7890410958903</v>
      </c>
    </row>
    <row r="197" spans="2:15" ht="15.75" thickBot="1" x14ac:dyDescent="0.3">
      <c r="B197" s="27" t="s">
        <v>54</v>
      </c>
      <c r="C197" s="28">
        <v>7307.322580645161</v>
      </c>
      <c r="D197" s="29">
        <v>5097.4285714285716</v>
      </c>
      <c r="E197" s="29">
        <v>5281.0967741935483</v>
      </c>
      <c r="F197" s="29">
        <v>6306.0333333333338</v>
      </c>
      <c r="G197" s="29">
        <v>5346.322580645161</v>
      </c>
      <c r="H197" s="29">
        <v>6624.8666666666668</v>
      </c>
      <c r="I197" s="29">
        <v>6816.8709677419356</v>
      </c>
      <c r="J197" s="29">
        <v>5855.9354838709678</v>
      </c>
      <c r="K197" s="29">
        <v>5269.333333333333</v>
      </c>
      <c r="L197" s="29">
        <v>5849.2903225806449</v>
      </c>
      <c r="M197" s="29">
        <v>5740.4666666666662</v>
      </c>
      <c r="N197" s="30">
        <v>7394.5806451612907</v>
      </c>
      <c r="O197" s="27">
        <f>+'Resumen Traf'!O197/365</f>
        <v>6083.131506849315</v>
      </c>
    </row>
    <row r="198" spans="2:15" ht="15.75" thickBot="1" x14ac:dyDescent="0.3">
      <c r="B198" s="19" t="s">
        <v>30</v>
      </c>
      <c r="C198" s="31">
        <f>SUM(C195:C197)</f>
        <v>17433.06451612903</v>
      </c>
      <c r="D198" s="32">
        <f t="shared" ref="D198:O198" si="36">SUM(D195:D197)</f>
        <v>12668.107142857145</v>
      </c>
      <c r="E198" s="32">
        <f t="shared" si="36"/>
        <v>12991.225806451614</v>
      </c>
      <c r="F198" s="32">
        <f t="shared" si="36"/>
        <v>15368.966666666667</v>
      </c>
      <c r="G198" s="32">
        <f t="shared" si="36"/>
        <v>13041.58064516129</v>
      </c>
      <c r="H198" s="32">
        <f t="shared" si="36"/>
        <v>15937.533333333335</v>
      </c>
      <c r="I198" s="32">
        <f t="shared" si="36"/>
        <v>16270.41935483871</v>
      </c>
      <c r="J198" s="32">
        <f t="shared" si="36"/>
        <v>14250.064516129032</v>
      </c>
      <c r="K198" s="32">
        <f t="shared" si="36"/>
        <v>13099.733333333334</v>
      </c>
      <c r="L198" s="32">
        <f t="shared" si="36"/>
        <v>14628</v>
      </c>
      <c r="M198" s="32">
        <f t="shared" si="36"/>
        <v>14430.666666666668</v>
      </c>
      <c r="N198" s="33">
        <f t="shared" si="36"/>
        <v>18245</v>
      </c>
      <c r="O198" s="34">
        <f t="shared" si="36"/>
        <v>14883.435616438355</v>
      </c>
    </row>
    <row r="199" spans="2:15" ht="15.75" thickBot="1" x14ac:dyDescent="0.3">
      <c r="B199" s="45" t="s">
        <v>181</v>
      </c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7"/>
    </row>
    <row r="200" spans="2:15" x14ac:dyDescent="0.25">
      <c r="B200" s="20" t="s">
        <v>179</v>
      </c>
      <c r="C200" s="21">
        <v>4202.3548387096771</v>
      </c>
      <c r="D200" s="22">
        <v>3275.1071428571427</v>
      </c>
      <c r="E200" s="22">
        <v>3241.5483870967741</v>
      </c>
      <c r="F200" s="22">
        <v>3873.1333333333332</v>
      </c>
      <c r="G200" s="22">
        <v>3101.1612903225805</v>
      </c>
      <c r="H200" s="22">
        <v>3756.4333333333334</v>
      </c>
      <c r="I200" s="22">
        <v>3794.9354838709678</v>
      </c>
      <c r="J200" s="22">
        <v>3441.0322580645161</v>
      </c>
      <c r="K200" s="22">
        <v>3335.9333333333334</v>
      </c>
      <c r="L200" s="22">
        <v>3526.8709677419356</v>
      </c>
      <c r="M200" s="22">
        <v>3679.5333333333333</v>
      </c>
      <c r="N200" s="35">
        <v>4824.9354838709678</v>
      </c>
      <c r="O200" s="23">
        <f>+'Resumen Traf'!O200/365</f>
        <v>3674.4438356164383</v>
      </c>
    </row>
    <row r="201" spans="2:15" ht="15.75" thickBot="1" x14ac:dyDescent="0.3">
      <c r="B201" s="24" t="s">
        <v>180</v>
      </c>
      <c r="C201" s="25">
        <v>4675.2580645161288</v>
      </c>
      <c r="D201" s="26">
        <v>3266.75</v>
      </c>
      <c r="E201" s="26">
        <v>3219.2903225806454</v>
      </c>
      <c r="F201" s="26">
        <v>3621.0333333333333</v>
      </c>
      <c r="G201" s="26">
        <v>3353.8709677419356</v>
      </c>
      <c r="H201" s="26">
        <v>3640.6666666666665</v>
      </c>
      <c r="I201" s="26">
        <v>3879.6129032258063</v>
      </c>
      <c r="J201" s="26">
        <v>3412.5483870967741</v>
      </c>
      <c r="K201" s="26">
        <v>3243.4</v>
      </c>
      <c r="L201" s="26">
        <v>3660.7419354838707</v>
      </c>
      <c r="M201" s="26">
        <v>3691.6333333333332</v>
      </c>
      <c r="N201" s="36">
        <v>4325.6129032258068</v>
      </c>
      <c r="O201" s="24">
        <f>+'Resumen Traf'!O201/365</f>
        <v>3670.4273972602741</v>
      </c>
    </row>
    <row r="202" spans="2:15" ht="15.75" thickBot="1" x14ac:dyDescent="0.3">
      <c r="B202" s="19" t="s">
        <v>30</v>
      </c>
      <c r="C202" s="31">
        <f>SUM(C200:C201)</f>
        <v>8877.6129032258068</v>
      </c>
      <c r="D202" s="32">
        <f t="shared" ref="D202:O202" si="37">SUM(D200:D201)</f>
        <v>6541.8571428571431</v>
      </c>
      <c r="E202" s="32">
        <f t="shared" si="37"/>
        <v>6460.8387096774195</v>
      </c>
      <c r="F202" s="32">
        <f t="shared" si="37"/>
        <v>7494.1666666666661</v>
      </c>
      <c r="G202" s="32">
        <f t="shared" si="37"/>
        <v>6455.0322580645161</v>
      </c>
      <c r="H202" s="32">
        <f t="shared" si="37"/>
        <v>7397.1</v>
      </c>
      <c r="I202" s="32">
        <f t="shared" si="37"/>
        <v>7674.5483870967746</v>
      </c>
      <c r="J202" s="32">
        <f t="shared" si="37"/>
        <v>6853.5806451612898</v>
      </c>
      <c r="K202" s="32">
        <f t="shared" si="37"/>
        <v>6579.3333333333339</v>
      </c>
      <c r="L202" s="32">
        <f t="shared" si="37"/>
        <v>7187.6129032258068</v>
      </c>
      <c r="M202" s="32">
        <f t="shared" si="37"/>
        <v>7371.1666666666661</v>
      </c>
      <c r="N202" s="33">
        <f t="shared" si="37"/>
        <v>9150.5483870967746</v>
      </c>
      <c r="O202" s="34">
        <f t="shared" si="37"/>
        <v>7344.8712328767124</v>
      </c>
    </row>
    <row r="203" spans="2:15" ht="15.75" thickBot="1" x14ac:dyDescent="0.3">
      <c r="B203" s="45" t="s">
        <v>182</v>
      </c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7"/>
    </row>
    <row r="204" spans="2:15" ht="15.75" thickBot="1" x14ac:dyDescent="0.3">
      <c r="B204" s="20" t="s">
        <v>123</v>
      </c>
      <c r="C204" s="21">
        <v>4500.7741935483873</v>
      </c>
      <c r="D204" s="22">
        <v>5269.3214285714284</v>
      </c>
      <c r="E204" s="22">
        <v>4562.677419354839</v>
      </c>
      <c r="F204" s="22">
        <v>5281.7666666666664</v>
      </c>
      <c r="G204" s="22">
        <v>2966.483870967742</v>
      </c>
      <c r="H204" s="22">
        <v>5729.666666666667</v>
      </c>
      <c r="I204" s="22">
        <v>5565.1290322580644</v>
      </c>
      <c r="J204" s="22">
        <v>5354.4516129032254</v>
      </c>
      <c r="K204" s="22">
        <v>5293.2333333333336</v>
      </c>
      <c r="L204" s="22">
        <v>5157.0322580645161</v>
      </c>
      <c r="M204" s="22">
        <v>5113.6000000000004</v>
      </c>
      <c r="N204" s="35">
        <v>5187.677419354839</v>
      </c>
      <c r="O204" s="23">
        <f>+'Resumen Traf'!O204/365</f>
        <v>4992.3561643835619</v>
      </c>
    </row>
    <row r="205" spans="2:15" ht="15.75" thickBot="1" x14ac:dyDescent="0.3">
      <c r="B205" s="19" t="s">
        <v>30</v>
      </c>
      <c r="C205" s="31">
        <f>SUM(C204:C204)</f>
        <v>4500.7741935483873</v>
      </c>
      <c r="D205" s="32">
        <f t="shared" ref="D205:O205" si="38">SUM(D204:D204)</f>
        <v>5269.3214285714284</v>
      </c>
      <c r="E205" s="32">
        <f t="shared" si="38"/>
        <v>4562.677419354839</v>
      </c>
      <c r="F205" s="32">
        <f t="shared" si="38"/>
        <v>5281.7666666666664</v>
      </c>
      <c r="G205" s="32">
        <f t="shared" si="38"/>
        <v>2966.483870967742</v>
      </c>
      <c r="H205" s="32">
        <f t="shared" si="38"/>
        <v>5729.666666666667</v>
      </c>
      <c r="I205" s="32">
        <f t="shared" si="38"/>
        <v>5565.1290322580644</v>
      </c>
      <c r="J205" s="32">
        <f t="shared" si="38"/>
        <v>5354.4516129032254</v>
      </c>
      <c r="K205" s="32">
        <f t="shared" si="38"/>
        <v>5293.2333333333336</v>
      </c>
      <c r="L205" s="32">
        <f t="shared" si="38"/>
        <v>5157.0322580645161</v>
      </c>
      <c r="M205" s="32">
        <f t="shared" si="38"/>
        <v>5113.6000000000004</v>
      </c>
      <c r="N205" s="33">
        <f t="shared" si="38"/>
        <v>5187.677419354839</v>
      </c>
      <c r="O205" s="34">
        <f t="shared" si="38"/>
        <v>4992.3561643835619</v>
      </c>
    </row>
    <row r="206" spans="2:15" ht="15.75" thickBot="1" x14ac:dyDescent="0.3">
      <c r="B206" s="45" t="s">
        <v>183</v>
      </c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7"/>
    </row>
    <row r="207" spans="2:15" ht="15.75" thickBot="1" x14ac:dyDescent="0.3">
      <c r="B207" s="20" t="s">
        <v>184</v>
      </c>
      <c r="C207" s="21">
        <v>2545.516129032258</v>
      </c>
      <c r="D207" s="22">
        <v>2136</v>
      </c>
      <c r="E207" s="22">
        <v>2060.5483870967741</v>
      </c>
      <c r="F207" s="22">
        <v>2327.4666666666667</v>
      </c>
      <c r="G207" s="22">
        <v>2137.0322580645161</v>
      </c>
      <c r="H207" s="22">
        <v>2235.0666666666666</v>
      </c>
      <c r="I207" s="22">
        <v>2260</v>
      </c>
      <c r="J207" s="22">
        <v>2239.0322580645161</v>
      </c>
      <c r="K207" s="22">
        <v>2185.3333333333335</v>
      </c>
      <c r="L207" s="22">
        <v>2372.3870967741937</v>
      </c>
      <c r="M207" s="22">
        <v>2351.0333333333333</v>
      </c>
      <c r="N207" s="35">
        <v>2711.0322580645161</v>
      </c>
      <c r="O207" s="23">
        <f>+'Resumen Traf'!O207/365</f>
        <v>2298.2657534246578</v>
      </c>
    </row>
    <row r="208" spans="2:15" ht="15.75" thickBot="1" x14ac:dyDescent="0.3">
      <c r="B208" s="19" t="s">
        <v>30</v>
      </c>
      <c r="C208" s="31">
        <f>SUM(C207:C207)</f>
        <v>2545.516129032258</v>
      </c>
      <c r="D208" s="32">
        <f t="shared" ref="D208:O208" si="39">SUM(D207:D207)</f>
        <v>2136</v>
      </c>
      <c r="E208" s="32">
        <f t="shared" si="39"/>
        <v>2060.5483870967741</v>
      </c>
      <c r="F208" s="32">
        <f t="shared" si="39"/>
        <v>2327.4666666666667</v>
      </c>
      <c r="G208" s="32">
        <f t="shared" si="39"/>
        <v>2137.0322580645161</v>
      </c>
      <c r="H208" s="32">
        <f t="shared" si="39"/>
        <v>2235.0666666666666</v>
      </c>
      <c r="I208" s="32">
        <f t="shared" si="39"/>
        <v>2260</v>
      </c>
      <c r="J208" s="32">
        <f t="shared" si="39"/>
        <v>2239.0322580645161</v>
      </c>
      <c r="K208" s="32">
        <f t="shared" si="39"/>
        <v>2185.3333333333335</v>
      </c>
      <c r="L208" s="32">
        <f t="shared" si="39"/>
        <v>2372.3870967741937</v>
      </c>
      <c r="M208" s="32">
        <f t="shared" si="39"/>
        <v>2351.0333333333333</v>
      </c>
      <c r="N208" s="33">
        <f t="shared" si="39"/>
        <v>2711.0322580645161</v>
      </c>
      <c r="O208" s="34">
        <f t="shared" si="39"/>
        <v>2298.2657534246578</v>
      </c>
    </row>
    <row r="209" spans="2:15" ht="15.75" thickBot="1" x14ac:dyDescent="0.3">
      <c r="B209" s="45" t="s">
        <v>185</v>
      </c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7"/>
    </row>
    <row r="210" spans="2:15" x14ac:dyDescent="0.25">
      <c r="B210" s="20" t="s">
        <v>77</v>
      </c>
      <c r="C210" s="21">
        <v>30333.83870967742</v>
      </c>
      <c r="D210" s="22">
        <v>21716.071428571428</v>
      </c>
      <c r="E210" s="22">
        <v>22654.83870967742</v>
      </c>
      <c r="F210" s="22">
        <v>26617.4</v>
      </c>
      <c r="G210" s="22">
        <v>22432.967741935485</v>
      </c>
      <c r="H210" s="22">
        <v>27203.166666666668</v>
      </c>
      <c r="I210" s="22">
        <v>27963.903225806451</v>
      </c>
      <c r="J210" s="22">
        <v>25190.709677419356</v>
      </c>
      <c r="K210" s="22">
        <v>22612.9</v>
      </c>
      <c r="L210" s="22">
        <v>26171.516129032258</v>
      </c>
      <c r="M210" s="22">
        <v>25128.333333333332</v>
      </c>
      <c r="N210" s="35">
        <v>31680.451612903227</v>
      </c>
      <c r="O210" s="23">
        <f>+'Resumen Traf'!O210/365</f>
        <v>25847.065753424657</v>
      </c>
    </row>
    <row r="211" spans="2:15" ht="15.75" thickBot="1" x14ac:dyDescent="0.3">
      <c r="B211" s="24" t="s">
        <v>78</v>
      </c>
      <c r="C211" s="25">
        <v>25302.354838709678</v>
      </c>
      <c r="D211" s="26">
        <v>16892.75</v>
      </c>
      <c r="E211" s="26">
        <v>17887.258064516129</v>
      </c>
      <c r="F211" s="26">
        <v>21530.933333333334</v>
      </c>
      <c r="G211" s="26">
        <v>17471.870967741936</v>
      </c>
      <c r="H211" s="26">
        <v>22030.233333333334</v>
      </c>
      <c r="I211" s="26">
        <v>22877.193548387098</v>
      </c>
      <c r="J211" s="26">
        <v>20155.354838709678</v>
      </c>
      <c r="K211" s="26">
        <v>17841.266666666666</v>
      </c>
      <c r="L211" s="26">
        <v>21095.290322580644</v>
      </c>
      <c r="M211" s="26">
        <v>19778.599999999999</v>
      </c>
      <c r="N211" s="36">
        <v>25437.354838709678</v>
      </c>
      <c r="O211" s="24">
        <f>+'Resumen Traf'!O211/365</f>
        <v>20727.273972602739</v>
      </c>
    </row>
    <row r="212" spans="2:15" ht="15.75" thickBot="1" x14ac:dyDescent="0.3">
      <c r="B212" s="19" t="s">
        <v>30</v>
      </c>
      <c r="C212" s="31">
        <f>SUM(C210:C211)</f>
        <v>55636.193548387098</v>
      </c>
      <c r="D212" s="32">
        <f t="shared" ref="D212:O212" si="40">SUM(D210:D211)</f>
        <v>38608.821428571428</v>
      </c>
      <c r="E212" s="32">
        <f t="shared" si="40"/>
        <v>40542.096774193546</v>
      </c>
      <c r="F212" s="32">
        <f t="shared" si="40"/>
        <v>48148.333333333336</v>
      </c>
      <c r="G212" s="32">
        <f t="shared" si="40"/>
        <v>39904.838709677424</v>
      </c>
      <c r="H212" s="32">
        <f t="shared" si="40"/>
        <v>49233.4</v>
      </c>
      <c r="I212" s="32">
        <f t="shared" si="40"/>
        <v>50841.096774193546</v>
      </c>
      <c r="J212" s="32">
        <f t="shared" si="40"/>
        <v>45346.06451612903</v>
      </c>
      <c r="K212" s="32">
        <f t="shared" si="40"/>
        <v>40454.166666666672</v>
      </c>
      <c r="L212" s="32">
        <f t="shared" si="40"/>
        <v>47266.806451612902</v>
      </c>
      <c r="M212" s="32">
        <f t="shared" si="40"/>
        <v>44906.933333333334</v>
      </c>
      <c r="N212" s="33">
        <f t="shared" si="40"/>
        <v>57117.806451612909</v>
      </c>
      <c r="O212" s="34">
        <f t="shared" si="40"/>
        <v>46574.339726027392</v>
      </c>
    </row>
    <row r="213" spans="2:15" ht="15.75" thickBot="1" x14ac:dyDescent="0.3">
      <c r="B213" s="45" t="s">
        <v>187</v>
      </c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7"/>
    </row>
    <row r="214" spans="2:15" x14ac:dyDescent="0.25">
      <c r="B214" s="20" t="s">
        <v>39</v>
      </c>
      <c r="C214" s="21">
        <v>0</v>
      </c>
      <c r="D214" s="22">
        <v>0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35">
        <v>40241.870967741932</v>
      </c>
      <c r="O214" s="23">
        <f>+'Resumen Traf'!O214/31</f>
        <v>40241.870967741932</v>
      </c>
    </row>
    <row r="215" spans="2:15" x14ac:dyDescent="0.25">
      <c r="B215" s="24" t="s">
        <v>40</v>
      </c>
      <c r="C215" s="25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36">
        <v>3415.8709677419356</v>
      </c>
      <c r="O215" s="24">
        <f>+'Resumen Traf'!O215/31</f>
        <v>3415.8709677419356</v>
      </c>
    </row>
    <row r="216" spans="2:15" ht="15.75" thickBot="1" x14ac:dyDescent="0.3">
      <c r="B216" s="37" t="s">
        <v>165</v>
      </c>
      <c r="C216" s="38">
        <v>0</v>
      </c>
      <c r="D216" s="39">
        <v>0</v>
      </c>
      <c r="E216" s="39">
        <v>0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40">
        <v>234.41935483870967</v>
      </c>
      <c r="O216" s="37">
        <f>+'Resumen Traf'!O216/31</f>
        <v>234.41935483870967</v>
      </c>
    </row>
    <row r="217" spans="2:15" ht="15.75" thickBot="1" x14ac:dyDescent="0.3">
      <c r="B217" s="19" t="s">
        <v>30</v>
      </c>
      <c r="C217" s="31">
        <f>SUM(C214:C216)</f>
        <v>0</v>
      </c>
      <c r="D217" s="32">
        <f t="shared" ref="D217:O217" si="41">SUM(D214:D216)</f>
        <v>0</v>
      </c>
      <c r="E217" s="32">
        <f t="shared" si="41"/>
        <v>0</v>
      </c>
      <c r="F217" s="32">
        <f t="shared" si="41"/>
        <v>0</v>
      </c>
      <c r="G217" s="32">
        <f t="shared" si="41"/>
        <v>0</v>
      </c>
      <c r="H217" s="32">
        <f t="shared" si="41"/>
        <v>0</v>
      </c>
      <c r="I217" s="32">
        <f t="shared" si="41"/>
        <v>0</v>
      </c>
      <c r="J217" s="32">
        <f t="shared" si="41"/>
        <v>0</v>
      </c>
      <c r="K217" s="32">
        <f t="shared" si="41"/>
        <v>0</v>
      </c>
      <c r="L217" s="32">
        <f t="shared" si="41"/>
        <v>0</v>
      </c>
      <c r="M217" s="32">
        <f t="shared" si="41"/>
        <v>0</v>
      </c>
      <c r="N217" s="33">
        <f t="shared" si="41"/>
        <v>43892.161290322576</v>
      </c>
      <c r="O217" s="34">
        <f t="shared" si="41"/>
        <v>43892.161290322576</v>
      </c>
    </row>
    <row r="218" spans="2:15" ht="15.75" thickBot="1" x14ac:dyDescent="0.3"/>
    <row r="219" spans="2:15" ht="15.75" thickBot="1" x14ac:dyDescent="0.3">
      <c r="B219" s="19" t="s">
        <v>160</v>
      </c>
      <c r="C219" s="31">
        <f>C17+C22+C27+C32+C38+C42+C48+C52+C63+C68+C73+C78+C81+C89+C92+C101+C109+C116+C120+C124+C128+C131+C135+C139+C142+C147+C150+C157+C161+C164+C170+C174+C177+C181+C190+C193+C198+C202+C205+C208+C212+C217</f>
        <v>845488.61290322582</v>
      </c>
      <c r="D219" s="32">
        <f t="shared" ref="D219:N219" si="42">D17+D22+D27+D32+D38+D42+D48+D52+D63+D68+D73+D78+D81+D89+D92+D101+D109+D116+D120+D124+D128+D131+D135+D139+D142+D147+D150+D157+D161+D164+D170+D174+D177+D181+D190+D193+D198+D202+D205+D208+D212+D217</f>
        <v>712195.29464285739</v>
      </c>
      <c r="E219" s="32">
        <f t="shared" si="42"/>
        <v>714620.76529477187</v>
      </c>
      <c r="F219" s="32">
        <f t="shared" si="42"/>
        <v>781289.43333333347</v>
      </c>
      <c r="G219" s="32">
        <f t="shared" si="42"/>
        <v>707587.12903225783</v>
      </c>
      <c r="H219" s="32">
        <f t="shared" si="42"/>
        <v>766342.36989247298</v>
      </c>
      <c r="I219" s="32">
        <f t="shared" si="42"/>
        <v>746204.90322580654</v>
      </c>
      <c r="J219" s="32">
        <f t="shared" si="42"/>
        <v>738683.83936135587</v>
      </c>
      <c r="K219" s="32">
        <f t="shared" si="42"/>
        <v>697165.73333333328</v>
      </c>
      <c r="L219" s="32">
        <f t="shared" si="42"/>
        <v>733107.08870967722</v>
      </c>
      <c r="M219" s="32">
        <f t="shared" si="42"/>
        <v>707696.1</v>
      </c>
      <c r="N219" s="33">
        <f t="shared" si="42"/>
        <v>825399.3548387097</v>
      </c>
      <c r="O219" s="34">
        <v>747061.06849315064</v>
      </c>
    </row>
  </sheetData>
  <mergeCells count="50">
    <mergeCell ref="B194:O194"/>
    <mergeCell ref="B199:O199"/>
    <mergeCell ref="B203:O203"/>
    <mergeCell ref="B206:O206"/>
    <mergeCell ref="B209:O209"/>
    <mergeCell ref="B125:O125"/>
    <mergeCell ref="B129:O129"/>
    <mergeCell ref="B136:O136"/>
    <mergeCell ref="B140:O140"/>
    <mergeCell ref="B143:O143"/>
    <mergeCell ref="B171:O171"/>
    <mergeCell ref="B175:O175"/>
    <mergeCell ref="B178:O178"/>
    <mergeCell ref="B182:O182"/>
    <mergeCell ref="B158:O158"/>
    <mergeCell ref="B148:O148"/>
    <mergeCell ref="B151:O151"/>
    <mergeCell ref="B162:O162"/>
    <mergeCell ref="B165:O165"/>
    <mergeCell ref="B191:O191"/>
    <mergeCell ref="P10:R16"/>
    <mergeCell ref="B43:O43"/>
    <mergeCell ref="B49:O49"/>
    <mergeCell ref="B53:O53"/>
    <mergeCell ref="B64:O64"/>
    <mergeCell ref="B39:O39"/>
    <mergeCell ref="B33:O33"/>
    <mergeCell ref="B79:O79"/>
    <mergeCell ref="B121:O121"/>
    <mergeCell ref="B90:O90"/>
    <mergeCell ref="B102:O102"/>
    <mergeCell ref="B110:O110"/>
    <mergeCell ref="B117:O117"/>
    <mergeCell ref="B82:O82"/>
    <mergeCell ref="B213:O213"/>
    <mergeCell ref="B1:B3"/>
    <mergeCell ref="C1:L1"/>
    <mergeCell ref="C2:H2"/>
    <mergeCell ref="I2:L2"/>
    <mergeCell ref="C3:H3"/>
    <mergeCell ref="I3:L3"/>
    <mergeCell ref="C5:N5"/>
    <mergeCell ref="B9:O9"/>
    <mergeCell ref="B18:O18"/>
    <mergeCell ref="B23:O23"/>
    <mergeCell ref="B28:O28"/>
    <mergeCell ref="B132:O132"/>
    <mergeCell ref="B93:O93"/>
    <mergeCell ref="B69:O69"/>
    <mergeCell ref="B74:O7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4CE3D403-DEFF-43A9-9FF4-0219369A3434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Traf</vt:lpstr>
      <vt:lpstr>Resumen Rec</vt:lpstr>
      <vt:lpstr>Resumen TPD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Beyer Andres Gomez Vargas</dc:creator>
  <cp:lastModifiedBy>Beyer Andres Gomez Vargas</cp:lastModifiedBy>
  <dcterms:created xsi:type="dcterms:W3CDTF">2017-02-03T19:40:46Z</dcterms:created>
  <dcterms:modified xsi:type="dcterms:W3CDTF">2018-02-05T15:18:13Z</dcterms:modified>
</cp:coreProperties>
</file>