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mc:AlternateContent xmlns:mc="http://schemas.openxmlformats.org/markup-compatibility/2006">
    <mc:Choice Requires="x15">
      <x15ac:absPath xmlns:x15ac="http://schemas.microsoft.com/office/spreadsheetml/2010/11/ac" url="C:\Users\imaldonado.ANI\Desktop\Mapas de riesgos definitivos\"/>
    </mc:Choice>
  </mc:AlternateContent>
  <xr:revisionPtr revIDLastSave="0" documentId="13_ncr:1_{E39B7902-A13D-454C-AC71-14A8BAE6CAB9}" xr6:coauthVersionLast="45" xr6:coauthVersionMax="45" xr10:uidLastSave="{00000000-0000-0000-0000-000000000000}"/>
  <bookViews>
    <workbookView xWindow="-120" yWindow="-120" windowWidth="29040" windowHeight="15840" activeTab="5" xr2:uid="{00000000-000D-0000-FFFF-FFFF00000000}"/>
  </bookViews>
  <sheets>
    <sheet name="CICLO PHVA" sheetId="31" r:id="rId1"/>
    <sheet name="SEPG-F-007" sheetId="30" r:id="rId2"/>
    <sheet name="SEPG-F-061" sheetId="20" state="hidden" r:id="rId3"/>
    <sheet name="SEPG-F-012" sheetId="19" r:id="rId4"/>
    <sheet name="Fm-20 " sheetId="15" state="hidden" r:id="rId5"/>
    <sheet name="SEPG-F-030 " sheetId="25" r:id="rId6"/>
    <sheet name="2017-2018" sheetId="29" r:id="rId7"/>
    <sheet name="2018-2019" sheetId="33" r:id="rId8"/>
    <sheet name="ZB" sheetId="32" r:id="rId9"/>
    <sheet name="DB" sheetId="14" r:id="rId10"/>
    <sheet name="Hoja1" sheetId="17" state="hidden" r:id="rId11"/>
  </sheets>
  <externalReferences>
    <externalReference r:id="rId12"/>
    <externalReference r:id="rId13"/>
    <externalReference r:id="rId14"/>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[2]DB!$B$24:$B$28</definedName>
    <definedName name="IMPACTO">DB!$H$5</definedName>
    <definedName name="ManualesInstructivos">DB!$E$9:$E$10</definedName>
    <definedName name="OP" localSheetId="4">'Fm-20 '!$L$11</definedName>
    <definedName name="OPCIONESDEMANEJO">DB!$N$5:$N$8</definedName>
    <definedName name="probab">[2]DB!$B$16:$B$20</definedName>
    <definedName name="PROBABILIDAD">DB!$G$5</definedName>
    <definedName name="ResponDefinidos">DB!$G$9:$G$10</definedName>
    <definedName name="TieneHerramientaControl1">DB!$D$9:$D$10</definedName>
    <definedName name="TIPODERIESGO">DB!$B$5:$B$11</definedName>
    <definedName name="valor">[2]DB!$B$32:$B$34</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6" i="25" l="1"/>
  <c r="O26" i="25"/>
  <c r="S26" i="25"/>
  <c r="R25" i="25"/>
  <c r="O25" i="25"/>
  <c r="AA25" i="25"/>
  <c r="S24" i="25"/>
  <c r="T24" i="25"/>
  <c r="R24" i="25"/>
  <c r="O24" i="25"/>
  <c r="AA24" i="25"/>
  <c r="P26" i="25"/>
  <c r="S25" i="25"/>
  <c r="T25" i="25"/>
  <c r="AA26" i="25"/>
  <c r="AG26" i="25"/>
  <c r="P24" i="25"/>
  <c r="P25" i="25"/>
  <c r="T26" i="25"/>
  <c r="U26" i="25"/>
  <c r="AG25" i="25"/>
  <c r="AF25" i="25"/>
  <c r="AG24" i="25"/>
  <c r="AF24" i="25"/>
  <c r="U24" i="25"/>
  <c r="AF26" i="25"/>
  <c r="U25" i="25"/>
  <c r="P24" i="19"/>
  <c r="D27" i="25"/>
  <c r="P23" i="19"/>
  <c r="C27" i="25"/>
  <c r="E27" i="25"/>
  <c r="P22" i="19"/>
  <c r="Q22" i="19"/>
  <c r="D23" i="25"/>
  <c r="P21" i="19"/>
  <c r="R21" i="19"/>
  <c r="P25" i="19"/>
  <c r="C29" i="25"/>
  <c r="P26" i="19"/>
  <c r="D29" i="25"/>
  <c r="C22" i="25"/>
  <c r="D22" i="25"/>
  <c r="Q21" i="19"/>
  <c r="C23" i="25"/>
  <c r="AA30" i="25"/>
  <c r="AA61" i="19"/>
  <c r="Z61" i="19"/>
  <c r="AA60" i="19"/>
  <c r="Z60" i="19"/>
  <c r="B60" i="19"/>
  <c r="A60" i="19"/>
  <c r="AA59" i="19"/>
  <c r="Z59" i="19"/>
  <c r="AA58" i="19"/>
  <c r="Z58" i="19"/>
  <c r="B58" i="19"/>
  <c r="A58" i="19"/>
  <c r="AA57" i="19"/>
  <c r="Z57" i="19"/>
  <c r="AA56" i="19"/>
  <c r="Z56" i="19"/>
  <c r="B56" i="19"/>
  <c r="A56" i="19"/>
  <c r="AA55" i="19"/>
  <c r="Z55" i="19"/>
  <c r="AA54" i="19"/>
  <c r="Z54" i="19"/>
  <c r="B54" i="19"/>
  <c r="A54" i="19"/>
  <c r="AA53" i="19"/>
  <c r="Z53" i="19"/>
  <c r="AA52" i="19"/>
  <c r="Z52" i="19"/>
  <c r="B52" i="19"/>
  <c r="A52" i="19"/>
  <c r="AA51" i="19"/>
  <c r="Z51" i="19"/>
  <c r="AA50" i="19"/>
  <c r="Z50" i="19"/>
  <c r="B50" i="19"/>
  <c r="A50" i="19"/>
  <c r="AA49" i="19"/>
  <c r="Z49" i="19"/>
  <c r="AA48" i="19"/>
  <c r="Z48" i="19"/>
  <c r="AB48" i="19"/>
  <c r="AC48" i="19"/>
  <c r="B48" i="19"/>
  <c r="A48" i="19"/>
  <c r="AA47" i="19"/>
  <c r="Z47" i="19"/>
  <c r="AA46" i="19"/>
  <c r="Z46" i="19"/>
  <c r="B46" i="19"/>
  <c r="A46" i="19"/>
  <c r="AA45" i="19"/>
  <c r="Z45" i="19"/>
  <c r="AA44" i="19"/>
  <c r="Z44" i="19"/>
  <c r="B44" i="19"/>
  <c r="A44" i="19"/>
  <c r="AA43" i="19"/>
  <c r="Z43" i="19"/>
  <c r="AA42" i="19"/>
  <c r="Z42" i="19"/>
  <c r="B42" i="19"/>
  <c r="A42" i="19"/>
  <c r="AA41" i="19"/>
  <c r="Z41" i="19"/>
  <c r="AA40" i="19"/>
  <c r="Z40" i="19"/>
  <c r="AB40" i="19"/>
  <c r="AC40" i="19"/>
  <c r="B40" i="19"/>
  <c r="A40" i="19"/>
  <c r="AA39" i="19"/>
  <c r="Z39" i="19"/>
  <c r="AA38" i="19"/>
  <c r="Z38" i="19"/>
  <c r="B38" i="19"/>
  <c r="A38" i="19"/>
  <c r="AA37" i="19"/>
  <c r="Z37" i="19"/>
  <c r="AA36" i="19"/>
  <c r="Z36" i="19"/>
  <c r="B36" i="19"/>
  <c r="A36" i="19"/>
  <c r="AA35" i="19"/>
  <c r="Z35" i="19"/>
  <c r="AA34" i="19"/>
  <c r="Z34" i="19"/>
  <c r="B34" i="19"/>
  <c r="A34" i="19"/>
  <c r="AA33" i="19"/>
  <c r="Z33" i="19"/>
  <c r="AA32" i="19"/>
  <c r="Z32" i="19"/>
  <c r="AB32" i="19"/>
  <c r="AC32" i="19"/>
  <c r="B32" i="19"/>
  <c r="A32" i="19"/>
  <c r="AA31" i="19"/>
  <c r="Z31" i="19"/>
  <c r="AA30" i="19"/>
  <c r="Z30" i="19"/>
  <c r="B30" i="19"/>
  <c r="A30" i="19"/>
  <c r="AK21" i="19"/>
  <c r="AF20" i="19"/>
  <c r="AG20" i="19"/>
  <c r="AH20" i="19"/>
  <c r="AI20" i="19"/>
  <c r="J20" i="19"/>
  <c r="K20" i="19"/>
  <c r="L20" i="19"/>
  <c r="AB56" i="19"/>
  <c r="AC56" i="19"/>
  <c r="AB36" i="19"/>
  <c r="AC36" i="19"/>
  <c r="AB44" i="19"/>
  <c r="AC44" i="19"/>
  <c r="AB52" i="19"/>
  <c r="AC52" i="19"/>
  <c r="AB60" i="19"/>
  <c r="AC60" i="19"/>
  <c r="Q26" i="19"/>
  <c r="D30" i="25"/>
  <c r="AB34" i="19"/>
  <c r="AC34" i="19"/>
  <c r="AB42" i="19"/>
  <c r="AC42" i="19"/>
  <c r="AB50" i="19"/>
  <c r="AC50" i="19"/>
  <c r="AB58" i="19"/>
  <c r="AC58" i="19"/>
  <c r="Q23" i="19"/>
  <c r="C28" i="25"/>
  <c r="AB38" i="19"/>
  <c r="AC38" i="19"/>
  <c r="AB46" i="19"/>
  <c r="AC46" i="19"/>
  <c r="AB54" i="19"/>
  <c r="AC54" i="19"/>
  <c r="E22" i="25"/>
  <c r="Q25" i="19"/>
  <c r="C30" i="25"/>
  <c r="AB30" i="19"/>
  <c r="AC30" i="19"/>
  <c r="Q24" i="19"/>
  <c r="D28" i="25"/>
  <c r="R25" i="19"/>
  <c r="S25" i="19"/>
  <c r="R23" i="19"/>
  <c r="S23" i="19"/>
  <c r="S21" i="19"/>
  <c r="E29" i="25"/>
  <c r="F33" i="20"/>
  <c r="E33" i="20"/>
  <c r="D33" i="20"/>
  <c r="F28" i="20"/>
  <c r="E28" i="20"/>
  <c r="D28" i="20"/>
  <c r="F23" i="20"/>
  <c r="E23" i="20"/>
  <c r="D23" i="20"/>
  <c r="F18" i="20"/>
  <c r="E18" i="20"/>
  <c r="D18" i="20"/>
  <c r="F13" i="20"/>
  <c r="E13" i="20"/>
  <c r="D13" i="20"/>
  <c r="O29" i="25"/>
  <c r="AA29" i="25"/>
  <c r="O22" i="25"/>
  <c r="AA22" i="25"/>
  <c r="R29" i="25"/>
  <c r="S29" i="25"/>
  <c r="T29" i="25"/>
  <c r="R27" i="25"/>
  <c r="O27" i="25"/>
  <c r="R23" i="25"/>
  <c r="O23" i="25"/>
  <c r="P23" i="25"/>
  <c r="AA23" i="25"/>
  <c r="S27" i="25"/>
  <c r="U27" i="25"/>
  <c r="AA27" i="25"/>
  <c r="U29" i="25"/>
  <c r="P29" i="25"/>
  <c r="P27" i="25"/>
  <c r="S23" i="25"/>
  <c r="S22" i="25"/>
  <c r="T27" i="25"/>
  <c r="V27" i="25"/>
  <c r="Y27" i="25"/>
  <c r="V29" i="25"/>
  <c r="U23" i="25"/>
  <c r="T23" i="25"/>
  <c r="R22" i="25"/>
  <c r="Z27" i="25"/>
  <c r="Z29" i="25"/>
  <c r="Y29" i="25"/>
  <c r="P22" i="25"/>
  <c r="AF30" i="25"/>
  <c r="AF29" i="25"/>
  <c r="AF23" i="25"/>
  <c r="T22" i="25"/>
  <c r="V22" i="25"/>
  <c r="U22" i="25"/>
  <c r="AG29" i="25"/>
  <c r="AG30" i="25"/>
  <c r="AG23" i="25"/>
  <c r="AG22" i="25"/>
  <c r="Z22" i="25"/>
  <c r="Y22" i="25"/>
  <c r="AB22" i="25"/>
  <c r="AF27" i="25"/>
  <c r="AG27" i="25"/>
  <c r="AF22" i="25"/>
  <c r="AC22" i="25"/>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D22" i="25"/>
  <c r="AE22" i="25"/>
  <c r="AB27" i="25"/>
  <c r="AD27" i="25"/>
  <c r="AE27" i="25"/>
  <c r="AB29" i="25"/>
  <c r="AD29" i="25"/>
  <c r="AE29" i="25"/>
  <c r="J17" i="15"/>
  <c r="J12" i="15"/>
  <c r="J20" i="15"/>
  <c r="J18" i="15"/>
  <c r="J1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s>
  <commentList>
    <comment ref="B9" authorId="0" shapeId="0" xr:uid="{00000000-0006-0000-0100-00000100000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00000000-0006-0000-0100-000002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00000000-0006-0000-0100-000003000000}">
      <text>
        <r>
          <rPr>
            <sz val="12"/>
            <color indexed="81"/>
            <rFont val="Tahoma"/>
            <family val="2"/>
          </rPr>
          <t xml:space="preserve">Se refiere a las características generales o las formas en que se observa o manifiesta el riesgo identificado.
</t>
        </r>
      </text>
    </comment>
    <comment ref="G9" authorId="0" shapeId="0" xr:uid="{00000000-0006-0000-0100-00000400000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00000000-0006-0000-0100-000005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C14" authorId="1" shapeId="0" xr:uid="{00000000-0006-0000-0100-000006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1" shapeId="0" xr:uid="{00000000-0006-0000-0100-000007000000}">
      <text>
        <r>
          <rPr>
            <sz val="12"/>
            <color indexed="81"/>
            <rFont val="Tahoma"/>
            <family val="2"/>
          </rPr>
          <t xml:space="preserve">Se refiere a las características generales o las formas en que se observa o manifiesta el riesgo identificado.
</t>
        </r>
      </text>
    </comment>
    <comment ref="I14" authorId="1" shapeId="0" xr:uid="{00000000-0006-0000-0100-00000800000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1" shapeId="0" xr:uid="{00000000-0006-0000-0100-000009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I13" authorId="0" shapeId="0" xr:uid="{00000000-0006-0000-0200-000001000000}">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0" authorId="0" shapeId="0" xr:uid="{00000000-0006-0000-03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00000000-0006-0000-03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xr:uid="{00000000-0006-0000-0300-00000300000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xr:uid="{00000000-0006-0000-03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xr:uid="{00000000-0006-0000-03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400-000001000000}">
      <text>
        <r>
          <rPr>
            <sz val="12"/>
            <color indexed="81"/>
            <rFont val="Tahoma"/>
            <family val="2"/>
          </rPr>
          <t>Para plantear el plan de acción tenga en cuenta el contexto Estratégico del Fm-17(Identificación del riesgo).</t>
        </r>
      </text>
    </comment>
    <comment ref="L10" authorId="1" shapeId="0" xr:uid="{00000000-0006-0000-04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s>
  <commentList>
    <comment ref="H19" authorId="0" shapeId="0" xr:uid="{00000000-0006-0000-0500-000001000000}">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00000000-0006-0000-0500-000002000000}">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00000000-0006-0000-0500-000003000000}">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00000000-0006-0000-0500-000004000000}">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00000000-0006-0000-0500-000005000000}">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B21" authorId="0" shapeId="0" xr:uid="{00000000-0006-0000-0500-000006000000}">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00000000-0006-0000-0500-000007000000}">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00000000-0006-0000-0500-000008000000}">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00000000-0006-0000-0500-000009000000}">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00000000-0006-0000-0500-00000A000000}">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00000000-0006-0000-0500-00000B000000}">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00000000-0006-0000-0500-00000C00000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00000000-0006-0000-0500-00000D000000}">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800-000001000000}">
      <text>
        <r>
          <rPr>
            <b/>
            <sz val="9"/>
            <color indexed="81"/>
            <rFont val="Tahoma"/>
            <family val="2"/>
          </rPr>
          <t xml:space="preserve">Riesgo ascendente: a Mayor nivel de zona mayor riesgo)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900-00000100000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<sst xmlns="http://schemas.openxmlformats.org/spreadsheetml/2006/main" count="922" uniqueCount="458">
  <si>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</si>
  <si>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</si>
  <si>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</si>
  <si>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</si>
  <si>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</si>
  <si>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</si>
  <si>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</si>
  <si>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</si>
  <si>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</si>
  <si>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</si>
  <si>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</si>
  <si>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</si>
  <si>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</si>
  <si>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</si>
  <si>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</si>
  <si>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</si>
  <si>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</si>
  <si>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</si>
  <si>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</si>
  <si>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</si>
  <si>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</si>
  <si>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</si>
  <si>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</si>
  <si>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</si>
  <si>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</si>
  <si>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</si>
  <si>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</si>
  <si>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</si>
  <si>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</si>
  <si>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</si>
  <si>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</si>
  <si>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</si>
  <si>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</si>
  <si>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</si>
  <si>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</si>
  <si>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</si>
  <si>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</si>
  <si>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</si>
  <si>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</si>
  <si>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</si>
  <si>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</si>
  <si>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</si>
  <si>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</si>
  <si>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</si>
  <si>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</si>
  <si>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</si>
  <si>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</si>
  <si>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</si>
  <si>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</si>
  <si>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</si>
  <si>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</si>
  <si>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</si>
  <si>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</si>
  <si>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</si>
  <si>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</si>
  <si>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</si>
  <si>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</si>
  <si>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</si>
  <si>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</si>
  <si>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</si>
  <si>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</si>
  <si>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</si>
  <si>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</si>
  <si>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</si>
  <si>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</si>
  <si>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</si>
  <si>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</si>
  <si>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</si>
  <si>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</si>
  <si>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</si>
  <si>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</si>
  <si>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</si>
  <si>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</si>
  <si>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</si>
  <si>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</si>
  <si>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</si>
  <si>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</si>
  <si>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</si>
  <si>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</si>
  <si>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</si>
  <si>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</si>
  <si>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</si>
  <si>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</si>
  <si>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</si>
  <si>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</si>
  <si>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</si>
  <si>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</si>
  <si>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</si>
  <si>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</si>
  <si>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</si>
  <si>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</si>
  <si>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</si>
  <si>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</si>
  <si>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</si>
  <si>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</si>
  <si>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</si>
  <si>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</si>
  <si>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</si>
  <si>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</si>
  <si>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</si>
  <si>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</si>
  <si>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</si>
  <si>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</si>
  <si>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</si>
  <si>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</si>
  <si>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</si>
  <si>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</si>
  <si>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</si>
  <si>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</si>
  <si>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</si>
  <si>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</si>
  <si>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</si>
  <si>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</si>
  <si>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</si>
  <si>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</si>
  <si>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</si>
  <si>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</si>
  <si>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</si>
  <si>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</si>
  <si>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</si>
  <si>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</si>
  <si>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</si>
  <si>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</si>
  <si>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</si>
  <si>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</si>
  <si>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</si>
  <si>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</si>
  <si>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</si>
  <si>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</si>
  <si>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</si>
  <si>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</si>
  <si>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</si>
  <si>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</si>
  <si>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</si>
  <si>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</si>
  <si>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</si>
  <si>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</si>
  <si>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</si>
  <si>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</si>
  <si>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</si>
  <si>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</si>
  <si>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</si>
  <si>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</si>
  <si>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</si>
  <si>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</si>
  <si>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</si>
  <si>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</si>
  <si>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</si>
  <si>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</si>
  <si>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</si>
  <si>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</si>
  <si>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</si>
  <si>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</si>
  <si>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</si>
  <si>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</si>
  <si>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</si>
  <si>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</si>
  <si>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</si>
  <si>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</si>
  <si>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</si>
  <si>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</si>
  <si>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</si>
  <si>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</si>
  <si>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</si>
  <si>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</si>
  <si>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</si>
  <si>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</si>
  <si>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</si>
  <si>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</si>
  <si>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</si>
  <si>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</si>
  <si>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</si>
  <si>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</si>
  <si>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</si>
  <si>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</si>
  <si>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</si>
  <si>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</si>
  <si>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</si>
  <si>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</si>
  <si>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</si>
  <si>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</si>
  <si>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</si>
  <si>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</si>
  <si>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</si>
  <si>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</si>
  <si>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</si>
  <si>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</si>
  <si>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</si>
  <si>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</si>
  <si>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</si>
  <si>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</si>
  <si>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</si>
  <si>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</si>
  <si>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</si>
  <si>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</si>
  <si>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</si>
  <si>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</si>
  <si>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</si>
  <si>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</si>
  <si>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</si>
  <si>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</si>
  <si>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</si>
  <si>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</si>
  <si>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</si>
  <si>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</si>
  <si>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</si>
  <si>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</si>
  <si>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</si>
  <si>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</si>
  <si>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</si>
  <si>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</si>
  <si>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</si>
  <si>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</si>
  <si>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</si>
  <si>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</si>
  <si>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</si>
  <si>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</si>
  <si>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</si>
  <si>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</si>
  <si>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</si>
  <si>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</si>
  <si>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</si>
  <si>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</si>
  <si>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</si>
  <si>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</si>
  <si>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</si>
  <si>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</si>
  <si>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</si>
  <si>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</si>
  <si>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</si>
  <si>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</si>
  <si>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</si>
  <si>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Nota: Puntaje de Impacto adaptado a la metodologia de la ANI (orientado a calibrar el nivel de exposición de riesgo similar al de riesgo institucional de la ANI)</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</si>
  <si>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</si>
  <si>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</si>
  <si>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</si>
  <si>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</si>
  <si>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</si>
  <si>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</si>
  <si>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</si>
  <si>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</si>
  <si>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</si>
  <si>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</si>
  <si>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</si>
  <si>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</si>
  <si>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</si>
  <si>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</si>
  <si>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</si>
  <si>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</si>
  <si>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</si>
  <si>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</si>
  <si>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</si>
  <si>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</si>
  <si>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</si>
  <si>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</si>
  <si>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</si>
  <si>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</si>
  <si>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</si>
  <si>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</si>
  <si>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</si>
  <si>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</si>
  <si>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</si>
  <si>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</si>
  <si>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</si>
  <si>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</si>
  <si>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SEPG-F-030</t>
  </si>
  <si>
    <t>Ingrid Maldonado</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</si>
  <si>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</si>
  <si>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</si>
  <si>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</si>
  <si>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</si>
  <si>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MEDIDAS ANTICORRUPCIÓN PROCESOS ESTRATEGICOS Y DE APOYO</t>
  </si>
  <si>
    <t>SEPG-012</t>
  </si>
  <si>
    <t>CONSOLIDADO CALIFICACIÓN DEL RIESGO Y LA OPORTUNIDAD</t>
  </si>
  <si>
    <t>PROCESO DE EVALUACIÓN Y CONTROL INSTITUCIONAL</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</si>
  <si>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</si>
  <si>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</si>
  <si>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</si>
  <si>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</si>
  <si>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</si>
  <si>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</si>
  <si>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</si>
  <si>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</si>
  <si>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</si>
  <si>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</si>
  <si>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</si>
  <si>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</si>
  <si>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</si>
  <si>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</si>
  <si>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</si>
  <si>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</si>
  <si>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</si>
  <si>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</si>
  <si>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</si>
  <si>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</si>
  <si>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</si>
  <si>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</si>
  <si>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</si>
  <si>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</si>
  <si>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</si>
  <si>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</si>
  <si>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RS1</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</si>
  <si>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</si>
  <si>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</si>
  <si>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Yuly Andrea Ujueta Castillo</t>
  </si>
  <si>
    <t>Contratista</t>
  </si>
  <si>
    <t>Asesor Riesgos</t>
  </si>
  <si>
    <t>Gloria Margoth Cabrera Rubio</t>
  </si>
  <si>
    <t>Jefe Oficina de Control Interno</t>
  </si>
  <si>
    <t>Poldy Paola Osorio</t>
  </si>
  <si>
    <t>Coordinador GIT Riesgos</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</si>
  <si>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</si>
  <si>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</si>
  <si>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</si>
  <si>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</si>
  <si>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</si>
  <si>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</si>
  <si>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</si>
  <si>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</si>
  <si>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</si>
  <si>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</si>
  <si>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</si>
  <si>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</si>
  <si>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</si>
  <si>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</si>
  <si>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STEAKEHOLDERS</t>
  </si>
  <si>
    <t>RIESGOS ACTUALES</t>
  </si>
  <si>
    <t>RIESGOS NUEVOS</t>
  </si>
  <si>
    <t>PLANEAR</t>
  </si>
  <si>
    <t>HACER</t>
  </si>
  <si>
    <t>* Informe de seguimiento o de auditoría inexacto.</t>
  </si>
  <si>
    <t>VERIFICAR</t>
  </si>
  <si>
    <t>ACTUAR</t>
  </si>
  <si>
    <t>AÑO 2017-2018</t>
  </si>
  <si>
    <t>Riesgos Proceso de evaluación y control institucional</t>
  </si>
  <si>
    <t>Riesgo Definido</t>
  </si>
  <si>
    <t>Riesgo Inherente</t>
  </si>
  <si>
    <t>Riesgo Residual</t>
  </si>
  <si>
    <t>Observaciones</t>
  </si>
  <si>
    <t>Ejecución deficiente de la auditoría por parte de los servidores públicos de la Oficina de Control Interno.</t>
  </si>
  <si>
    <t>Se mantiene en el 2018</t>
  </si>
  <si>
    <t>El riesgo “Ejecución deficiente de la auditoría por parte de los servidores públicos de la Oficina de Control Interno”, se identificó como una causa y en consecuencia se remplazó por el riesgo “Informe de seguimiento o de auditoría inexacto”.
Se realiza una nueva evalaución del riesgo de acuerdo a los cambios señalados.</t>
  </si>
  <si>
    <t>Informe de seguimiento o de auditoría inexacto</t>
  </si>
  <si>
    <t>Riesgo Extremo (Z-19)</t>
  </si>
  <si>
    <t>Riesgo Alto (Z-15)</t>
  </si>
  <si>
    <t>*Se incluyen recursos
*Se reevaluaron las acciones requeridas para mitigar el riesgo
*Se modifican indicadores</t>
  </si>
  <si>
    <t>Las no confirmaciones, observaciones y recomendaciones producto de las auditorías de la OCI, no son efectivas</t>
  </si>
  <si>
    <t>Se elimina para el año 2018</t>
  </si>
  <si>
    <t>El riesgo “las no conformidades, observaciones y recomendaciones producto de las auditorías de la Oficina de Control Interno, no son efectivas”, se eliminó debido a que se considera un efecto del primer riesgo propuesto “Informe de seguimiento o de auditoría inexacto”.</t>
  </si>
  <si>
    <t>Falta de seguimiento a los requerimientos de los organismos de control por parte de la OCI.</t>
  </si>
  <si>
    <t>El riesgo “Falta de seguimiento a los requerimientos de los organismos de control por parte de la Oficina de Control Interno”, se considera una causa de un riesgo institucional que puede ser sanciones por extemporaneidad en respuestas a requerimientos de organismos de control. El control que es el seguimiento a las respuestas de los requerimientos, debe estar implementado por los responsables de dar las respuestas a los requerimientos. En consecuencia, se retiró porque no es un riesgo de la gestión de la Oficina de Control Interno.</t>
  </si>
  <si>
    <t>Asesoría inadecuada o inoportuna por parte de la Oficina de Control Interno</t>
  </si>
  <si>
    <t>El riesgo “Asesoría inadecuada o inoportuna por parte de la Oficina de Control Interno”, se precisó la redacción, acorde a las implicaciones y efectos de la asesoría, quedando de la siguiente manera: “Asesoría inoportuna por parte de la Oficina de Control Interno”.</t>
  </si>
  <si>
    <t>Asesoría inoportuna por parte de la Oficina de Control Interno</t>
  </si>
  <si>
    <t>OPORTUNIDADES</t>
  </si>
  <si>
    <t>SEPG- 2018</t>
  </si>
  <si>
    <t>FACTIBLE</t>
  </si>
  <si>
    <t>VIABLE</t>
  </si>
  <si>
    <t>Acciones para potencializar la oportunidad</t>
  </si>
  <si>
    <t>OBSERVACIONES</t>
  </si>
  <si>
    <t>Socialización de las actividades de control interno</t>
  </si>
  <si>
    <t>*Publicar informe de auditoría página web
*Enviar e-mails con resultados de auditorías
*Actualizar procedimientos de auditoría interna
*Presentar a la alta dirección dos informes al año de la gestión de la OCI</t>
  </si>
  <si>
    <t>*Se establecen responsables, cronograma, recursos e indicador</t>
  </si>
  <si>
    <t>Yuly Andrea Ujueta</t>
  </si>
  <si>
    <r>
      <t xml:space="preserve">Gloria Margoth Cabrera Rubio
</t>
    </r>
    <r>
      <rPr>
        <b/>
        <sz val="18"/>
        <rFont val="Calibri"/>
        <family val="2"/>
      </rPr>
      <t xml:space="preserve">Jefe Oficina Control Interno </t>
    </r>
  </si>
  <si>
    <t>Poldy Osorio</t>
  </si>
  <si>
    <t>AÑO 2018-2019</t>
  </si>
  <si>
    <t>Perdida de credibilidad de la oficina de control interno</t>
  </si>
  <si>
    <t>Perdida de autonomia e independencia</t>
  </si>
  <si>
    <t>Perdida total o parcial de la información</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</si>
  <si>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</si>
  <si>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</si>
  <si>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</si>
  <si>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</si>
  <si>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</si>
  <si>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</si>
  <si>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</si>
  <si>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</si>
  <si>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</si>
  <si>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</si>
  <si>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</si>
  <si>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</si>
  <si>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</si>
  <si>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</si>
  <si>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Pérdida de credibilidad en la oficina de control interno</t>
  </si>
  <si>
    <t>Pérdida de autonomía e independencia</t>
  </si>
  <si>
    <t>Pérdida total o parcial de la información</t>
  </si>
  <si>
    <t>Pérdida de credibilidad de la oficina de control interno</t>
  </si>
  <si>
    <t>Contribuir al fortalecimiento y mejoramiento continuo de la gestión organizacional orientada a la eficacia del control, gobierno y gestión de riesgos a través de los roles de liderazgo estratégico, enfoque hacia la prevención, evaluación de la gestión del riesgo, evaluación y seguimiento y relación con entes de control.</t>
  </si>
  <si>
    <t>Elaborar y presentar al Comité Institucional de Coordinación de Control Interno el programa anual de gestión de la OCI de acuerdo con los roles definidos para estas oficinas.</t>
  </si>
  <si>
    <t>* Comité Institucional de Coordinación de Control Interno.
* Lideres de proceso
* Alta dirección
* Partes interesadas</t>
  </si>
  <si>
    <t>Ejecutar el programa anual de la gestión de la OCI de acuerdo con los procedimientos establecidos en el SGC y con los lineamientos establecidos por el Departamento Administrativo de la Función Pública para el desarrollo de los roles de las Oficina de Control Interno.</t>
  </si>
  <si>
    <t>* Lideres de proceso
* Entes externos de control
* Alta dirección
* Comité Institucional de Coordinación de Control Interno.</t>
  </si>
  <si>
    <t>Realizar seguimiento a la programación anual de gestión de la Oficina de Control Interno.</t>
  </si>
  <si>
    <t>* Comité Institucional de Coordinación de Control Interno.
* Grupo interno de trabajo de planeación 
* Lideres de proceso
* Alta dirección
* Partes interesadas</t>
  </si>
  <si>
    <t>Elaborar y presentar el informe de ejecución del programa anual de gestión de la OCI.</t>
  </si>
  <si>
    <t>* Comité Institucional de Coordinación de Control Interno.</t>
  </si>
  <si>
    <t>* Asesoría inadecuada o inoportuna por parte de la Oficina de Control Interno.</t>
  </si>
  <si>
    <t>Caracterización del proceso de evaluación y control institucional.</t>
  </si>
  <si>
    <t>JULIO DE 2019</t>
  </si>
  <si>
    <t>1. Indebida administración de la gestión documental de la Oficina de Control Interno.
2. Incumplimiento de los procedimientos internos sobre la debida gestión documental y archivistica</t>
  </si>
  <si>
    <t xml:space="preserve">1. Sanciones administrativas.
2. Desviación en la identificación de oportunidades de mejora para la Entidad.
3. Identificación de problemáticas no relevantes para la Entidad.
4. Generación de información que no contribuye a la alta dirección para la toma de decisiones. </t>
  </si>
  <si>
    <t>1. Sanciones administrativas.
2. Incertidumbre en los entes externos de control</t>
  </si>
  <si>
    <t>Riesgo Alto 
(Z-13)</t>
  </si>
  <si>
    <t>Riesgo Alto 
(Z-15)</t>
  </si>
  <si>
    <t>Riesgo Moderado 
(Z-7)</t>
  </si>
  <si>
    <t>Dar a conocer a la alta dirección los resultados generados del ejercicio de auditoría interna y divulgarla en la página web de la Entidad para el conocimiento de los interesados.</t>
  </si>
  <si>
    <t>Socialización de los resultados de las auditorías internas que realiza la Oficina de Control Interno.</t>
  </si>
  <si>
    <t>Procedimiento de auditoría del proceso de evaluación y control institucional.</t>
  </si>
  <si>
    <t>Mitigar la generación de hallazgos por parte de los entes externos de control.</t>
  </si>
  <si>
    <t>Se elimina para el año 2019.</t>
  </si>
  <si>
    <t>El riesgo “Ejecución deficiente de la auditoría por parte de los servidores públicos de la Oficina de Control Interno”, se eliminó debido a la aplicación de la nueva metodológia
Se realiza un ejercicio de identificación de riesgos, aplicando los lineamientos establecidos por la Entidad y el DAFP.</t>
  </si>
  <si>
    <t>Julio de 2019</t>
  </si>
  <si>
    <t>ANDRÉS FERNANDO HUERFANO HUERFANO</t>
  </si>
  <si>
    <t>JUAN DIEGO TORO BAUTISTA</t>
  </si>
  <si>
    <t>2 DE MAYO DE 2019</t>
  </si>
  <si>
    <t>YUBER ALEXANDER PEÑA CARDENAS</t>
  </si>
  <si>
    <t>LUZ MARY HERNANDEZ VILLADIEGO</t>
  </si>
  <si>
    <t>SERGIO PULIDO CAYCEDO</t>
  </si>
  <si>
    <t>YURI LIZETH MATEUS GOMEZ</t>
  </si>
  <si>
    <t>KEIRI YULITH ARAUJO RODRIGUEZ</t>
  </si>
  <si>
    <t>AURORA ANDREA REYES SAAVEDRA</t>
  </si>
  <si>
    <t>LUZ JENI FUNG MUÑOZ</t>
  </si>
  <si>
    <t>MARY ALEXANDRA CUENCA NOREÑA</t>
  </si>
  <si>
    <t>DANIEL FELIPE SAENZ LOZANO</t>
  </si>
  <si>
    <t>CARLOS FELIPE SANCHEZ PINZON</t>
  </si>
  <si>
    <t>YULY ANDREA UJUETA CASTILLO</t>
  </si>
  <si>
    <t>CONTRATISTA OFICINA DE CONTROL INTERNO</t>
  </si>
  <si>
    <t>GLORIA MARGOTH CABRERA RUBIO</t>
  </si>
  <si>
    <t>JEFE OFICINA DE CONTROL INTERNO</t>
  </si>
  <si>
    <t>25 DE JULIO DE 2019</t>
  </si>
  <si>
    <t>26 DE JULIO DE 2019</t>
  </si>
  <si>
    <t>El riesgo “Asesoría inadecuada o inoportuna por parte de la Oficina de Control Interno”, e eliminó debido a la aplicación de la nueva metodológia
Se realiza un ejercicio de identificación de riesgos, aplicando los lineamientos establecidos por la Entidad y el DAFP.</t>
  </si>
  <si>
    <t>2018-2019</t>
  </si>
  <si>
    <t>Situación que se presentará cuando la Entidad, imponga y de línea sobre el plan de auditoría que debe desarrollar la Oficina de Control Interno durante una vigencia o solicite el cambio de los resultados reflejados en un informe de auditoría.</t>
  </si>
  <si>
    <t>25 de julio de 2019</t>
  </si>
  <si>
    <t xml:space="preserve">Nombre </t>
  </si>
  <si>
    <t>Se identifican cuatro riesgos, de acuerdo con la metodología implementada por la Entidad para el año 2019.</t>
  </si>
  <si>
    <t>*Se hacen ajustes en la redacción de la oportunidad.</t>
  </si>
  <si>
    <t>* Fortalecimiento de los procesos internos de la Entidad.
* Información disponible para la toma de decisiones de la Alta dirección.
* Conocimiento del rol de evaluación y seguimiento que desempeña la Oficina de Control Interno.</t>
  </si>
  <si>
    <t>Entrega anual del inventario de archivo de la Oficina de Control Interno a satisfacción.</t>
  </si>
  <si>
    <t>Situación que se presentará en el momento de no aplicar los lineamientos establecidos por la Entidad.</t>
  </si>
  <si>
    <t>1. Falta de competencia del auditor.
2. Incumplimiento de términos en la generación de informes de seguimiento establecidos normativamente.
3. Generación de informes de auditoría y seguimiento sin el cumplimiento de los principios de integridad, objetividad, confidencialidad y competencia.
4. Incumplimiento del plan de acción asociado a la oficina.</t>
  </si>
  <si>
    <t>1. Sanciones administrativas.
2. Proceso disciplinario al auditor si fuera el caso.
3. Atrasos y reprogramación de las auditorías planeadas.
4. Deterioro de la imágen de la Entidad.
5. Incertidumbre en los entes externos de control</t>
  </si>
  <si>
    <t>Situación que se presentará si la Oficina de Control Interno emite informes de auditoría o de seguimientos normativos inexactos y/o subjetivos, omitiendo los lineamientos establecidos a través del estatuto de auditoría y código del integridad del auditor.</t>
  </si>
  <si>
    <t>Pérdida de credibilidad de la oficina de control interno.
Pérdida de autonomía e independencia.</t>
  </si>
  <si>
    <t>1. Conflicto de interés.
2. Limitaciones en el alcance de las auditorías
3. Restricción al acceso a los registros
4. Limitaciones de recursos (financieros, humanos, entre otros)
5. Incumplimiento al estatuto de auditoría y código de ética del auditor.</t>
  </si>
  <si>
    <t>El jefe de la OCI revisa el informe preliminar cada vez que se desarrolla una auditoria, antes de ser remitido a las partes interesadas para su conocimiento y fines pertinentes, con el fin de evitar imprecisiones en el contenido del mismo. Lo lee, analiza y en caso de observar inconsistencias solicita las justificaciones o correcciones al auditor para realizar los respectivos ajustes al informe. Como evidencia del control se tienen los correos electrónicos de solicitud de ajustes al informe preliminar y de respuesta por parte del auditor.</t>
  </si>
  <si>
    <t>El jefe de la OCI revisa el informe ajustado cada vez que se va a emitir un informe final de auditoria, antes de ser remitido a las partes interesadas para su conocimiento y fines pertinentes, con el fin de evitar imprecisiones en el contenido del mismo. Lo lee, analiza y verifica que se incluyan las precisiones realizadas por el auditado durante el proceso de socialización del informe preliminar. En caso de observar inconsistencias solicita las correcciones al auditor para realizar los respectivos ajustes al informe. Como evidencia del control se tienen los correos electrónicos de solicitud de ajustes al informe final.</t>
  </si>
  <si>
    <t>Un auditor par de la Oficina de Control Interno, mensualmente revisa aleatoriamente los informes de auditoría verificando el cumplimiento del plan de auditoria remitido al auditado y la calidad de trabajo. El par debe revisar el informe y generar sus comentarios y/o ajustes y enviar por correo electrónico el informe al auditor. En caso de tener dudas sobre las observaciones y/o ajustes que realizó el par, se efectúa una mesa de trabajo con el auditor o se envía un correo con las explicaciones y aclaraciones pertinentes. Las revisiones realizadas por el par, quedan registradas por medio de correo electrónico o acta de la reunión si es el caso.</t>
  </si>
  <si>
    <t>El grupo de profesionales junto con el jefe de la Oficina realizan reuniones periódicas de seguimiento a la gestión de acuerdo con la programación anual, mínimo una vez al mes, con el fin de revisar el avance de actividades a cargo de cada profesional y establecer tiempos para su cumplimiento. En caso de evidenciar retraso en el tiempo asignado el jefe de la Oficina solicita priorización de ejecución de las tareas programadas. Como evidencia del control se tienen listas de asistencia y actas con los compromisos.</t>
  </si>
  <si>
    <t>La jefatura de la Oficina de Control Interno -OCI, cada vez que se realice un proceso de contratación en la OCI, valida el cumplimiento de los requisitos en formación académica,  experiencia profesional suficiente, habilidades y otras competencias necesarias para la ejecución de auditorías técnicas e internas en la gestión de la Entidad, aplicando el procedimiento asociado a "contratación directa contratos prestación de servicios profesionales y de apoyo a la gestión" (GCOP-P-010). En caso de no cumplir con los requisitos establecidos para generar la contratación del auditor, se inicia nuevamente con el proceso de selección. El registro y cumplimiento del procedimiento de contratación se puede consultar en el aplicativo designado.</t>
  </si>
  <si>
    <t>Todos los colaboradores de la Oficina de Control Interno, anualmente, verifican que la elaboración del plan de auditoría sea objetivo y así mismo sea aprobado por el comité institucional de coordinación de control interno, aplicando el formato correspondiente al universo de auditoría basada en riesgos, señalado en la Guía de Auditoría para Entidades Públicas del DAFP. En caso de recibir observaciones y/o recomendaciones por parte del comité, el jefe de control interno, revisará la pertinencia de incluirlas en el plan. Las observaciones y aprobaciones del plan de auditoría quedan registradas en el acta del comité de coordinación de control interno.</t>
  </si>
  <si>
    <t>El asistente de la Oficina de Control Interno, mensualmente valida que la documentación asociada a los productos de la oficina, cumplan con los procedimientos establecidos de archivo, a través de una lista de chequeo, donde están los documentos que debe contener la carpeta física que se entrega a la oficina. En caso de no cumplir con la lista de chequeo, se notifica por correo electrónico al responsable y se hace la devolución de la carpeta. De lo anterior, se deja evidencia a través de correos electrónicos.</t>
  </si>
  <si>
    <t>INDICADOR DE LOS RIESGOS</t>
  </si>
  <si>
    <t xml:space="preserve"># de Riesgos materializados
# de riesgos identificados
# de controles implementados
# de controles aplicados
</t>
  </si>
  <si>
    <t>0%
100%</t>
  </si>
  <si>
    <t>MAPA DE RIESGOS  POR PROCESO Y MEDIDAS DE CONTROL ANTICORRUPCIÓN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</si>
</sst>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00&quot;#"/>
    <numFmt numFmtId="165" formatCode="&quot;FECHA:&quot;\ mmmm\ dd\ &quot;de&quot;\ yyyy"/>
  </numFmts>
  <fonts count="63"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b/>
      <sz val="14"/>
      <color rgb="FFFF000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b/>
      <sz val="12"/>
      <color theme="3" tint="0.39997558519241921"/>
      <name val="Calibri"/>
      <family val="2"/>
      <scheme val="minor"/>
    </font>
    <font>
      <b/>
      <sz val="14"/>
      <color theme="1"/>
      <name val="Calibri"/>
      <family val="2"/>
      <scheme val="minor"/>
    </font>
    <font>
      <b/>
      <sz val="12"/>
      <color theme="1"/>
      <name val="Calibri"/>
      <family val="2"/>
      <scheme val="minor"/>
    </font>
    <font>
      <sz val="15"/>
      <color theme="1"/>
      <name val="Cambria"/>
      <family val="2"/>
      <scheme val="major"/>
    </font>
    <font>
      <b/>
      <sz val="15"/>
      <color theme="0"/>
      <name val="Cambria"/>
      <family val="2"/>
      <scheme val="major"/>
    </font>
    <font>
      <b/>
      <sz val="15"/>
      <color theme="1"/>
      <name val="Cambria"/>
      <family val="2"/>
      <scheme val="major"/>
    </font>
    <font>
      <sz val="14"/>
      <color theme="1"/>
      <name val="Calibri"/>
      <family val="2"/>
      <scheme val="minor"/>
    </font>
    <font>
      <sz val="18"/>
      <name val="Calibri"/>
      <family val="2"/>
      <scheme val="minor"/>
    </font>
    <font>
      <b/>
      <sz val="18"/>
      <name val="Calibri"/>
      <family val="2"/>
    </font>
    <font>
      <sz val="12"/>
      <color theme="3" tint="0.39997558519241921"/>
      <name val="Calibri"/>
      <family val="2"/>
      <scheme val="minor"/>
    </font>
    <font>
      <sz val="12"/>
      <color theme="1"/>
      <name val="Calibri"/>
      <family val="2"/>
      <scheme val="minor"/>
    </font>
    <font>
      <sz val="10"/>
      <name val="Arial"/>
      <family val="2"/>
    </font>
  </fonts>
  <fills count="20">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tint="-4.9989318521683403E-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style="hair">
        <color indexed="64"/>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medium">
        <color rgb="FF2C2C2C"/>
      </right>
      <top style="medium">
        <color indexed="64"/>
      </top>
      <bottom/>
      <diagonal/>
    </border>
    <border>
      <left/>
      <right style="medium">
        <color rgb="FF2C2C2C"/>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auto="1"/>
      </right>
      <top style="medium">
        <color auto="1"/>
      </top>
      <bottom/>
      <diagonal/>
    </border>
  </borders>
  <cellStyleXfs count="3">
    <xf numFmtId="0" fontId="0" fillId="0" borderId="0"/>
    <xf numFmtId="0" fontId="7" fillId="0" borderId="0"/>
    <xf numFmtId="43" fontId="62" fillId="0" borderId="0" applyFont="0" applyFill="0" applyBorder="0" applyAlignment="0" applyProtection="0"/>
  </cellStyleXfs>
  <cellXfs count="930">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1" fillId="6" borderId="5" xfId="0" applyFont="1" applyFill="1" applyBorder="1" applyAlignment="1">
      <alignment vertical="top" wrapText="1"/>
    </xf>
    <xf numFmtId="0" fontId="31" fillId="7" borderId="5" xfId="0" applyFont="1" applyFill="1" applyBorder="1" applyAlignment="1">
      <alignment vertical="top" wrapText="1"/>
    </xf>
    <xf numFmtId="0" fontId="31" fillId="7" borderId="5" xfId="0" applyFont="1" applyFill="1" applyBorder="1" applyAlignment="1">
      <alignment horizontal="center" vertical="center" wrapText="1"/>
    </xf>
    <xf numFmtId="0" fontId="31" fillId="8" borderId="5" xfId="0" applyFont="1" applyFill="1" applyBorder="1" applyAlignment="1">
      <alignment horizontal="center" vertical="center" wrapText="1"/>
    </xf>
    <xf numFmtId="0" fontId="7" fillId="0" borderId="0" xfId="0" applyFont="1" applyBorder="1" applyAlignment="1">
      <alignment horizontal="left" vertical="center"/>
    </xf>
    <xf numFmtId="0" fontId="31" fillId="7" borderId="5" xfId="0" applyFont="1" applyFill="1" applyBorder="1" applyAlignment="1">
      <alignment horizontal="right" vertical="top" wrapText="1"/>
    </xf>
    <xf numFmtId="0" fontId="31" fillId="6" borderId="5" xfId="0" applyFont="1" applyFill="1" applyBorder="1" applyAlignment="1">
      <alignment horizontal="center" vertical="center" wrapText="1"/>
    </xf>
    <xf numFmtId="0" fontId="32" fillId="6" borderId="5" xfId="0" applyFont="1" applyFill="1" applyBorder="1" applyAlignment="1">
      <alignment vertical="top" wrapText="1"/>
    </xf>
    <xf numFmtId="0" fontId="32" fillId="6" borderId="6" xfId="0" applyFont="1" applyFill="1" applyBorder="1" applyAlignment="1">
      <alignment vertical="top" wrapText="1"/>
    </xf>
    <xf numFmtId="0" fontId="31" fillId="7" borderId="7" xfId="0" applyFont="1" applyFill="1" applyBorder="1" applyAlignment="1">
      <alignment vertical="top" wrapText="1"/>
    </xf>
    <xf numFmtId="0" fontId="31" fillId="8" borderId="5" xfId="0" applyFont="1" applyFill="1" applyBorder="1" applyAlignment="1">
      <alignment vertical="top" wrapText="1"/>
    </xf>
    <xf numFmtId="0" fontId="31"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3"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29" fillId="12" borderId="0" xfId="0" applyFont="1" applyFill="1"/>
    <xf numFmtId="0" fontId="24" fillId="12" borderId="0" xfId="0" applyFont="1" applyFill="1" applyBorder="1" applyAlignment="1" applyProtection="1">
      <alignment vertical="justify" wrapText="1"/>
    </xf>
    <xf numFmtId="0" fontId="29" fillId="12" borderId="0" xfId="0" applyFont="1" applyFill="1" applyBorder="1" applyAlignment="1" applyProtection="1">
      <alignment horizontal="left" vertical="center"/>
    </xf>
    <xf numFmtId="0" fontId="29" fillId="12" borderId="0" xfId="0" applyFont="1" applyFill="1" applyBorder="1" applyProtection="1"/>
    <xf numFmtId="0" fontId="24" fillId="12" borderId="0" xfId="0" applyFont="1" applyFill="1" applyBorder="1" applyAlignment="1" applyProtection="1">
      <alignment horizontal="center" vertical="top" wrapText="1"/>
    </xf>
    <xf numFmtId="0" fontId="24" fillId="12" borderId="0" xfId="0" applyFont="1" applyFill="1" applyBorder="1" applyAlignment="1" applyProtection="1">
      <alignment vertical="top" wrapText="1"/>
    </xf>
    <xf numFmtId="0" fontId="29"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2" fillId="12" borderId="0" xfId="0" applyFont="1" applyFill="1"/>
    <xf numFmtId="0" fontId="28" fillId="12" borderId="0" xfId="0" applyFont="1" applyFill="1"/>
    <xf numFmtId="0" fontId="23" fillId="12" borderId="0" xfId="0" applyFont="1" applyFill="1" applyAlignment="1">
      <alignment horizontal="right"/>
    </xf>
    <xf numFmtId="0" fontId="28" fillId="12" borderId="0" xfId="0" applyFont="1" applyFill="1" applyBorder="1" applyAlignment="1">
      <alignment horizontal="left"/>
    </xf>
    <xf numFmtId="0" fontId="22" fillId="12" borderId="0" xfId="0" applyFont="1" applyFill="1" applyAlignment="1">
      <alignment vertical="center"/>
    </xf>
    <xf numFmtId="0" fontId="0" fillId="12" borderId="0" xfId="0" applyFill="1"/>
    <xf numFmtId="0" fontId="29" fillId="12" borderId="0" xfId="0" applyFont="1" applyFill="1" applyProtection="1"/>
    <xf numFmtId="0" fontId="29" fillId="12" borderId="0" xfId="0" applyFont="1" applyFill="1" applyAlignment="1" applyProtection="1">
      <alignment vertical="center"/>
    </xf>
    <xf numFmtId="0" fontId="29" fillId="12" borderId="0" xfId="0" applyFont="1" applyFill="1" applyAlignment="1" applyProtection="1">
      <alignment horizontal="right"/>
    </xf>
    <xf numFmtId="0" fontId="29" fillId="12" borderId="0" xfId="0" applyFont="1" applyFill="1" applyBorder="1" applyAlignment="1" applyProtection="1"/>
    <xf numFmtId="0" fontId="24" fillId="12" borderId="0" xfId="0" applyFont="1" applyFill="1" applyBorder="1" applyAlignment="1" applyProtection="1">
      <alignment vertical="center" wrapText="1"/>
    </xf>
    <xf numFmtId="0" fontId="29" fillId="12" borderId="0" xfId="0" applyFont="1" applyFill="1" applyBorder="1" applyAlignment="1" applyProtection="1">
      <alignment vertical="center" wrapText="1"/>
    </xf>
    <xf numFmtId="0" fontId="7" fillId="12" borderId="50" xfId="0" applyFont="1" applyFill="1" applyBorder="1" applyAlignment="1">
      <alignment horizontal="left" vertical="center" wrapText="1"/>
    </xf>
    <xf numFmtId="0" fontId="30" fillId="12" borderId="0" xfId="0" applyFont="1" applyFill="1"/>
    <xf numFmtId="0" fontId="24" fillId="12" borderId="18" xfId="0" applyFont="1" applyFill="1" applyBorder="1" applyAlignment="1" applyProtection="1">
      <alignment horizontal="left" vertical="center" wrapText="1"/>
    </xf>
    <xf numFmtId="0" fontId="24" fillId="12" borderId="19" xfId="0" applyFont="1" applyFill="1" applyBorder="1" applyAlignment="1" applyProtection="1">
      <alignment horizontal="left" vertical="center" wrapText="1"/>
    </xf>
    <xf numFmtId="0" fontId="24" fillId="12" borderId="20" xfId="0" applyFont="1" applyFill="1" applyBorder="1" applyAlignment="1" applyProtection="1">
      <alignment horizontal="left" vertical="center" wrapText="1"/>
    </xf>
    <xf numFmtId="0" fontId="29" fillId="12" borderId="0" xfId="0" applyFont="1" applyFill="1" applyBorder="1" applyAlignment="1" applyProtection="1">
      <alignment horizontal="left" vertical="center" wrapText="1"/>
    </xf>
    <xf numFmtId="0" fontId="29" fillId="12" borderId="0" xfId="0" applyFont="1" applyFill="1" applyBorder="1" applyAlignment="1" applyProtection="1">
      <alignment horizontal="left" vertical="top"/>
    </xf>
    <xf numFmtId="0" fontId="29" fillId="12" borderId="0" xfId="0" applyFont="1" applyFill="1" applyBorder="1" applyAlignment="1" applyProtection="1">
      <alignment horizontal="left" vertical="center" wrapText="1"/>
    </xf>
    <xf numFmtId="0" fontId="24" fillId="12" borderId="50" xfId="0" applyFont="1" applyFill="1" applyBorder="1" applyAlignment="1" applyProtection="1">
      <alignment horizontal="center" vertical="center" wrapText="1"/>
    </xf>
    <xf numFmtId="0" fontId="29" fillId="12" borderId="50" xfId="0" applyFont="1" applyFill="1" applyBorder="1" applyAlignment="1" applyProtection="1">
      <alignment horizontal="center" vertical="top" wrapText="1"/>
    </xf>
    <xf numFmtId="0" fontId="28" fillId="12" borderId="0" xfId="0" applyFont="1" applyFill="1" applyBorder="1" applyAlignment="1" applyProtection="1">
      <alignment horizontal="left" vertical="center" wrapText="1"/>
    </xf>
    <xf numFmtId="0" fontId="22" fillId="12" borderId="0" xfId="0" applyFont="1" applyFill="1" applyBorder="1"/>
    <xf numFmtId="0" fontId="21" fillId="12" borderId="0" xfId="0" applyFont="1" applyFill="1" applyBorder="1" applyAlignment="1">
      <alignment horizontal="left" vertical="center"/>
    </xf>
    <xf numFmtId="0" fontId="27" fillId="12" borderId="0" xfId="0" applyFont="1" applyFill="1" applyBorder="1" applyAlignment="1">
      <alignment horizontal="center" vertical="top" wrapText="1"/>
    </xf>
    <xf numFmtId="0" fontId="27" fillId="12" borderId="0" xfId="0" applyFont="1" applyFill="1" applyBorder="1" applyAlignment="1">
      <alignment vertical="top" wrapText="1"/>
    </xf>
    <xf numFmtId="0" fontId="7" fillId="12" borderId="50" xfId="0" applyFont="1" applyFill="1" applyBorder="1" applyAlignment="1">
      <alignment horizontal="left" vertical="center"/>
    </xf>
    <xf numFmtId="0" fontId="7" fillId="12" borderId="50" xfId="0" applyFont="1" applyFill="1" applyBorder="1" applyAlignment="1">
      <alignment vertical="center" wrapText="1"/>
    </xf>
    <xf numFmtId="0" fontId="41"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1" fillId="6" borderId="25" xfId="0" applyFont="1" applyFill="1" applyBorder="1" applyAlignment="1">
      <alignment horizontal="right" vertical="top" wrapText="1"/>
    </xf>
    <xf numFmtId="0" fontId="31"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1"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1"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2" fillId="6" borderId="26" xfId="0" applyFont="1" applyFill="1" applyBorder="1" applyAlignment="1">
      <alignment vertical="top" wrapText="1"/>
    </xf>
    <xf numFmtId="0" fontId="4" fillId="6" borderId="55" xfId="0" applyFont="1" applyFill="1" applyBorder="1" applyAlignment="1">
      <alignment horizontal="center" vertical="center"/>
    </xf>
    <xf numFmtId="0" fontId="32" fillId="6" borderId="7" xfId="0" applyFont="1" applyFill="1" applyBorder="1" applyAlignment="1">
      <alignment vertical="top" wrapText="1"/>
    </xf>
    <xf numFmtId="0" fontId="7" fillId="9" borderId="5" xfId="0" applyFont="1" applyFill="1" applyBorder="1" applyAlignment="1">
      <alignment vertical="top" wrapText="1"/>
    </xf>
    <xf numFmtId="0" fontId="31"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1" fillId="7" borderId="25" xfId="0" applyFont="1" applyFill="1" applyBorder="1" applyAlignment="1">
      <alignment horizontal="right" vertical="center" wrapText="1"/>
    </xf>
    <xf numFmtId="0" fontId="4" fillId="9" borderId="55"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1" fillId="8" borderId="25" xfId="0" applyFont="1" applyFill="1" applyBorder="1" applyAlignment="1">
      <alignment horizontal="right" vertical="center" wrapText="1"/>
    </xf>
    <xf numFmtId="0" fontId="4" fillId="7" borderId="55" xfId="0" applyFont="1" applyFill="1" applyBorder="1" applyAlignment="1">
      <alignment horizontal="center" vertical="center" wrapText="1"/>
    </xf>
    <xf numFmtId="0" fontId="31" fillId="7" borderId="26" xfId="0" applyFont="1" applyFill="1" applyBorder="1" applyAlignment="1">
      <alignment horizontal="left" vertical="center" wrapText="1"/>
    </xf>
    <xf numFmtId="0" fontId="31"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1" fillId="7" borderId="7" xfId="0" applyFont="1" applyFill="1" applyBorder="1" applyAlignment="1">
      <alignment horizontal="left" vertical="center" wrapText="1"/>
    </xf>
    <xf numFmtId="0" fontId="4" fillId="11" borderId="55" xfId="0" applyFont="1" applyFill="1" applyBorder="1" applyAlignment="1">
      <alignment horizontal="center" vertical="center" wrapText="1"/>
    </xf>
    <xf numFmtId="0" fontId="6" fillId="9" borderId="26" xfId="0" applyFont="1" applyFill="1" applyBorder="1" applyAlignment="1">
      <alignment vertical="top" wrapText="1"/>
    </xf>
    <xf numFmtId="0" fontId="31"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1"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1" fillId="7" borderId="0" xfId="0" applyFont="1" applyFill="1" applyBorder="1" applyAlignment="1">
      <alignment vertical="top" wrapText="1"/>
    </xf>
    <xf numFmtId="0" fontId="6" fillId="9" borderId="7" xfId="0" applyFont="1" applyFill="1" applyBorder="1" applyAlignment="1">
      <alignment vertical="top" wrapText="1"/>
    </xf>
    <xf numFmtId="0" fontId="31" fillId="7" borderId="22" xfId="0" applyFont="1" applyFill="1" applyBorder="1" applyAlignment="1">
      <alignment vertical="top" wrapText="1"/>
    </xf>
    <xf numFmtId="0" fontId="31"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1" fillId="8" borderId="5" xfId="0" applyFont="1" applyFill="1" applyBorder="1" applyAlignment="1">
      <alignment horizontal="right" vertical="center" wrapText="1"/>
    </xf>
    <xf numFmtId="0" fontId="6" fillId="0" borderId="0" xfId="0" applyFont="1"/>
    <xf numFmtId="0" fontId="26" fillId="13" borderId="67" xfId="0" applyFont="1" applyFill="1" applyBorder="1" applyAlignment="1">
      <alignment horizontal="center" vertical="center"/>
    </xf>
    <xf numFmtId="0" fontId="34" fillId="12" borderId="50" xfId="0" applyFont="1" applyFill="1" applyBorder="1" applyAlignment="1" applyProtection="1">
      <alignment horizontal="center" wrapText="1"/>
      <protection locked="0"/>
    </xf>
    <xf numFmtId="0" fontId="0" fillId="0" borderId="50" xfId="0" applyBorder="1" applyAlignment="1">
      <alignment horizontal="center"/>
    </xf>
    <xf numFmtId="0" fontId="22" fillId="12"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5" fillId="12" borderId="0" xfId="0" applyFont="1" applyFill="1" applyAlignment="1">
      <alignment vertical="center"/>
    </xf>
    <xf numFmtId="0" fontId="45" fillId="0" borderId="0" xfId="0" applyFont="1" applyFill="1" applyAlignment="1">
      <alignment vertical="center"/>
    </xf>
    <xf numFmtId="0" fontId="43" fillId="12" borderId="0" xfId="0" applyFont="1" applyFill="1" applyBorder="1" applyAlignment="1">
      <alignment horizontal="center" vertical="center"/>
    </xf>
    <xf numFmtId="0" fontId="44" fillId="12" borderId="0" xfId="0" applyFont="1" applyFill="1" applyBorder="1" applyAlignment="1">
      <alignment horizontal="center" vertical="center"/>
    </xf>
    <xf numFmtId="0" fontId="38" fillId="12" borderId="0" xfId="0" applyFont="1" applyFill="1" applyBorder="1" applyAlignment="1">
      <alignment horizontal="center" vertical="center"/>
    </xf>
    <xf numFmtId="14" fontId="38" fillId="12" borderId="0" xfId="0" applyNumberFormat="1" applyFont="1" applyFill="1" applyBorder="1" applyAlignment="1">
      <alignment horizontal="center" vertical="center" wrapText="1"/>
    </xf>
    <xf numFmtId="0" fontId="38" fillId="12" borderId="0" xfId="0" applyFont="1" applyFill="1" applyBorder="1" applyAlignment="1">
      <alignment horizontal="center" vertical="center" wrapText="1"/>
    </xf>
    <xf numFmtId="0" fontId="47" fillId="12" borderId="0" xfId="0" applyFont="1" applyFill="1" applyAlignment="1">
      <alignment vertical="center"/>
    </xf>
    <xf numFmtId="0" fontId="47" fillId="0" borderId="0" xfId="0" applyFont="1" applyFill="1" applyAlignment="1">
      <alignment vertical="center"/>
    </xf>
    <xf numFmtId="0" fontId="22" fillId="12" borderId="0" xfId="0" applyFont="1" applyFill="1" applyBorder="1" applyAlignment="1">
      <alignment wrapText="1"/>
    </xf>
    <xf numFmtId="0" fontId="25" fillId="12" borderId="0" xfId="0" applyFont="1" applyFill="1" applyBorder="1" applyAlignment="1">
      <alignment horizontal="center" vertical="center" wrapText="1"/>
    </xf>
    <xf numFmtId="0" fontId="23" fillId="12" borderId="50" xfId="0" applyFont="1" applyFill="1" applyBorder="1" applyAlignment="1">
      <alignment horizontal="center" wrapText="1"/>
    </xf>
    <xf numFmtId="0" fontId="22" fillId="12" borderId="50" xfId="0" applyFont="1" applyFill="1" applyBorder="1" applyAlignment="1">
      <alignment horizontal="center" vertical="center"/>
    </xf>
    <xf numFmtId="0" fontId="23" fillId="12" borderId="51" xfId="0" applyFont="1" applyFill="1" applyBorder="1" applyAlignment="1">
      <alignment horizontal="center" wrapText="1"/>
    </xf>
    <xf numFmtId="0" fontId="34" fillId="12" borderId="51" xfId="0" applyFont="1" applyFill="1" applyBorder="1" applyAlignment="1" applyProtection="1">
      <alignment horizontal="center" wrapText="1"/>
      <protection locked="0"/>
    </xf>
    <xf numFmtId="0" fontId="22" fillId="12" borderId="51" xfId="0" applyFont="1" applyFill="1" applyBorder="1" applyAlignment="1">
      <alignment horizontal="center" vertical="center"/>
    </xf>
    <xf numFmtId="0" fontId="23" fillId="12" borderId="0" xfId="0" applyFont="1" applyFill="1" applyBorder="1" applyAlignment="1">
      <alignment vertical="center" wrapText="1"/>
    </xf>
    <xf numFmtId="0" fontId="22" fillId="12" borderId="0" xfId="0" applyFont="1" applyFill="1" applyBorder="1" applyAlignment="1">
      <alignment vertical="top" wrapText="1"/>
    </xf>
    <xf numFmtId="0" fontId="23" fillId="12" borderId="0" xfId="0" applyFont="1" applyFill="1" applyBorder="1" applyAlignment="1">
      <alignment horizontal="center" wrapText="1"/>
    </xf>
    <xf numFmtId="0" fontId="34" fillId="12" borderId="0" xfId="0" applyFont="1" applyFill="1" applyBorder="1" applyAlignment="1" applyProtection="1">
      <alignment horizontal="center" wrapText="1"/>
      <protection locked="0"/>
    </xf>
    <xf numFmtId="0" fontId="21" fillId="12" borderId="0" xfId="0" applyFont="1" applyFill="1" applyBorder="1" applyAlignment="1">
      <alignment horizontal="center"/>
    </xf>
    <xf numFmtId="0" fontId="22" fillId="12" borderId="0" xfId="0" applyFont="1" applyFill="1" applyBorder="1" applyAlignment="1">
      <alignment horizontal="center"/>
    </xf>
    <xf numFmtId="0" fontId="22" fillId="12" borderId="0" xfId="0" applyFont="1" applyFill="1" applyBorder="1" applyAlignment="1">
      <alignment vertical="center" wrapText="1"/>
    </xf>
    <xf numFmtId="0" fontId="23" fillId="12" borderId="40" xfId="0" applyFont="1" applyFill="1" applyBorder="1" applyAlignment="1">
      <alignment horizontal="center" wrapText="1"/>
    </xf>
    <xf numFmtId="0" fontId="34" fillId="12" borderId="38" xfId="0" applyFont="1" applyFill="1" applyBorder="1" applyAlignment="1" applyProtection="1">
      <alignment horizontal="center" wrapText="1"/>
      <protection locked="0"/>
    </xf>
    <xf numFmtId="0" fontId="34" fillId="12" borderId="15" xfId="0" applyFont="1" applyFill="1" applyBorder="1" applyAlignment="1" applyProtection="1">
      <alignment horizontal="center" wrapText="1"/>
      <protection locked="0"/>
    </xf>
    <xf numFmtId="0" fontId="34" fillId="12" borderId="35" xfId="0" applyFont="1" applyFill="1" applyBorder="1" applyAlignment="1" applyProtection="1">
      <alignment horizontal="center" wrapText="1"/>
      <protection locked="0"/>
    </xf>
    <xf numFmtId="0" fontId="34" fillId="12" borderId="31" xfId="0" applyFont="1" applyFill="1" applyBorder="1" applyAlignment="1" applyProtection="1">
      <alignment horizontal="center" wrapText="1"/>
      <protection locked="0"/>
    </xf>
    <xf numFmtId="0" fontId="21" fillId="12" borderId="27" xfId="0" applyFont="1" applyFill="1" applyBorder="1" applyAlignment="1">
      <alignment horizontal="center"/>
    </xf>
    <xf numFmtId="0" fontId="22" fillId="12" borderId="23" xfId="0" applyFont="1" applyFill="1" applyBorder="1" applyAlignment="1">
      <alignment horizontal="center"/>
    </xf>
    <xf numFmtId="0" fontId="23" fillId="12" borderId="24" xfId="0" applyFont="1" applyFill="1" applyBorder="1" applyAlignment="1">
      <alignment horizontal="center" wrapText="1"/>
    </xf>
    <xf numFmtId="0" fontId="34" fillId="12" borderId="36" xfId="0" applyFont="1" applyFill="1" applyBorder="1" applyAlignment="1" applyProtection="1">
      <alignment horizontal="center" wrapText="1"/>
      <protection locked="0"/>
    </xf>
    <xf numFmtId="0" fontId="34" fillId="12" borderId="32" xfId="0" applyFont="1" applyFill="1" applyBorder="1" applyAlignment="1" applyProtection="1">
      <alignment horizontal="center" wrapText="1"/>
      <protection locked="0"/>
    </xf>
    <xf numFmtId="0" fontId="21" fillId="12" borderId="24" xfId="0" applyFont="1" applyFill="1" applyBorder="1" applyAlignment="1">
      <alignment horizontal="center"/>
    </xf>
    <xf numFmtId="0" fontId="22" fillId="12" borderId="73" xfId="0" applyFont="1" applyFill="1" applyBorder="1" applyAlignment="1">
      <alignment horizontal="center"/>
    </xf>
    <xf numFmtId="0" fontId="23" fillId="12" borderId="27" xfId="0" applyFont="1" applyFill="1" applyBorder="1" applyAlignment="1">
      <alignment horizontal="center" wrapText="1"/>
    </xf>
    <xf numFmtId="0" fontId="34" fillId="12" borderId="47" xfId="0" applyFont="1" applyFill="1" applyBorder="1" applyAlignment="1" applyProtection="1">
      <alignment horizontal="center" wrapText="1"/>
      <protection locked="0"/>
    </xf>
    <xf numFmtId="0" fontId="34" fillId="12" borderId="34" xfId="0" applyFont="1" applyFill="1" applyBorder="1" applyAlignment="1" applyProtection="1">
      <alignment horizontal="center" wrapText="1"/>
      <protection locked="0"/>
    </xf>
    <xf numFmtId="0" fontId="50" fillId="12" borderId="38" xfId="0" applyFont="1" applyFill="1" applyBorder="1" applyAlignment="1" applyProtection="1">
      <alignment horizontal="center" wrapText="1"/>
      <protection locked="0"/>
    </xf>
    <xf numFmtId="0" fontId="50" fillId="12" borderId="15" xfId="0" applyFont="1" applyFill="1" applyBorder="1" applyAlignment="1" applyProtection="1">
      <alignment horizontal="center" wrapText="1"/>
      <protection locked="0"/>
    </xf>
    <xf numFmtId="0" fontId="50" fillId="12" borderId="11" xfId="0" applyFont="1" applyFill="1" applyBorder="1" applyAlignment="1" applyProtection="1">
      <alignment horizontal="center" wrapText="1"/>
      <protection locked="0"/>
    </xf>
    <xf numFmtId="0" fontId="50" fillId="12" borderId="36" xfId="0" applyFont="1" applyFill="1" applyBorder="1" applyAlignment="1" applyProtection="1">
      <alignment horizontal="center" wrapText="1"/>
      <protection locked="0"/>
    </xf>
    <xf numFmtId="0" fontId="50" fillId="12" borderId="51" xfId="0" applyFont="1" applyFill="1" applyBorder="1" applyAlignment="1" applyProtection="1">
      <alignment horizontal="center" wrapText="1"/>
      <protection locked="0"/>
    </xf>
    <xf numFmtId="0" fontId="50" fillId="12" borderId="53" xfId="0" applyFont="1" applyFill="1" applyBorder="1" applyAlignment="1" applyProtection="1">
      <alignment horizontal="center" wrapText="1"/>
      <protection locked="0"/>
    </xf>
    <xf numFmtId="0" fontId="50" fillId="12" borderId="35" xfId="0" applyFont="1" applyFill="1" applyBorder="1" applyAlignment="1" applyProtection="1">
      <alignment horizontal="center" wrapText="1"/>
      <protection locked="0"/>
    </xf>
    <xf numFmtId="0" fontId="50" fillId="12" borderId="39" xfId="0" applyFont="1" applyFill="1" applyBorder="1" applyAlignment="1" applyProtection="1">
      <alignment horizontal="center" wrapText="1"/>
      <protection locked="0"/>
    </xf>
    <xf numFmtId="0" fontId="50" fillId="12" borderId="34" xfId="0" applyFont="1" applyFill="1" applyBorder="1" applyAlignment="1" applyProtection="1">
      <alignment horizontal="center" wrapText="1"/>
      <protection locked="0"/>
    </xf>
    <xf numFmtId="0" fontId="23" fillId="12" borderId="54" xfId="0" applyFont="1" applyFill="1" applyBorder="1" applyAlignment="1">
      <alignment horizontal="center" wrapText="1"/>
    </xf>
    <xf numFmtId="0" fontId="50" fillId="12" borderId="37" xfId="0" applyFont="1" applyFill="1" applyBorder="1" applyAlignment="1" applyProtection="1">
      <alignment horizontal="center" wrapText="1"/>
      <protection locked="0"/>
    </xf>
    <xf numFmtId="0" fontId="50" fillId="12" borderId="47" xfId="0" applyFont="1" applyFill="1" applyBorder="1" applyAlignment="1" applyProtection="1">
      <alignment horizontal="center" wrapText="1"/>
      <protection locked="0"/>
    </xf>
    <xf numFmtId="0" fontId="50" fillId="12" borderId="52" xfId="0" applyFont="1" applyFill="1" applyBorder="1" applyAlignment="1" applyProtection="1">
      <alignment horizontal="center" wrapText="1"/>
      <protection locked="0"/>
    </xf>
    <xf numFmtId="0" fontId="39" fillId="13" borderId="95" xfId="0" applyFont="1" applyFill="1" applyBorder="1" applyAlignment="1">
      <alignment vertical="center"/>
    </xf>
    <xf numFmtId="14" fontId="45" fillId="0" borderId="98" xfId="0" applyNumberFormat="1" applyFont="1" applyFill="1" applyBorder="1" applyAlignment="1">
      <alignment vertical="center"/>
    </xf>
    <xf numFmtId="0" fontId="46" fillId="12" borderId="65" xfId="0" applyFont="1" applyFill="1" applyBorder="1" applyAlignment="1">
      <alignment horizontal="center" vertical="center"/>
    </xf>
    <xf numFmtId="0" fontId="47" fillId="12" borderId="58" xfId="0" applyFont="1" applyFill="1" applyBorder="1" applyAlignment="1">
      <alignment horizontal="center" vertical="center"/>
    </xf>
    <xf numFmtId="0" fontId="47" fillId="12" borderId="0" xfId="0" applyFont="1" applyFill="1" applyBorder="1" applyAlignment="1">
      <alignment vertical="center"/>
    </xf>
    <xf numFmtId="0" fontId="46" fillId="12" borderId="86" xfId="0" applyFont="1" applyFill="1" applyBorder="1" applyAlignment="1">
      <alignment horizontal="center" vertical="center"/>
    </xf>
    <xf numFmtId="0" fontId="46" fillId="12" borderId="88" xfId="0" applyFont="1" applyFill="1" applyBorder="1" applyAlignment="1">
      <alignment horizontal="center" vertical="center"/>
    </xf>
    <xf numFmtId="164" fontId="47" fillId="12" borderId="61" xfId="0" applyNumberFormat="1" applyFont="1" applyFill="1" applyBorder="1" applyAlignment="1">
      <alignment horizontal="center" vertical="center"/>
    </xf>
    <xf numFmtId="0" fontId="46" fillId="12" borderId="90" xfId="0" applyFont="1" applyFill="1" applyBorder="1" applyAlignment="1">
      <alignment horizontal="center" vertical="center"/>
    </xf>
    <xf numFmtId="0" fontId="46" fillId="12" borderId="92" xfId="0" applyFont="1" applyFill="1" applyBorder="1" applyAlignment="1">
      <alignment horizontal="center" vertical="center" wrapText="1"/>
    </xf>
    <xf numFmtId="14" fontId="47" fillId="12" borderId="64" xfId="0" applyNumberFormat="1" applyFont="1" applyFill="1" applyBorder="1" applyAlignment="1">
      <alignment horizontal="center" vertical="center"/>
    </xf>
    <xf numFmtId="0" fontId="47" fillId="12" borderId="0" xfId="0" applyFont="1" applyFill="1" applyAlignment="1">
      <alignment horizontal="center" vertical="center"/>
    </xf>
    <xf numFmtId="0" fontId="46" fillId="12" borderId="0" xfId="0" applyFont="1" applyFill="1" applyAlignment="1">
      <alignment horizontal="right" vertical="center"/>
    </xf>
    <xf numFmtId="0" fontId="47" fillId="12" borderId="0" xfId="0" quotePrefix="1" applyFont="1" applyFill="1" applyBorder="1" applyAlignment="1">
      <alignment vertical="center"/>
    </xf>
    <xf numFmtId="0" fontId="44" fillId="12" borderId="0" xfId="0" applyFont="1" applyFill="1" applyBorder="1" applyAlignment="1">
      <alignment horizontal="center" vertical="center" wrapText="1"/>
    </xf>
    <xf numFmtId="0" fontId="38" fillId="12" borderId="0" xfId="0" applyFont="1" applyFill="1" applyBorder="1" applyAlignment="1">
      <alignment horizontal="left" vertical="center" wrapText="1"/>
    </xf>
    <xf numFmtId="0" fontId="51" fillId="12" borderId="0" xfId="0" applyFont="1" applyFill="1" applyBorder="1" applyAlignment="1">
      <alignment horizontal="center" vertical="center" wrapText="1"/>
    </xf>
    <xf numFmtId="0" fontId="38" fillId="12" borderId="0" xfId="0" applyFont="1" applyFill="1" applyBorder="1" applyAlignment="1">
      <alignment horizontal="left" vertical="center"/>
    </xf>
    <xf numFmtId="0" fontId="38" fillId="12" borderId="0" xfId="0" applyFont="1" applyFill="1" applyBorder="1" applyAlignment="1">
      <alignment vertical="center"/>
    </xf>
    <xf numFmtId="0" fontId="44" fillId="12" borderId="0" xfId="0" applyFont="1" applyFill="1" applyBorder="1" applyAlignment="1">
      <alignment vertical="center" wrapText="1"/>
    </xf>
    <xf numFmtId="0" fontId="46" fillId="13" borderId="101" xfId="0" applyFont="1" applyFill="1" applyBorder="1" applyAlignment="1">
      <alignment horizontal="center" vertical="center"/>
    </xf>
    <xf numFmtId="0" fontId="47" fillId="0" borderId="51" xfId="0" applyFont="1" applyFill="1" applyBorder="1" applyAlignment="1">
      <alignment horizontal="center" vertical="center" wrapText="1"/>
    </xf>
    <xf numFmtId="0" fontId="47" fillId="12" borderId="51" xfId="0" applyFont="1" applyFill="1" applyBorder="1" applyAlignment="1">
      <alignment vertical="center"/>
    </xf>
    <xf numFmtId="0" fontId="47" fillId="12" borderId="32" xfId="0" applyFont="1" applyFill="1" applyBorder="1" applyAlignment="1">
      <alignment vertical="center"/>
    </xf>
    <xf numFmtId="0" fontId="45" fillId="12" borderId="0" xfId="0" applyFont="1" applyFill="1"/>
    <xf numFmtId="0" fontId="44" fillId="17" borderId="102" xfId="0" applyFont="1" applyFill="1" applyBorder="1" applyAlignment="1">
      <alignment horizontal="center" vertical="center" wrapText="1"/>
    </xf>
    <xf numFmtId="0" fontId="44" fillId="17" borderId="103" xfId="0" applyFont="1" applyFill="1" applyBorder="1" applyAlignment="1">
      <alignment horizontal="center" vertical="center" wrapText="1"/>
    </xf>
    <xf numFmtId="0" fontId="44" fillId="17" borderId="20" xfId="0" applyFont="1" applyFill="1" applyBorder="1" applyAlignment="1">
      <alignment horizontal="center" vertical="center" wrapText="1"/>
    </xf>
    <xf numFmtId="0" fontId="44" fillId="17" borderId="34" xfId="0" applyFont="1" applyFill="1" applyBorder="1" applyAlignment="1">
      <alignment horizontal="center" vertical="center" wrapText="1"/>
    </xf>
    <xf numFmtId="0" fontId="44" fillId="17" borderId="71" xfId="0" applyFont="1" applyFill="1" applyBorder="1" applyAlignment="1">
      <alignment horizontal="center" vertical="center" wrapText="1"/>
    </xf>
    <xf numFmtId="0" fontId="44" fillId="17" borderId="36" xfId="0" applyFont="1" applyFill="1" applyBorder="1" applyAlignment="1">
      <alignment horizontal="center" vertical="center" wrapText="1"/>
    </xf>
    <xf numFmtId="0" fontId="54" fillId="12" borderId="0" xfId="0" applyFont="1" applyFill="1"/>
    <xf numFmtId="0" fontId="54" fillId="12" borderId="0" xfId="0" applyFont="1" applyFill="1" applyAlignment="1">
      <alignment horizontal="center"/>
    </xf>
    <xf numFmtId="0" fontId="54" fillId="12" borderId="0" xfId="0" applyFont="1" applyFill="1" applyBorder="1" applyAlignment="1">
      <alignment horizontal="center"/>
    </xf>
    <xf numFmtId="0" fontId="56" fillId="13" borderId="79" xfId="0" applyFont="1" applyFill="1" applyBorder="1" applyAlignment="1">
      <alignment horizontal="center" vertical="center" wrapText="1"/>
    </xf>
    <xf numFmtId="0" fontId="56" fillId="13" borderId="78" xfId="0" applyFont="1" applyFill="1" applyBorder="1" applyAlignment="1">
      <alignment horizontal="center" vertical="center" wrapText="1"/>
    </xf>
    <xf numFmtId="0" fontId="56" fillId="13" borderId="80" xfId="0" applyFont="1" applyFill="1" applyBorder="1" applyAlignment="1">
      <alignment horizontal="center" vertical="center" wrapText="1"/>
    </xf>
    <xf numFmtId="0" fontId="47" fillId="12" borderId="38" xfId="0" applyFont="1" applyFill="1" applyBorder="1" applyAlignment="1">
      <alignment horizontal="justify" vertical="center" wrapText="1"/>
    </xf>
    <xf numFmtId="0" fontId="57" fillId="12" borderId="15" xfId="0" applyFont="1" applyFill="1" applyBorder="1" applyAlignment="1">
      <alignment horizontal="justify" vertical="center" wrapText="1"/>
    </xf>
    <xf numFmtId="0" fontId="47" fillId="12" borderId="15" xfId="0" applyFont="1" applyFill="1" applyBorder="1" applyAlignment="1">
      <alignment horizontal="center" vertical="center" wrapText="1"/>
    </xf>
    <xf numFmtId="0" fontId="47" fillId="3" borderId="15" xfId="0" applyFont="1" applyFill="1" applyBorder="1" applyAlignment="1">
      <alignment horizontal="center" vertical="center" wrapText="1"/>
    </xf>
    <xf numFmtId="0" fontId="47" fillId="16" borderId="15" xfId="0" applyFont="1" applyFill="1" applyBorder="1" applyAlignment="1">
      <alignment horizontal="center" vertical="center" wrapText="1"/>
    </xf>
    <xf numFmtId="0" fontId="54" fillId="12" borderId="46" xfId="0" applyFont="1" applyFill="1" applyBorder="1" applyAlignment="1">
      <alignment vertical="center" wrapText="1"/>
    </xf>
    <xf numFmtId="0" fontId="47" fillId="12" borderId="71" xfId="0" applyFont="1" applyFill="1" applyBorder="1" applyAlignment="1">
      <alignment horizontal="justify" vertical="center" wrapText="1"/>
    </xf>
    <xf numFmtId="0" fontId="57" fillId="12" borderId="50" xfId="0" applyFont="1" applyFill="1" applyBorder="1" applyAlignment="1">
      <alignment horizontal="justify" vertical="center" wrapText="1"/>
    </xf>
    <xf numFmtId="0" fontId="47" fillId="12" borderId="50" xfId="0" applyFont="1" applyFill="1" applyBorder="1" applyAlignment="1">
      <alignment horizontal="justify" vertical="center" wrapText="1"/>
    </xf>
    <xf numFmtId="0" fontId="47" fillId="12" borderId="50" xfId="0" applyFont="1" applyFill="1" applyBorder="1" applyAlignment="1">
      <alignment horizontal="center" vertical="center" wrapText="1"/>
    </xf>
    <xf numFmtId="0" fontId="47" fillId="3" borderId="50" xfId="0" applyFont="1" applyFill="1" applyBorder="1" applyAlignment="1">
      <alignment horizontal="center" vertical="center" wrapText="1"/>
    </xf>
    <xf numFmtId="0" fontId="47" fillId="16" borderId="50" xfId="0" applyFont="1" applyFill="1" applyBorder="1" applyAlignment="1">
      <alignment horizontal="center" vertical="center" wrapText="1"/>
    </xf>
    <xf numFmtId="0" fontId="54" fillId="12" borderId="55" xfId="0" applyFont="1" applyFill="1" applyBorder="1"/>
    <xf numFmtId="0" fontId="47" fillId="0" borderId="71" xfId="0" applyFont="1" applyFill="1" applyBorder="1" applyAlignment="1">
      <alignment horizontal="justify" vertical="center" wrapText="1"/>
    </xf>
    <xf numFmtId="0" fontId="57" fillId="0" borderId="50" xfId="0" applyFont="1" applyFill="1" applyBorder="1" applyAlignment="1">
      <alignment horizontal="justify" vertical="center" wrapText="1"/>
    </xf>
    <xf numFmtId="0" fontId="47" fillId="12" borderId="36" xfId="0" applyFont="1" applyFill="1" applyBorder="1" applyAlignment="1">
      <alignment horizontal="justify" vertical="center" wrapText="1"/>
    </xf>
    <xf numFmtId="0" fontId="57" fillId="12" borderId="51" xfId="0" applyFont="1" applyFill="1" applyBorder="1" applyAlignment="1">
      <alignment horizontal="justify" vertical="center" wrapText="1"/>
    </xf>
    <xf numFmtId="0" fontId="47" fillId="0" borderId="51" xfId="0" applyFont="1" applyFill="1" applyBorder="1" applyAlignment="1">
      <alignment horizontal="justify" vertical="center" wrapText="1"/>
    </xf>
    <xf numFmtId="0" fontId="47" fillId="12" borderId="51" xfId="0" applyFont="1" applyFill="1" applyBorder="1" applyAlignment="1">
      <alignment horizontal="center" vertical="center" wrapText="1"/>
    </xf>
    <xf numFmtId="0" fontId="47" fillId="16" borderId="51" xfId="0" applyFont="1" applyFill="1" applyBorder="1" applyAlignment="1">
      <alignment horizontal="center" vertical="center" wrapText="1"/>
    </xf>
    <xf numFmtId="0" fontId="54" fillId="12" borderId="32" xfId="0" applyFont="1" applyFill="1" applyBorder="1" applyAlignment="1">
      <alignment vertical="center" wrapText="1"/>
    </xf>
    <xf numFmtId="0" fontId="54" fillId="12" borderId="0" xfId="0" applyFont="1" applyFill="1" applyBorder="1" applyAlignment="1">
      <alignment vertical="center" wrapText="1"/>
    </xf>
    <xf numFmtId="0" fontId="54" fillId="12" borderId="0" xfId="0" applyFont="1" applyFill="1" applyBorder="1"/>
    <xf numFmtId="0" fontId="47" fillId="12" borderId="76" xfId="0" applyFont="1" applyFill="1" applyBorder="1" applyAlignment="1">
      <alignment horizontal="center" vertical="center" wrapText="1"/>
    </xf>
    <xf numFmtId="0" fontId="24" fillId="15" borderId="55" xfId="0" applyFont="1" applyFill="1" applyBorder="1" applyAlignment="1">
      <alignment horizontal="center" vertical="top" wrapText="1"/>
    </xf>
    <xf numFmtId="0" fontId="54" fillId="0" borderId="0" xfId="0" applyFont="1"/>
    <xf numFmtId="0" fontId="54" fillId="0" borderId="0" xfId="0" applyFont="1" applyAlignment="1">
      <alignment horizontal="center"/>
    </xf>
    <xf numFmtId="0" fontId="4" fillId="0" borderId="50" xfId="0" applyFont="1" applyFill="1" applyBorder="1" applyAlignment="1">
      <alignment horizontal="center" vertical="center" wrapText="1"/>
    </xf>
    <xf numFmtId="0" fontId="4" fillId="0" borderId="0" xfId="0" applyFont="1"/>
    <xf numFmtId="0" fontId="7" fillId="0" borderId="50" xfId="0" applyFont="1" applyBorder="1" applyAlignment="1">
      <alignment horizontal="left" vertical="center"/>
    </xf>
    <xf numFmtId="0" fontId="7" fillId="0" borderId="50" xfId="0" applyFont="1" applyBorder="1" applyAlignment="1">
      <alignment horizontal="center" vertical="center"/>
    </xf>
    <xf numFmtId="0" fontId="0" fillId="0" borderId="50" xfId="0" applyBorder="1" applyAlignment="1">
      <alignment horizontal="center" vertical="center"/>
    </xf>
    <xf numFmtId="0" fontId="0" fillId="0" borderId="50" xfId="0" applyBorder="1"/>
    <xf numFmtId="0" fontId="7" fillId="6" borderId="69" xfId="0" applyFont="1" applyFill="1" applyBorder="1"/>
    <xf numFmtId="0" fontId="7" fillId="0" borderId="50" xfId="0" applyFont="1" applyBorder="1"/>
    <xf numFmtId="0" fontId="0" fillId="0" borderId="49" xfId="0" applyBorder="1"/>
    <xf numFmtId="0" fontId="7" fillId="6" borderId="50" xfId="0" applyFont="1" applyFill="1" applyBorder="1"/>
    <xf numFmtId="0" fontId="7" fillId="6" borderId="50" xfId="0" applyFont="1" applyFill="1" applyBorder="1" applyAlignment="1">
      <alignment horizontal="center"/>
    </xf>
    <xf numFmtId="0" fontId="7" fillId="9" borderId="50" xfId="0" applyFont="1" applyFill="1" applyBorder="1"/>
    <xf numFmtId="0" fontId="7" fillId="7" borderId="50" xfId="0" applyFont="1" applyFill="1" applyBorder="1"/>
    <xf numFmtId="0" fontId="4" fillId="9" borderId="50" xfId="0" applyFont="1" applyFill="1" applyBorder="1" applyAlignment="1">
      <alignment horizontal="center" wrapText="1"/>
    </xf>
    <xf numFmtId="0" fontId="4" fillId="7" borderId="50" xfId="0" applyFont="1" applyFill="1" applyBorder="1" applyAlignment="1">
      <alignment horizontal="center" wrapText="1"/>
    </xf>
    <xf numFmtId="0" fontId="7" fillId="11" borderId="50" xfId="0" applyFont="1" applyFill="1" applyBorder="1"/>
    <xf numFmtId="0" fontId="4" fillId="11" borderId="50" xfId="0" applyFont="1" applyFill="1" applyBorder="1" applyAlignment="1">
      <alignment horizontal="center" wrapText="1"/>
    </xf>
    <xf numFmtId="0" fontId="3" fillId="0" borderId="50" xfId="0" applyFont="1" applyBorder="1"/>
    <xf numFmtId="0" fontId="4" fillId="10" borderId="50" xfId="0" applyFont="1" applyFill="1" applyBorder="1" applyAlignment="1">
      <alignment horizontal="center" vertical="center" wrapText="1"/>
    </xf>
    <xf numFmtId="0" fontId="46" fillId="13" borderId="100" xfId="0" applyFont="1" applyFill="1" applyBorder="1" applyAlignment="1">
      <alignment horizontal="center" vertical="center"/>
    </xf>
    <xf numFmtId="0" fontId="46" fillId="13" borderId="66" xfId="0" applyFont="1" applyFill="1" applyBorder="1" applyAlignment="1">
      <alignment horizontal="center" vertical="center"/>
    </xf>
    <xf numFmtId="0" fontId="38" fillId="0" borderId="35" xfId="0" applyFont="1" applyFill="1" applyBorder="1" applyAlignment="1">
      <alignment horizontal="justify" vertical="center" wrapText="1"/>
    </xf>
    <xf numFmtId="0" fontId="38" fillId="0" borderId="35" xfId="0" applyFont="1" applyFill="1" applyBorder="1" applyAlignment="1">
      <alignment horizontal="left" vertical="center" wrapText="1"/>
    </xf>
    <xf numFmtId="0" fontId="38" fillId="0" borderId="31" xfId="0" applyFont="1" applyFill="1" applyBorder="1" applyAlignment="1">
      <alignment horizontal="justify" vertical="center" wrapText="1"/>
    </xf>
    <xf numFmtId="0" fontId="38" fillId="0" borderId="50" xfId="0" applyFont="1" applyFill="1" applyBorder="1" applyAlignment="1">
      <alignment horizontal="justify" vertical="center" wrapText="1"/>
    </xf>
    <xf numFmtId="0" fontId="38" fillId="0" borderId="50" xfId="0" applyFont="1" applyFill="1" applyBorder="1" applyAlignment="1">
      <alignment horizontal="left" vertical="center" wrapText="1"/>
    </xf>
    <xf numFmtId="0" fontId="38" fillId="0" borderId="55" xfId="0" applyFont="1" applyFill="1" applyBorder="1" applyAlignment="1">
      <alignment horizontal="justify" vertical="center" wrapText="1"/>
    </xf>
    <xf numFmtId="0" fontId="38" fillId="0" borderId="51" xfId="0" applyFont="1" applyFill="1" applyBorder="1" applyAlignment="1">
      <alignment horizontal="justify" vertical="center" wrapText="1"/>
    </xf>
    <xf numFmtId="0" fontId="38" fillId="0" borderId="32" xfId="0" applyFont="1" applyFill="1" applyBorder="1" applyAlignment="1">
      <alignment horizontal="justify" vertical="center" wrapText="1"/>
    </xf>
    <xf numFmtId="0" fontId="46" fillId="12" borderId="50" xfId="0" applyFont="1" applyFill="1" applyBorder="1" applyAlignment="1">
      <alignment horizontal="justify" vertical="center" wrapText="1"/>
    </xf>
    <xf numFmtId="0" fontId="46" fillId="12" borderId="71" xfId="0" applyFont="1" applyFill="1" applyBorder="1" applyAlignment="1">
      <alignment horizontal="center" vertical="center" wrapText="1"/>
    </xf>
    <xf numFmtId="0" fontId="46" fillId="12" borderId="36" xfId="0" applyFont="1" applyFill="1" applyBorder="1" applyAlignment="1">
      <alignment horizontal="center" vertical="center" wrapText="1"/>
    </xf>
    <xf numFmtId="0" fontId="46" fillId="12" borderId="51" xfId="0" applyFont="1" applyFill="1" applyBorder="1" applyAlignment="1">
      <alignment horizontal="justify" vertical="center" wrapText="1"/>
    </xf>
    <xf numFmtId="0" fontId="46" fillId="14" borderId="79" xfId="0" applyFont="1" applyFill="1" applyBorder="1" applyAlignment="1">
      <alignment horizontal="center" vertical="center" wrapText="1"/>
    </xf>
    <xf numFmtId="0" fontId="46" fillId="14" borderId="78" xfId="0" applyFont="1" applyFill="1" applyBorder="1" applyAlignment="1">
      <alignment horizontal="center" vertical="center" wrapText="1"/>
    </xf>
    <xf numFmtId="0" fontId="46" fillId="14" borderId="80" xfId="0" applyFont="1" applyFill="1" applyBorder="1" applyAlignment="1">
      <alignment horizontal="center" vertical="center" wrapText="1"/>
    </xf>
    <xf numFmtId="0" fontId="60" fillId="0" borderId="55" xfId="0" applyFont="1" applyFill="1" applyBorder="1" applyAlignment="1">
      <alignment horizontal="justify" vertical="center" wrapText="1"/>
    </xf>
    <xf numFmtId="0" fontId="60" fillId="0" borderId="32" xfId="0" applyFont="1" applyFill="1" applyBorder="1" applyAlignment="1">
      <alignment horizontal="justify" vertical="center" wrapText="1"/>
    </xf>
    <xf numFmtId="0" fontId="47" fillId="0" borderId="50" xfId="0" applyFont="1" applyFill="1" applyBorder="1" applyAlignment="1">
      <alignment horizontal="center" vertical="center" wrapText="1"/>
    </xf>
    <xf numFmtId="0" fontId="47" fillId="12" borderId="71" xfId="0" applyFont="1" applyFill="1" applyBorder="1" applyAlignment="1">
      <alignment vertical="center"/>
    </xf>
    <xf numFmtId="14" fontId="47" fillId="12" borderId="55" xfId="0" applyNumberFormat="1" applyFont="1" applyFill="1" applyBorder="1" applyAlignment="1">
      <alignment horizontal="center" vertical="center"/>
    </xf>
    <xf numFmtId="0" fontId="47" fillId="12" borderId="36" xfId="0" applyFont="1" applyFill="1" applyBorder="1" applyAlignment="1">
      <alignment vertical="center"/>
    </xf>
    <xf numFmtId="0" fontId="44" fillId="13" borderId="33" xfId="0" applyFont="1" applyFill="1" applyBorder="1" applyAlignment="1" applyProtection="1">
      <alignment horizontal="center" vertical="center" wrapText="1"/>
    </xf>
    <xf numFmtId="0" fontId="44" fillId="13" borderId="35" xfId="0" applyFont="1" applyFill="1" applyBorder="1" applyAlignment="1">
      <alignment vertical="center" wrapText="1"/>
    </xf>
    <xf numFmtId="0" fontId="44" fillId="13" borderId="50" xfId="0" applyFont="1" applyFill="1" applyBorder="1" applyAlignment="1">
      <alignment vertical="center" wrapText="1"/>
    </xf>
    <xf numFmtId="0" fontId="44" fillId="13" borderId="76" xfId="0" applyFont="1" applyFill="1" applyBorder="1" applyAlignment="1" applyProtection="1">
      <alignment horizontal="center" vertical="center" textRotation="90" wrapText="1"/>
    </xf>
    <xf numFmtId="0" fontId="44" fillId="13" borderId="51" xfId="0" applyFont="1" applyFill="1" applyBorder="1" applyAlignment="1">
      <alignment horizontal="center" vertical="center" wrapText="1"/>
    </xf>
    <xf numFmtId="0" fontId="61" fillId="12" borderId="50" xfId="0" applyFont="1" applyFill="1" applyBorder="1" applyAlignment="1" applyProtection="1">
      <alignment horizontal="center" vertical="center"/>
      <protection locked="0"/>
    </xf>
    <xf numFmtId="1" fontId="53" fillId="12" borderId="50" xfId="0" applyNumberFormat="1" applyFont="1" applyFill="1" applyBorder="1" applyAlignment="1" applyProtection="1">
      <alignment horizontal="center" vertical="center" wrapText="1"/>
    </xf>
    <xf numFmtId="0" fontId="61" fillId="12" borderId="50" xfId="0" applyFont="1" applyFill="1" applyBorder="1" applyProtection="1"/>
    <xf numFmtId="0" fontId="61" fillId="12" borderId="50" xfId="0" applyFont="1" applyFill="1" applyBorder="1" applyAlignment="1" applyProtection="1">
      <alignment vertical="center" wrapText="1"/>
      <protection locked="0"/>
    </xf>
    <xf numFmtId="14" fontId="61" fillId="12" borderId="50" xfId="0" applyNumberFormat="1" applyFont="1" applyFill="1" applyBorder="1" applyAlignment="1" applyProtection="1">
      <alignment vertical="center" wrapText="1"/>
      <protection locked="0"/>
    </xf>
    <xf numFmtId="0" fontId="44" fillId="12" borderId="51" xfId="0" applyFont="1" applyFill="1" applyBorder="1" applyAlignment="1" applyProtection="1">
      <alignment horizontal="center" vertical="center" wrapText="1"/>
    </xf>
    <xf numFmtId="0" fontId="38" fillId="12" borderId="51" xfId="0" applyFont="1" applyFill="1" applyBorder="1" applyAlignment="1" applyProtection="1">
      <alignment horizontal="center" vertical="center" wrapText="1"/>
    </xf>
    <xf numFmtId="1" fontId="53" fillId="12" borderId="51" xfId="0" applyNumberFormat="1" applyFont="1" applyFill="1" applyBorder="1" applyAlignment="1" applyProtection="1">
      <alignment horizontal="center" vertical="center" wrapText="1"/>
    </xf>
    <xf numFmtId="0" fontId="61" fillId="12" borderId="51" xfId="0" applyFont="1" applyFill="1" applyBorder="1" applyProtection="1"/>
    <xf numFmtId="0" fontId="38" fillId="0" borderId="50" xfId="0" applyFont="1" applyFill="1" applyBorder="1" applyAlignment="1">
      <alignment horizontal="center" vertical="center"/>
    </xf>
    <xf numFmtId="14" fontId="58" fillId="12" borderId="50" xfId="0" applyNumberFormat="1" applyFont="1" applyFill="1" applyBorder="1" applyAlignment="1">
      <alignment horizontal="center" vertical="center" wrapText="1"/>
    </xf>
    <xf numFmtId="0" fontId="48" fillId="0" borderId="50" xfId="0" applyFont="1" applyFill="1" applyBorder="1" applyAlignment="1" applyProtection="1">
      <alignment horizontal="center" vertical="center" wrapText="1"/>
      <protection locked="0"/>
    </xf>
    <xf numFmtId="0" fontId="39" fillId="0" borderId="50" xfId="0" applyFont="1" applyFill="1" applyBorder="1" applyAlignment="1">
      <alignment horizontal="center" vertical="center" wrapText="1"/>
    </xf>
    <xf numFmtId="0" fontId="23" fillId="0" borderId="51" xfId="0" applyFont="1" applyFill="1" applyBorder="1" applyAlignment="1">
      <alignment horizontal="center" wrapText="1"/>
    </xf>
    <xf numFmtId="0" fontId="39" fillId="0" borderId="51" xfId="0" applyFont="1" applyFill="1" applyBorder="1" applyAlignment="1">
      <alignment horizontal="center" vertical="center" wrapText="1"/>
    </xf>
    <xf numFmtId="0" fontId="48" fillId="0" borderId="51" xfId="0" applyFont="1" applyFill="1" applyBorder="1" applyAlignment="1" applyProtection="1">
      <alignment horizontal="center" vertical="center" wrapText="1"/>
      <protection locked="0"/>
    </xf>
    <xf numFmtId="0" fontId="40" fillId="0" borderId="15" xfId="0" applyFont="1" applyFill="1" applyBorder="1" applyAlignment="1">
      <alignment horizontal="center" vertical="center" wrapText="1"/>
    </xf>
    <xf numFmtId="0" fontId="48" fillId="0" borderId="15" xfId="0" applyFont="1" applyFill="1" applyBorder="1" applyAlignment="1" applyProtection="1">
      <alignment horizontal="center" vertical="center" wrapText="1"/>
      <protection locked="0"/>
    </xf>
    <xf numFmtId="0" fontId="38" fillId="0" borderId="15" xfId="0" applyFont="1" applyFill="1" applyBorder="1" applyAlignment="1">
      <alignment vertical="center"/>
    </xf>
    <xf numFmtId="14" fontId="38" fillId="0" borderId="15" xfId="0" applyNumberFormat="1" applyFont="1" applyFill="1" applyBorder="1" applyAlignment="1">
      <alignment vertical="center"/>
    </xf>
    <xf numFmtId="0" fontId="38" fillId="0" borderId="15" xfId="0" applyFont="1" applyFill="1" applyBorder="1" applyAlignment="1">
      <alignment horizontal="center" vertical="center"/>
    </xf>
    <xf numFmtId="1" fontId="44" fillId="12" borderId="35" xfId="0" applyNumberFormat="1" applyFont="1" applyFill="1" applyBorder="1" applyAlignment="1" applyProtection="1">
      <alignment horizontal="center" vertical="center" wrapText="1"/>
    </xf>
    <xf numFmtId="0" fontId="44" fillId="12" borderId="35" xfId="0" applyFont="1" applyFill="1" applyBorder="1" applyAlignment="1" applyProtection="1">
      <alignment horizontal="center" vertical="center"/>
    </xf>
    <xf numFmtId="0" fontId="61" fillId="0" borderId="35" xfId="0" applyFont="1" applyFill="1" applyBorder="1" applyAlignment="1" applyProtection="1">
      <alignment horizontal="justify" vertical="center" wrapText="1"/>
      <protection locked="0"/>
    </xf>
    <xf numFmtId="0" fontId="61" fillId="12" borderId="35" xfId="0" applyFont="1" applyFill="1" applyBorder="1" applyAlignment="1" applyProtection="1">
      <alignment horizontal="center" vertical="center"/>
      <protection locked="0"/>
    </xf>
    <xf numFmtId="1" fontId="53" fillId="12" borderId="35" xfId="0" applyNumberFormat="1" applyFont="1" applyFill="1" applyBorder="1" applyAlignment="1" applyProtection="1">
      <alignment horizontal="center" vertical="center" wrapText="1"/>
    </xf>
    <xf numFmtId="0" fontId="61" fillId="12" borderId="35" xfId="0" applyFont="1" applyFill="1" applyBorder="1" applyProtection="1"/>
    <xf numFmtId="0" fontId="61" fillId="12" borderId="35" xfId="0" applyFont="1" applyFill="1" applyBorder="1" applyAlignment="1" applyProtection="1">
      <alignment vertical="center" wrapText="1"/>
      <protection locked="0"/>
    </xf>
    <xf numFmtId="14" fontId="61" fillId="12" borderId="35" xfId="0" applyNumberFormat="1" applyFont="1" applyFill="1" applyBorder="1" applyAlignment="1" applyProtection="1">
      <alignment vertical="center" wrapText="1"/>
      <protection locked="0"/>
    </xf>
    <xf numFmtId="0" fontId="49" fillId="0" borderId="11" xfId="0" applyFont="1" applyFill="1" applyBorder="1" applyAlignment="1">
      <alignment horizontal="center" vertical="center"/>
    </xf>
    <xf numFmtId="0" fontId="49" fillId="0" borderId="69" xfId="0" applyFont="1" applyFill="1" applyBorder="1" applyAlignment="1">
      <alignment horizontal="center" vertical="center"/>
    </xf>
    <xf numFmtId="0" fontId="49" fillId="0" borderId="53" xfId="0" applyFont="1" applyFill="1" applyBorder="1" applyAlignment="1">
      <alignment horizontal="center" vertical="center"/>
    </xf>
    <xf numFmtId="0" fontId="46" fillId="13" borderId="50" xfId="0" applyFont="1" applyFill="1" applyBorder="1" applyAlignment="1">
      <alignment horizontal="center" vertical="center"/>
    </xf>
    <xf numFmtId="0" fontId="46" fillId="13" borderId="50" xfId="0" applyFont="1" applyFill="1" applyBorder="1" applyAlignment="1">
      <alignment vertical="center"/>
    </xf>
    <xf numFmtId="0" fontId="56" fillId="13" borderId="36" xfId="0" applyFont="1" applyFill="1" applyBorder="1" applyAlignment="1">
      <alignment horizontal="center" vertical="center" wrapText="1"/>
    </xf>
    <xf numFmtId="0" fontId="56" fillId="13" borderId="51" xfId="0" applyFont="1" applyFill="1" applyBorder="1" applyAlignment="1">
      <alignment horizontal="center" vertical="center" wrapText="1"/>
    </xf>
    <xf numFmtId="0" fontId="56" fillId="13" borderId="32" xfId="0" applyFont="1" applyFill="1" applyBorder="1" applyAlignment="1">
      <alignment horizontal="center" vertical="center" wrapText="1"/>
    </xf>
    <xf numFmtId="0" fontId="44" fillId="0" borderId="76" xfId="0" applyFont="1" applyFill="1" applyBorder="1" applyAlignment="1">
      <alignment horizontal="center" vertical="center" wrapText="1"/>
    </xf>
    <xf numFmtId="0" fontId="38" fillId="0" borderId="33" xfId="0" applyFont="1" applyFill="1" applyBorder="1" applyAlignment="1">
      <alignment horizontal="justify" vertical="center" wrapText="1"/>
    </xf>
    <xf numFmtId="0" fontId="24" fillId="15" borderId="50" xfId="0" applyFont="1" applyFill="1" applyBorder="1" applyAlignment="1">
      <alignment horizontal="center" vertical="center" wrapText="1"/>
    </xf>
    <xf numFmtId="0" fontId="47" fillId="12" borderId="34" xfId="0" applyFont="1" applyFill="1" applyBorder="1" applyAlignment="1">
      <alignment horizontal="justify" vertical="center" wrapText="1"/>
    </xf>
    <xf numFmtId="0" fontId="57" fillId="12" borderId="35" xfId="0" applyFont="1" applyFill="1" applyBorder="1" applyAlignment="1">
      <alignment horizontal="justify" vertical="center" wrapText="1"/>
    </xf>
    <xf numFmtId="0" fontId="47" fillId="12" borderId="35" xfId="0" applyFont="1" applyFill="1" applyBorder="1" applyAlignment="1">
      <alignment horizontal="center" vertical="center" wrapText="1"/>
    </xf>
    <xf numFmtId="0" fontId="47" fillId="3" borderId="35" xfId="0" applyFont="1" applyFill="1" applyBorder="1" applyAlignment="1">
      <alignment horizontal="center" vertical="center" wrapText="1"/>
    </xf>
    <xf numFmtId="0" fontId="47" fillId="16" borderId="35" xfId="0" applyFont="1" applyFill="1" applyBorder="1" applyAlignment="1">
      <alignment horizontal="center" vertical="center" wrapText="1"/>
    </xf>
    <xf numFmtId="0" fontId="57" fillId="12" borderId="31" xfId="0" applyFont="1" applyFill="1" applyBorder="1" applyAlignment="1">
      <alignment horizontal="justify" vertical="center" wrapText="1"/>
    </xf>
    <xf numFmtId="0" fontId="57" fillId="12" borderId="33" xfId="0" applyFont="1" applyFill="1" applyBorder="1" applyAlignment="1">
      <alignment horizontal="justify" vertical="center" wrapText="1"/>
    </xf>
    <xf numFmtId="0" fontId="47" fillId="12" borderId="33" xfId="0" applyFont="1" applyFill="1" applyBorder="1" applyAlignment="1">
      <alignment horizontal="center" vertical="center" wrapText="1"/>
    </xf>
    <xf numFmtId="0" fontId="47" fillId="3" borderId="33" xfId="0" applyFont="1" applyFill="1" applyBorder="1" applyAlignment="1">
      <alignment horizontal="center" vertical="center" wrapText="1"/>
    </xf>
    <xf numFmtId="0" fontId="47" fillId="16" borderId="33" xfId="0" applyFont="1" applyFill="1" applyBorder="1" applyAlignment="1">
      <alignment horizontal="center" vertical="center" wrapText="1"/>
    </xf>
    <xf numFmtId="0" fontId="57" fillId="12" borderId="105" xfId="0" applyFont="1" applyFill="1" applyBorder="1" applyAlignment="1">
      <alignment horizontal="justify" vertical="center" wrapText="1"/>
    </xf>
    <xf numFmtId="0" fontId="53" fillId="17" borderId="4" xfId="0" applyFont="1" applyFill="1" applyBorder="1" applyAlignment="1">
      <alignment horizontal="center" vertical="center" wrapText="1"/>
    </xf>
    <xf numFmtId="0" fontId="53" fillId="12" borderId="50" xfId="0" applyFont="1" applyFill="1" applyBorder="1" applyAlignment="1" applyProtection="1">
      <alignment horizontal="center" vertical="center"/>
    </xf>
    <xf numFmtId="0" fontId="53" fillId="12" borderId="51" xfId="0" applyFont="1" applyFill="1" applyBorder="1" applyAlignment="1" applyProtection="1">
      <alignment horizontal="center" vertical="center"/>
    </xf>
    <xf numFmtId="0" fontId="53" fillId="12" borderId="50" xfId="0" applyFont="1" applyFill="1" applyBorder="1" applyAlignment="1" applyProtection="1">
      <alignment horizontal="center" vertical="center" wrapText="1"/>
    </xf>
    <xf numFmtId="0" fontId="53" fillId="12" borderId="51" xfId="0" applyFont="1" applyFill="1" applyBorder="1" applyAlignment="1" applyProtection="1">
      <alignment horizontal="center" vertical="center" wrapText="1"/>
    </xf>
    <xf numFmtId="0" fontId="53" fillId="12" borderId="35" xfId="0" applyFont="1" applyFill="1" applyBorder="1" applyAlignment="1" applyProtection="1">
      <alignment horizontal="center" vertical="center" wrapText="1"/>
    </xf>
    <xf numFmtId="0" fontId="61" fillId="12" borderId="35" xfId="0" applyFont="1" applyFill="1" applyBorder="1" applyAlignment="1" applyProtection="1">
      <alignment horizontal="center" vertical="center" wrapText="1"/>
      <protection locked="0"/>
    </xf>
    <xf numFmtId="0" fontId="61" fillId="12" borderId="50" xfId="0" applyFont="1" applyFill="1" applyBorder="1" applyAlignment="1" applyProtection="1">
      <alignment horizontal="center" vertical="center" wrapText="1"/>
      <protection locked="0"/>
    </xf>
    <xf numFmtId="0" fontId="61" fillId="0" borderId="15" xfId="0" applyFont="1" applyFill="1" applyBorder="1" applyAlignment="1" applyProtection="1">
      <alignment horizontal="justify" vertical="center" wrapText="1"/>
      <protection locked="0"/>
    </xf>
    <xf numFmtId="0" fontId="61" fillId="0" borderId="33" xfId="0" applyFont="1" applyFill="1" applyBorder="1" applyAlignment="1" applyProtection="1">
      <alignment horizontal="justify" vertical="center" wrapText="1"/>
      <protection locked="0"/>
    </xf>
    <xf numFmtId="0" fontId="53" fillId="12" borderId="35" xfId="0" applyFont="1" applyFill="1" applyBorder="1" applyAlignment="1" applyProtection="1">
      <alignment horizontal="center" vertical="center"/>
    </xf>
    <xf numFmtId="1" fontId="21" fillId="12" borderId="50" xfId="0" applyNumberFormat="1" applyFont="1" applyFill="1" applyBorder="1" applyAlignment="1">
      <alignment horizontal="center" vertical="center"/>
    </xf>
    <xf numFmtId="0" fontId="21" fillId="12" borderId="50" xfId="0" applyFont="1" applyFill="1" applyBorder="1" applyAlignment="1">
      <alignment horizontal="center" vertical="center"/>
    </xf>
    <xf numFmtId="0" fontId="21" fillId="12" borderId="51" xfId="0" applyFont="1" applyFill="1" applyBorder="1" applyAlignment="1">
      <alignment horizontal="center" vertical="center"/>
    </xf>
    <xf numFmtId="0" fontId="44" fillId="13" borderId="33" xfId="0" applyFont="1" applyFill="1" applyBorder="1" applyAlignment="1" applyProtection="1">
      <alignment horizontal="justify" vertical="center" wrapText="1"/>
    </xf>
    <xf numFmtId="0" fontId="61" fillId="12" borderId="51" xfId="0" applyFont="1" applyFill="1" applyBorder="1" applyAlignment="1" applyProtection="1">
      <alignment horizontal="center" vertical="center" wrapText="1"/>
      <protection locked="0"/>
    </xf>
    <xf numFmtId="0" fontId="61" fillId="12" borderId="51" xfId="0" applyFont="1" applyFill="1" applyBorder="1" applyAlignment="1" applyProtection="1">
      <alignment horizontal="center" vertical="center"/>
      <protection locked="0"/>
    </xf>
    <xf numFmtId="0" fontId="61" fillId="12" borderId="51" xfId="0" applyFont="1" applyFill="1" applyBorder="1" applyAlignment="1" applyProtection="1">
      <alignment vertical="center" wrapText="1"/>
      <protection locked="0"/>
    </xf>
    <xf numFmtId="14" fontId="61" fillId="12" borderId="51" xfId="0" applyNumberFormat="1" applyFont="1" applyFill="1" applyBorder="1" applyAlignment="1" applyProtection="1">
      <alignment vertical="center" wrapText="1"/>
      <protection locked="0"/>
    </xf>
    <xf numFmtId="0" fontId="52" fillId="17" borderId="41" xfId="0" applyFont="1" applyFill="1" applyBorder="1" applyAlignment="1">
      <alignment horizontal="center" vertical="center"/>
    </xf>
    <xf numFmtId="0" fontId="52" fillId="17" borderId="28" xfId="0" applyFont="1" applyFill="1" applyBorder="1" applyAlignment="1">
      <alignment horizontal="center" vertical="center"/>
    </xf>
    <xf numFmtId="0" fontId="52" fillId="17" borderId="17" xfId="0" applyFont="1" applyFill="1" applyBorder="1" applyAlignment="1">
      <alignment horizontal="center" vertical="center"/>
    </xf>
    <xf numFmtId="0" fontId="38" fillId="12" borderId="41" xfId="0" applyFont="1" applyFill="1" applyBorder="1" applyAlignment="1">
      <alignment horizontal="justify" vertical="center" wrapText="1"/>
    </xf>
    <xf numFmtId="0" fontId="38" fillId="12" borderId="28" xfId="0" applyFont="1" applyFill="1" applyBorder="1" applyAlignment="1">
      <alignment horizontal="justify" vertical="center" wrapText="1"/>
    </xf>
    <xf numFmtId="0" fontId="38" fillId="12" borderId="17" xfId="0" applyFont="1" applyFill="1" applyBorder="1" applyAlignment="1">
      <alignment horizontal="justify" vertical="center" wrapText="1"/>
    </xf>
    <xf numFmtId="0" fontId="46" fillId="14" borderId="78" xfId="0" applyFont="1" applyFill="1" applyBorder="1" applyAlignment="1">
      <alignment horizontal="center" vertical="center" wrapText="1"/>
    </xf>
    <xf numFmtId="0" fontId="46" fillId="12" borderId="67" xfId="0" applyFont="1" applyFill="1" applyBorder="1" applyAlignment="1">
      <alignment horizontal="center" vertical="center"/>
    </xf>
    <xf numFmtId="0" fontId="46" fillId="12" borderId="58" xfId="0" applyFont="1" applyFill="1" applyBorder="1" applyAlignment="1">
      <alignment horizontal="center" vertical="center"/>
    </xf>
    <xf numFmtId="0" fontId="46" fillId="12" borderId="85" xfId="0" applyFont="1" applyFill="1" applyBorder="1" applyAlignment="1">
      <alignment horizontal="center" vertical="center"/>
    </xf>
    <xf numFmtId="0" fontId="46" fillId="12" borderId="61" xfId="0" applyFont="1" applyFill="1" applyBorder="1" applyAlignment="1">
      <alignment horizontal="center" vertical="center"/>
    </xf>
    <xf numFmtId="0" fontId="46" fillId="12" borderId="68" xfId="0" applyFont="1" applyFill="1" applyBorder="1" applyAlignment="1">
      <alignment horizontal="center" vertical="center"/>
    </xf>
    <xf numFmtId="0" fontId="46" fillId="12" borderId="64" xfId="0" applyFont="1" applyFill="1" applyBorder="1" applyAlignment="1">
      <alignment horizontal="center" vertical="center"/>
    </xf>
    <xf numFmtId="0" fontId="46" fillId="12" borderId="82" xfId="0" applyFont="1" applyFill="1" applyBorder="1" applyAlignment="1">
      <alignment horizontal="center" vertical="center"/>
    </xf>
    <xf numFmtId="0" fontId="46" fillId="12" borderId="57" xfId="0" applyFont="1" applyFill="1" applyBorder="1" applyAlignment="1">
      <alignment horizontal="center" vertical="center"/>
    </xf>
    <xf numFmtId="0" fontId="46" fillId="12" borderId="83" xfId="0" applyFont="1" applyFill="1" applyBorder="1" applyAlignment="1">
      <alignment horizontal="center" vertical="center"/>
    </xf>
    <xf numFmtId="0" fontId="47" fillId="12" borderId="60" xfId="0" applyFont="1" applyFill="1" applyBorder="1" applyAlignment="1">
      <alignment horizontal="center" vertical="center"/>
    </xf>
    <xf numFmtId="0" fontId="47" fillId="12" borderId="87" xfId="0" applyFont="1" applyFill="1" applyBorder="1" applyAlignment="1">
      <alignment horizontal="center" vertical="center"/>
    </xf>
    <xf numFmtId="0" fontId="47" fillId="12" borderId="63" xfId="0" applyFont="1" applyFill="1" applyBorder="1" applyAlignment="1">
      <alignment horizontal="center" vertical="center"/>
    </xf>
    <xf numFmtId="0" fontId="47" fillId="12" borderId="91" xfId="0" applyFont="1" applyFill="1" applyBorder="1" applyAlignment="1">
      <alignment horizontal="center" vertical="center"/>
    </xf>
    <xf numFmtId="0" fontId="47" fillId="12" borderId="0" xfId="0" applyFont="1" applyFill="1" applyBorder="1" applyAlignment="1">
      <alignment horizontal="left" vertical="center"/>
    </xf>
    <xf numFmtId="14" fontId="47" fillId="12" borderId="41" xfId="0" applyNumberFormat="1" applyFont="1" applyFill="1" applyBorder="1" applyAlignment="1">
      <alignment horizontal="center" vertical="center"/>
    </xf>
    <xf numFmtId="14" fontId="47" fillId="12" borderId="17" xfId="0" applyNumberFormat="1" applyFont="1" applyFill="1" applyBorder="1" applyAlignment="1">
      <alignment horizontal="center" vertical="center"/>
    </xf>
    <xf numFmtId="0" fontId="44" fillId="14" borderId="67" xfId="0" applyFont="1" applyFill="1" applyBorder="1" applyAlignment="1">
      <alignment horizontal="center" vertical="center" wrapText="1"/>
    </xf>
    <xf numFmtId="0" fontId="44" fillId="14" borderId="57" xfId="0" applyFont="1" applyFill="1" applyBorder="1" applyAlignment="1">
      <alignment horizontal="center" vertical="center" wrapText="1"/>
    </xf>
    <xf numFmtId="0" fontId="44" fillId="14" borderId="84" xfId="0" applyFont="1" applyFill="1" applyBorder="1" applyAlignment="1">
      <alignment horizontal="center" vertical="center" wrapText="1"/>
    </xf>
    <xf numFmtId="0" fontId="44" fillId="14" borderId="68" xfId="0" applyFont="1" applyFill="1" applyBorder="1" applyAlignment="1">
      <alignment horizontal="center" vertical="center" wrapText="1"/>
    </xf>
    <xf numFmtId="0" fontId="44" fillId="14" borderId="63" xfId="0" applyFont="1" applyFill="1" applyBorder="1" applyAlignment="1">
      <alignment horizontal="center" vertical="center" wrapText="1"/>
    </xf>
    <xf numFmtId="0" fontId="38" fillId="14" borderId="63" xfId="0" applyFont="1" applyFill="1" applyBorder="1" applyAlignment="1">
      <alignment horizontal="center" vertical="center" wrapText="1"/>
    </xf>
    <xf numFmtId="49" fontId="38" fillId="12" borderId="63" xfId="0" applyNumberFormat="1" applyFont="1" applyFill="1" applyBorder="1" applyAlignment="1">
      <alignment horizontal="justify" vertical="center" wrapText="1"/>
    </xf>
    <xf numFmtId="49" fontId="38" fillId="12" borderId="93" xfId="0" applyNumberFormat="1" applyFont="1" applyFill="1" applyBorder="1" applyAlignment="1">
      <alignment horizontal="justify" vertical="center" wrapText="1"/>
    </xf>
    <xf numFmtId="0" fontId="44" fillId="12" borderId="0" xfId="0" applyFont="1" applyFill="1" applyBorder="1" applyAlignment="1">
      <alignment horizontal="left" vertical="center"/>
    </xf>
    <xf numFmtId="0" fontId="44" fillId="12" borderId="0" xfId="0" applyFont="1" applyFill="1" applyBorder="1" applyAlignment="1">
      <alignment horizontal="left" vertical="center" wrapText="1"/>
    </xf>
    <xf numFmtId="0" fontId="38" fillId="12" borderId="0" xfId="0" applyFont="1" applyFill="1" applyBorder="1" applyAlignment="1">
      <alignment horizontal="left" vertical="center" wrapText="1"/>
    </xf>
    <xf numFmtId="0" fontId="38" fillId="0" borderId="50" xfId="0" applyFont="1" applyFill="1" applyBorder="1" applyAlignment="1">
      <alignment horizontal="justify" vertical="center" wrapText="1"/>
    </xf>
    <xf numFmtId="0" fontId="38" fillId="0" borderId="50" xfId="0" applyFont="1" applyFill="1" applyBorder="1" applyAlignment="1">
      <alignment horizontal="left" vertical="center" wrapText="1"/>
    </xf>
    <xf numFmtId="0" fontId="38" fillId="0" borderId="33" xfId="0" applyFont="1" applyFill="1" applyBorder="1" applyAlignment="1">
      <alignment horizontal="justify" vertical="center" wrapText="1"/>
    </xf>
    <xf numFmtId="0" fontId="38" fillId="0" borderId="33" xfId="0" applyFont="1" applyFill="1" applyBorder="1" applyAlignment="1">
      <alignment horizontal="center" vertical="center" wrapText="1"/>
    </xf>
    <xf numFmtId="0" fontId="38" fillId="0" borderId="105" xfId="0" applyFont="1" applyFill="1" applyBorder="1" applyAlignment="1">
      <alignment horizontal="center" vertical="center" wrapText="1"/>
    </xf>
    <xf numFmtId="0" fontId="44" fillId="13" borderId="67" xfId="0" applyFont="1" applyFill="1" applyBorder="1" applyAlignment="1">
      <alignment horizontal="center" vertical="center" wrapText="1"/>
    </xf>
    <xf numFmtId="0" fontId="44" fillId="13" borderId="57" xfId="0" applyFont="1" applyFill="1" applyBorder="1" applyAlignment="1">
      <alignment horizontal="center" vertical="center" wrapText="1"/>
    </xf>
    <xf numFmtId="0" fontId="44" fillId="13" borderId="84" xfId="0" applyFont="1" applyFill="1" applyBorder="1" applyAlignment="1">
      <alignment horizontal="center" vertical="center" wrapText="1"/>
    </xf>
    <xf numFmtId="0" fontId="38" fillId="0" borderId="51" xfId="0" applyFont="1" applyFill="1" applyBorder="1" applyAlignment="1">
      <alignment horizontal="justify" vertical="center" wrapText="1"/>
    </xf>
    <xf numFmtId="0" fontId="46" fillId="14" borderId="80" xfId="0" applyFont="1" applyFill="1" applyBorder="1" applyAlignment="1">
      <alignment horizontal="center" vertical="center" wrapText="1"/>
    </xf>
    <xf numFmtId="0" fontId="47" fillId="12" borderId="36" xfId="0" applyFont="1" applyFill="1" applyBorder="1" applyAlignment="1">
      <alignment horizontal="center" vertical="center"/>
    </xf>
    <xf numFmtId="0" fontId="47" fillId="12" borderId="51" xfId="0" applyFont="1" applyFill="1" applyBorder="1" applyAlignment="1">
      <alignment horizontal="center" vertical="center"/>
    </xf>
    <xf numFmtId="14" fontId="47" fillId="12" borderId="51" xfId="0" applyNumberFormat="1" applyFont="1" applyFill="1" applyBorder="1" applyAlignment="1">
      <alignment horizontal="center" vertical="center"/>
    </xf>
    <xf numFmtId="0" fontId="47" fillId="12" borderId="3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51" xfId="0" applyFont="1" applyFill="1" applyBorder="1" applyAlignment="1">
      <alignment horizontal="center" vertical="center"/>
    </xf>
    <xf numFmtId="14" fontId="47" fillId="0" borderId="51" xfId="0" applyNumberFormat="1" applyFont="1" applyFill="1" applyBorder="1" applyAlignment="1">
      <alignment horizontal="center" vertical="center"/>
    </xf>
    <xf numFmtId="0" fontId="47" fillId="0" borderId="32" xfId="0" applyFont="1" applyFill="1" applyBorder="1" applyAlignment="1">
      <alignment horizontal="center" vertical="center"/>
    </xf>
    <xf numFmtId="0" fontId="46" fillId="13" borderId="100" xfId="0" applyFont="1" applyFill="1" applyBorder="1" applyAlignment="1">
      <alignment horizontal="center" vertical="center"/>
    </xf>
    <xf numFmtId="0" fontId="46" fillId="13" borderId="66" xfId="0" applyFont="1" applyFill="1" applyBorder="1" applyAlignment="1">
      <alignment horizontal="center" vertical="center"/>
    </xf>
    <xf numFmtId="0" fontId="46" fillId="13" borderId="101" xfId="0" applyFont="1" applyFill="1" applyBorder="1" applyAlignment="1">
      <alignment horizontal="center" vertical="center"/>
    </xf>
    <xf numFmtId="0" fontId="47" fillId="12" borderId="71" xfId="0" applyFont="1" applyFill="1" applyBorder="1" applyAlignment="1">
      <alignment horizontal="center" vertical="center"/>
    </xf>
    <xf numFmtId="0" fontId="47" fillId="12" borderId="50" xfId="0" applyFont="1" applyFill="1" applyBorder="1" applyAlignment="1">
      <alignment horizontal="center" vertical="center"/>
    </xf>
    <xf numFmtId="14" fontId="47" fillId="12" borderId="50" xfId="0" applyNumberFormat="1" applyFont="1" applyFill="1" applyBorder="1" applyAlignment="1">
      <alignment horizontal="center" vertical="center"/>
    </xf>
    <xf numFmtId="0" fontId="47" fillId="12" borderId="55" xfId="0" applyFont="1" applyFill="1" applyBorder="1" applyAlignment="1">
      <alignment horizontal="center" vertical="center"/>
    </xf>
    <xf numFmtId="0" fontId="47" fillId="0" borderId="71" xfId="0" applyFont="1" applyFill="1" applyBorder="1" applyAlignment="1">
      <alignment horizontal="center" vertical="center"/>
    </xf>
    <xf numFmtId="0" fontId="47" fillId="0" borderId="50" xfId="0" applyFont="1" applyFill="1" applyBorder="1" applyAlignment="1">
      <alignment horizontal="center" vertical="center"/>
    </xf>
    <xf numFmtId="14" fontId="47" fillId="0" borderId="50" xfId="0" applyNumberFormat="1" applyFont="1" applyFill="1" applyBorder="1" applyAlignment="1">
      <alignment horizontal="center" vertical="center"/>
    </xf>
    <xf numFmtId="0" fontId="47" fillId="0" borderId="55" xfId="0" applyFont="1" applyFill="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4" fillId="7" borderId="37" xfId="0" applyFont="1" applyFill="1" applyBorder="1" applyAlignment="1">
      <alignment horizontal="center" vertical="center" wrapText="1"/>
    </xf>
    <xf numFmtId="0" fontId="4" fillId="7" borderId="75"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75" xfId="0" applyFont="1" applyFill="1" applyBorder="1" applyAlignment="1">
      <alignment horizontal="center" vertical="center" wrapText="1"/>
    </xf>
    <xf numFmtId="0" fontId="4" fillId="11" borderId="76" xfId="0" applyFont="1" applyFill="1" applyBorder="1" applyAlignment="1">
      <alignment horizontal="center" vertical="center" wrapText="1"/>
    </xf>
    <xf numFmtId="0" fontId="0" fillId="0" borderId="50" xfId="0" applyBorder="1" applyAlignment="1">
      <alignment horizontal="center"/>
    </xf>
    <xf numFmtId="0" fontId="1" fillId="0" borderId="50" xfId="0" applyFont="1" applyBorder="1" applyAlignment="1">
      <alignment horizontal="center"/>
    </xf>
    <xf numFmtId="0" fontId="25" fillId="12" borderId="69" xfId="0" applyFont="1" applyFill="1" applyBorder="1" applyAlignment="1">
      <alignment horizontal="center" vertical="center" wrapText="1"/>
    </xf>
    <xf numFmtId="0" fontId="25" fillId="12" borderId="70" xfId="0" applyFont="1" applyFill="1" applyBorder="1" applyAlignment="1">
      <alignment horizontal="center" vertical="center" wrapText="1"/>
    </xf>
    <xf numFmtId="0" fontId="25" fillId="12" borderId="49" xfId="0" applyFont="1" applyFill="1" applyBorder="1" applyAlignment="1">
      <alignment horizontal="center" vertical="center" wrapText="1"/>
    </xf>
    <xf numFmtId="0" fontId="22" fillId="12" borderId="70" xfId="0" applyFont="1" applyFill="1" applyBorder="1" applyAlignment="1">
      <alignment wrapText="1"/>
    </xf>
    <xf numFmtId="0" fontId="22" fillId="12" borderId="49" xfId="0" applyFont="1" applyFill="1" applyBorder="1" applyAlignment="1">
      <alignment wrapText="1"/>
    </xf>
    <xf numFmtId="0" fontId="25" fillId="12" borderId="50" xfId="0" applyFont="1" applyFill="1" applyBorder="1" applyAlignment="1">
      <alignment horizontal="center" vertical="center" wrapText="1"/>
    </xf>
    <xf numFmtId="0" fontId="22" fillId="12" borderId="50" xfId="0" applyFont="1" applyFill="1" applyBorder="1" applyAlignment="1">
      <alignment wrapText="1"/>
    </xf>
    <xf numFmtId="0" fontId="4" fillId="6" borderId="72" xfId="0" applyFont="1" applyFill="1" applyBorder="1" applyAlignment="1">
      <alignment horizontal="center" vertical="center" wrapText="1"/>
    </xf>
    <xf numFmtId="0" fontId="4" fillId="6" borderId="75"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7"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22" fillId="12" borderId="25" xfId="0" applyFont="1" applyFill="1" applyBorder="1" applyAlignment="1">
      <alignment horizontal="center" vertical="center" wrapText="1"/>
    </xf>
    <xf numFmtId="0" fontId="22" fillId="12" borderId="7" xfId="0" applyFont="1" applyFill="1" applyBorder="1" applyAlignment="1">
      <alignment horizontal="center" vertical="center" wrapText="1"/>
    </xf>
    <xf numFmtId="0" fontId="45" fillId="0" borderId="97" xfId="0" applyFont="1" applyFill="1" applyBorder="1" applyAlignment="1">
      <alignment horizontal="center" vertical="center"/>
    </xf>
    <xf numFmtId="0" fontId="45" fillId="0" borderId="98" xfId="0" applyFont="1" applyFill="1" applyBorder="1" applyAlignment="1">
      <alignment horizontal="center" vertical="center"/>
    </xf>
    <xf numFmtId="0" fontId="45" fillId="0" borderId="60" xfId="0" applyFont="1" applyFill="1" applyBorder="1" applyAlignment="1">
      <alignment horizontal="center" vertical="center"/>
    </xf>
    <xf numFmtId="0" fontId="38" fillId="0" borderId="71" xfId="0" applyFont="1" applyFill="1" applyBorder="1" applyAlignment="1">
      <alignment horizontal="left" vertical="center" wrapText="1"/>
    </xf>
    <xf numFmtId="0" fontId="38" fillId="0" borderId="55" xfId="0" applyFont="1" applyFill="1" applyBorder="1" applyAlignment="1">
      <alignment horizontal="left" vertical="center" wrapText="1"/>
    </xf>
    <xf numFmtId="0" fontId="38" fillId="0" borderId="71" xfId="0" applyFont="1" applyFill="1" applyBorder="1" applyAlignment="1">
      <alignment horizontal="left" vertical="center"/>
    </xf>
    <xf numFmtId="0" fontId="38" fillId="0" borderId="50" xfId="0" applyFont="1" applyFill="1" applyBorder="1" applyAlignment="1">
      <alignment horizontal="left" vertical="center"/>
    </xf>
    <xf numFmtId="0" fontId="38" fillId="0" borderId="55" xfId="0" applyFont="1" applyFill="1" applyBorder="1" applyAlignment="1">
      <alignment horizontal="left" vertical="center"/>
    </xf>
    <xf numFmtId="0" fontId="45" fillId="0" borderId="36" xfId="0" applyFont="1" applyFill="1" applyBorder="1" applyAlignment="1">
      <alignment horizontal="center" vertical="center" wrapText="1"/>
    </xf>
    <xf numFmtId="0" fontId="45" fillId="0" borderId="51" xfId="0" applyFont="1" applyFill="1" applyBorder="1" applyAlignment="1">
      <alignment horizontal="center" vertical="center" wrapText="1"/>
    </xf>
    <xf numFmtId="0" fontId="44" fillId="0" borderId="51" xfId="0" applyFont="1" applyFill="1" applyBorder="1" applyAlignment="1">
      <alignment horizontal="center" vertical="center" wrapText="1"/>
    </xf>
    <xf numFmtId="0" fontId="45" fillId="0" borderId="32" xfId="0" applyFont="1" applyFill="1" applyBorder="1" applyAlignment="1">
      <alignment horizontal="center" vertical="center" wrapText="1"/>
    </xf>
    <xf numFmtId="14" fontId="45" fillId="0" borderId="60" xfId="0" applyNumberFormat="1" applyFont="1" applyFill="1" applyBorder="1" applyAlignment="1">
      <alignment horizontal="center" vertical="center"/>
    </xf>
    <xf numFmtId="0" fontId="46" fillId="13" borderId="67" xfId="0" applyFont="1" applyFill="1" applyBorder="1" applyAlignment="1">
      <alignment horizontal="center" vertical="center" wrapText="1"/>
    </xf>
    <xf numFmtId="0" fontId="46" fillId="13" borderId="57" xfId="0" applyFont="1" applyFill="1" applyBorder="1" applyAlignment="1">
      <alignment horizontal="center" vertical="center" wrapText="1"/>
    </xf>
    <xf numFmtId="0" fontId="46" fillId="13" borderId="84" xfId="0" applyFont="1" applyFill="1" applyBorder="1" applyAlignment="1">
      <alignment horizontal="center" vertical="center" wrapText="1"/>
    </xf>
    <xf numFmtId="0" fontId="46" fillId="13" borderId="68" xfId="0" applyFont="1" applyFill="1" applyBorder="1" applyAlignment="1">
      <alignment horizontal="center" vertical="center" wrapText="1"/>
    </xf>
    <xf numFmtId="0" fontId="45" fillId="13" borderId="63" xfId="0" applyFont="1" applyFill="1" applyBorder="1" applyAlignment="1">
      <alignment horizontal="center" vertical="center" wrapText="1"/>
    </xf>
    <xf numFmtId="0" fontId="42" fillId="0" borderId="63" xfId="0" applyFont="1" applyFill="1" applyBorder="1" applyAlignment="1">
      <alignment horizontal="left" vertical="center" wrapText="1"/>
    </xf>
    <xf numFmtId="0" fontId="42" fillId="0" borderId="93" xfId="0" applyFont="1" applyFill="1" applyBorder="1" applyAlignment="1">
      <alignment horizontal="left" vertical="center" wrapText="1"/>
    </xf>
    <xf numFmtId="0" fontId="28" fillId="12" borderId="0" xfId="0" applyFont="1" applyFill="1" applyBorder="1" applyAlignment="1">
      <alignment horizontal="left" vertical="center" wrapText="1"/>
    </xf>
    <xf numFmtId="14" fontId="25" fillId="12" borderId="47" xfId="0" applyNumberFormat="1" applyFont="1" applyFill="1" applyBorder="1" applyAlignment="1">
      <alignment horizontal="center" vertical="center" wrapText="1"/>
    </xf>
    <xf numFmtId="0" fontId="23" fillId="12" borderId="47" xfId="0" applyFont="1" applyFill="1" applyBorder="1" applyAlignment="1">
      <alignment horizontal="center" vertical="center" wrapText="1"/>
    </xf>
    <xf numFmtId="0" fontId="46" fillId="0" borderId="34" xfId="0" applyFont="1" applyFill="1" applyBorder="1" applyAlignment="1">
      <alignment horizontal="center" vertical="center" wrapText="1"/>
    </xf>
    <xf numFmtId="0" fontId="46" fillId="0" borderId="35" xfId="0" applyFont="1" applyFill="1" applyBorder="1" applyAlignment="1">
      <alignment horizontal="center" vertical="center" wrapText="1"/>
    </xf>
    <xf numFmtId="0" fontId="46" fillId="0" borderId="31"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5" xfId="0" applyFont="1" applyFill="1" applyBorder="1" applyAlignment="1">
      <alignment horizontal="center" vertical="center" wrapText="1"/>
    </xf>
    <xf numFmtId="0" fontId="45" fillId="0" borderId="71" xfId="0" applyFont="1" applyFill="1" applyBorder="1" applyAlignment="1">
      <alignment horizontal="center" vertical="center" wrapText="1"/>
    </xf>
    <xf numFmtId="0" fontId="45" fillId="0" borderId="50" xfId="0" applyFont="1" applyFill="1" applyBorder="1" applyAlignment="1">
      <alignment horizontal="center" vertical="center" wrapText="1"/>
    </xf>
    <xf numFmtId="0" fontId="43" fillId="0" borderId="67" xfId="0" applyFont="1" applyFill="1" applyBorder="1" applyAlignment="1">
      <alignment horizontal="center" vertical="center"/>
    </xf>
    <xf numFmtId="0" fontId="43" fillId="0" borderId="57" xfId="0" applyFont="1" applyFill="1" applyBorder="1" applyAlignment="1">
      <alignment horizontal="center" vertical="center"/>
    </xf>
    <xf numFmtId="0" fontId="43" fillId="0" borderId="58" xfId="0" applyFont="1" applyFill="1" applyBorder="1" applyAlignment="1">
      <alignment horizontal="center" vertical="center"/>
    </xf>
    <xf numFmtId="0" fontId="43" fillId="0" borderId="85" xfId="0" applyFont="1" applyFill="1" applyBorder="1" applyAlignment="1">
      <alignment horizontal="center" vertical="center"/>
    </xf>
    <xf numFmtId="0" fontId="43" fillId="0" borderId="60" xfId="0" applyFont="1" applyFill="1" applyBorder="1" applyAlignment="1">
      <alignment horizontal="center" vertical="center"/>
    </xf>
    <xf numFmtId="0" fontId="43" fillId="0" borderId="61" xfId="0" applyFont="1" applyFill="1" applyBorder="1" applyAlignment="1">
      <alignment horizontal="center" vertical="center"/>
    </xf>
    <xf numFmtId="0" fontId="43" fillId="0" borderId="68" xfId="0" applyFont="1" applyFill="1" applyBorder="1" applyAlignment="1">
      <alignment horizontal="center" vertical="center"/>
    </xf>
    <xf numFmtId="0" fontId="43" fillId="0" borderId="63" xfId="0" applyFont="1" applyFill="1" applyBorder="1" applyAlignment="1">
      <alignment horizontal="center" vertical="center"/>
    </xf>
    <xf numFmtId="0" fontId="43" fillId="0" borderId="64" xfId="0" applyFont="1" applyFill="1" applyBorder="1" applyAlignment="1">
      <alignment horizontal="center" vertical="center"/>
    </xf>
    <xf numFmtId="0" fontId="44" fillId="0" borderId="82" xfId="0" applyFont="1" applyFill="1" applyBorder="1" applyAlignment="1">
      <alignment horizontal="center" vertical="center"/>
    </xf>
    <xf numFmtId="0" fontId="44" fillId="0" borderId="57" xfId="0" applyFont="1" applyFill="1" applyBorder="1" applyAlignment="1">
      <alignment horizontal="center" vertical="center"/>
    </xf>
    <xf numFmtId="0" fontId="44" fillId="0" borderId="83" xfId="0" applyFont="1" applyFill="1" applyBorder="1" applyAlignment="1">
      <alignment horizontal="center" vertical="center"/>
    </xf>
    <xf numFmtId="0" fontId="44" fillId="0" borderId="6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84" xfId="0" applyFont="1" applyFill="1" applyBorder="1" applyAlignment="1">
      <alignment horizontal="center" vertical="center"/>
    </xf>
    <xf numFmtId="0" fontId="44" fillId="0" borderId="86" xfId="0" applyFont="1" applyFill="1" applyBorder="1" applyAlignment="1">
      <alignment horizontal="center" vertical="center"/>
    </xf>
    <xf numFmtId="0" fontId="44" fillId="0" borderId="60" xfId="0" applyFont="1" applyFill="1" applyBorder="1" applyAlignment="1">
      <alignment horizontal="center" vertical="center"/>
    </xf>
    <xf numFmtId="0" fontId="38" fillId="0" borderId="60" xfId="0" applyFont="1" applyFill="1" applyBorder="1" applyAlignment="1">
      <alignment horizontal="center" vertical="center"/>
    </xf>
    <xf numFmtId="0" fontId="38" fillId="0" borderId="87" xfId="0" applyFont="1" applyFill="1" applyBorder="1" applyAlignment="1">
      <alignment horizontal="center" vertical="center"/>
    </xf>
    <xf numFmtId="0" fontId="44" fillId="0" borderId="88" xfId="0" applyFont="1" applyFill="1" applyBorder="1" applyAlignment="1">
      <alignment horizontal="center" vertical="center"/>
    </xf>
    <xf numFmtId="164" fontId="38" fillId="0" borderId="60" xfId="0" applyNumberFormat="1" applyFont="1" applyFill="1" applyBorder="1" applyAlignment="1">
      <alignment horizontal="center" vertical="center"/>
    </xf>
    <xf numFmtId="164" fontId="38" fillId="0" borderId="89" xfId="0" applyNumberFormat="1" applyFont="1" applyFill="1" applyBorder="1" applyAlignment="1">
      <alignment horizontal="center" vertical="center"/>
    </xf>
    <xf numFmtId="0" fontId="44" fillId="0" borderId="90" xfId="0" applyFont="1" applyFill="1" applyBorder="1" applyAlignment="1">
      <alignment horizontal="center" vertical="center"/>
    </xf>
    <xf numFmtId="0" fontId="44" fillId="0" borderId="63"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91" xfId="0" applyFont="1" applyFill="1" applyBorder="1" applyAlignment="1">
      <alignment horizontal="center" vertical="center"/>
    </xf>
    <xf numFmtId="0" fontId="44" fillId="0" borderId="92" xfId="0" applyFont="1" applyFill="1" applyBorder="1" applyAlignment="1">
      <alignment horizontal="center" vertical="center"/>
    </xf>
    <xf numFmtId="14" fontId="38" fillId="0" borderId="63" xfId="0" applyNumberFormat="1"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93" xfId="0" applyFont="1" applyFill="1" applyBorder="1" applyAlignment="1">
      <alignment horizontal="center" vertical="center" wrapText="1"/>
    </xf>
    <xf numFmtId="0" fontId="45" fillId="0" borderId="55" xfId="0" applyFont="1" applyFill="1" applyBorder="1" applyAlignment="1">
      <alignment horizontal="center" vertical="center" wrapText="1"/>
    </xf>
    <xf numFmtId="0" fontId="22" fillId="12" borderId="25" xfId="0" applyNumberFormat="1" applyFont="1" applyFill="1" applyBorder="1" applyAlignment="1">
      <alignment horizontal="center" vertical="center" wrapText="1"/>
    </xf>
    <xf numFmtId="0" fontId="22" fillId="12" borderId="26" xfId="0" applyNumberFormat="1" applyFont="1" applyFill="1" applyBorder="1" applyAlignment="1">
      <alignment horizontal="center" vertical="center" wrapText="1"/>
    </xf>
    <xf numFmtId="0" fontId="22" fillId="12" borderId="7" xfId="0" applyNumberFormat="1" applyFont="1" applyFill="1" applyBorder="1" applyAlignment="1">
      <alignment horizontal="center" vertical="center" wrapText="1"/>
    </xf>
    <xf numFmtId="0" fontId="23" fillId="12" borderId="34" xfId="0" applyFont="1" applyFill="1" applyBorder="1" applyAlignment="1">
      <alignment horizontal="center" vertical="center" wrapText="1"/>
    </xf>
    <xf numFmtId="0" fontId="23" fillId="12" borderId="71" xfId="0" applyFont="1" applyFill="1" applyBorder="1" applyAlignment="1">
      <alignment horizontal="center" vertical="center" wrapText="1"/>
    </xf>
    <xf numFmtId="0" fontId="23" fillId="12" borderId="36" xfId="0" applyFont="1" applyFill="1" applyBorder="1" applyAlignment="1">
      <alignment horizontal="center" vertical="center" wrapText="1"/>
    </xf>
    <xf numFmtId="0" fontId="27" fillId="12" borderId="35" xfId="0" applyFont="1" applyFill="1" applyBorder="1" applyAlignment="1">
      <alignment horizontal="center" vertical="center" wrapText="1"/>
    </xf>
    <xf numFmtId="0" fontId="27" fillId="12" borderId="50" xfId="0" applyFont="1" applyFill="1" applyBorder="1" applyAlignment="1">
      <alignment horizontal="center" vertical="center" wrapText="1"/>
    </xf>
    <xf numFmtId="0" fontId="27" fillId="12" borderId="51" xfId="0" applyFont="1" applyFill="1" applyBorder="1" applyAlignment="1">
      <alignment horizontal="center" vertical="center" wrapText="1"/>
    </xf>
    <xf numFmtId="0" fontId="27" fillId="12" borderId="35" xfId="0" applyFont="1" applyFill="1" applyBorder="1" applyAlignment="1">
      <alignment horizontal="center" vertical="center" textRotation="90" wrapText="1"/>
    </xf>
    <xf numFmtId="0" fontId="27" fillId="12" borderId="50" xfId="0" applyFont="1" applyFill="1" applyBorder="1" applyAlignment="1">
      <alignment horizontal="center" vertical="center" textRotation="90" wrapText="1"/>
    </xf>
    <xf numFmtId="0" fontId="27" fillId="12" borderId="51" xfId="0" applyFont="1" applyFill="1" applyBorder="1" applyAlignment="1">
      <alignment horizontal="center" vertical="center" textRotation="90" wrapText="1"/>
    </xf>
    <xf numFmtId="0" fontId="39" fillId="0" borderId="35"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35" xfId="0" applyFont="1" applyFill="1" applyBorder="1" applyAlignment="1">
      <alignment horizontal="center" vertical="center" textRotation="90" wrapText="1"/>
    </xf>
    <xf numFmtId="0" fontId="39" fillId="0" borderId="51" xfId="0" applyFont="1" applyFill="1" applyBorder="1" applyAlignment="1">
      <alignment horizontal="center" vertical="center" wrapText="1"/>
    </xf>
    <xf numFmtId="0" fontId="23" fillId="12" borderId="31" xfId="0" applyFont="1" applyFill="1" applyBorder="1" applyAlignment="1">
      <alignment horizontal="center" vertical="center" textRotation="90" wrapText="1"/>
    </xf>
    <xf numFmtId="0" fontId="23" fillId="12" borderId="55" xfId="0" applyFont="1" applyFill="1" applyBorder="1" applyAlignment="1">
      <alignment horizontal="center" vertical="center" textRotation="90" wrapText="1"/>
    </xf>
    <xf numFmtId="0" fontId="23" fillId="12" borderId="32" xfId="0" applyFont="1" applyFill="1" applyBorder="1" applyAlignment="1">
      <alignment horizontal="center" vertical="center" textRotation="90" wrapText="1"/>
    </xf>
    <xf numFmtId="0" fontId="39" fillId="0" borderId="34"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42" fillId="0" borderId="35" xfId="0" applyFont="1" applyFill="1" applyBorder="1" applyAlignment="1">
      <alignment horizontal="center" vertical="center" wrapText="1"/>
    </xf>
    <xf numFmtId="0" fontId="42" fillId="0" borderId="50" xfId="0" applyFont="1" applyFill="1" applyBorder="1" applyAlignment="1">
      <alignment horizontal="center" vertical="center" wrapText="1"/>
    </xf>
    <xf numFmtId="0" fontId="42" fillId="0" borderId="51" xfId="0" applyFont="1" applyFill="1" applyBorder="1" applyAlignment="1">
      <alignment horizontal="center" vertical="center" wrapText="1"/>
    </xf>
    <xf numFmtId="0" fontId="40" fillId="0" borderId="35" xfId="0" applyFont="1" applyFill="1" applyBorder="1" applyAlignment="1">
      <alignment horizontal="center" vertical="center" textRotation="90" wrapText="1"/>
    </xf>
    <xf numFmtId="0" fontId="40" fillId="0" borderId="50" xfId="0" applyFont="1" applyFill="1" applyBorder="1" applyAlignment="1">
      <alignment horizontal="center" vertical="center" wrapText="1"/>
    </xf>
    <xf numFmtId="0" fontId="40" fillId="0" borderId="51" xfId="0" applyFont="1" applyFill="1" applyBorder="1" applyAlignment="1">
      <alignment horizontal="center" vertical="center" wrapText="1"/>
    </xf>
    <xf numFmtId="0" fontId="39" fillId="0" borderId="31" xfId="0" applyFont="1" applyFill="1" applyBorder="1" applyAlignment="1">
      <alignment horizontal="center" vertical="center" textRotation="90" wrapText="1"/>
    </xf>
    <xf numFmtId="0" fontId="39" fillId="0" borderId="55" xfId="0" applyFont="1" applyFill="1" applyBorder="1" applyAlignment="1">
      <alignment horizontal="center" vertical="center" wrapText="1"/>
    </xf>
    <xf numFmtId="0" fontId="39" fillId="0" borderId="32" xfId="0" applyFont="1" applyFill="1" applyBorder="1" applyAlignment="1">
      <alignment horizontal="center" vertical="center" wrapText="1"/>
    </xf>
    <xf numFmtId="0" fontId="38" fillId="12" borderId="50" xfId="0" applyFont="1" applyFill="1" applyBorder="1" applyAlignment="1">
      <alignment horizontal="justify" vertical="center" wrapText="1"/>
    </xf>
    <xf numFmtId="0" fontId="38" fillId="12" borderId="51" xfId="0" applyFont="1" applyFill="1" applyBorder="1" applyAlignment="1">
      <alignment horizontal="justify" vertical="center" wrapText="1"/>
    </xf>
    <xf numFmtId="0" fontId="22" fillId="12" borderId="50" xfId="0" applyFont="1" applyFill="1" applyBorder="1" applyAlignment="1">
      <alignment horizontal="center" vertical="center" wrapText="1"/>
    </xf>
    <xf numFmtId="0" fontId="22" fillId="12" borderId="51" xfId="0" applyFont="1" applyFill="1" applyBorder="1" applyAlignment="1">
      <alignment horizontal="center" vertical="center" wrapText="1"/>
    </xf>
    <xf numFmtId="0" fontId="22" fillId="12" borderId="55" xfId="0" applyFont="1" applyFill="1" applyBorder="1" applyAlignment="1">
      <alignment horizontal="center" vertical="center" wrapText="1"/>
    </xf>
    <xf numFmtId="0" fontId="22" fillId="12" borderId="32" xfId="0" applyFont="1" applyFill="1" applyBorder="1" applyAlignment="1">
      <alignment horizontal="center" vertical="center" wrapText="1"/>
    </xf>
    <xf numFmtId="0" fontId="47" fillId="0" borderId="106"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08" xfId="0" applyFont="1" applyFill="1" applyBorder="1" applyAlignment="1">
      <alignment horizontal="center" vertical="center" wrapText="1"/>
    </xf>
    <xf numFmtId="0" fontId="47" fillId="0" borderId="107"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44"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39" fillId="0" borderId="72"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39" fillId="0" borderId="76" xfId="0" applyFont="1" applyFill="1" applyBorder="1" applyAlignment="1">
      <alignment horizontal="center" vertical="center" wrapText="1"/>
    </xf>
    <xf numFmtId="0" fontId="23" fillId="12" borderId="37" xfId="0" applyFont="1" applyFill="1" applyBorder="1" applyAlignment="1">
      <alignment horizontal="center" vertical="center" wrapText="1"/>
    </xf>
    <xf numFmtId="0" fontId="23" fillId="12" borderId="38" xfId="0" applyFont="1" applyFill="1" applyBorder="1" applyAlignment="1">
      <alignment horizontal="center" vertical="center" wrapText="1"/>
    </xf>
    <xf numFmtId="0" fontId="38" fillId="12" borderId="52" xfId="0" applyFont="1" applyFill="1" applyBorder="1" applyAlignment="1">
      <alignment horizontal="justify" vertical="center" wrapText="1"/>
    </xf>
    <xf numFmtId="0" fontId="38" fillId="12" borderId="9" xfId="0" applyFont="1" applyFill="1" applyBorder="1" applyAlignment="1">
      <alignment horizontal="justify" vertical="center" wrapText="1"/>
    </xf>
    <xf numFmtId="0" fontId="38" fillId="12" borderId="10" xfId="0" applyFont="1" applyFill="1" applyBorder="1" applyAlignment="1">
      <alignment horizontal="justify" vertical="center" wrapText="1"/>
    </xf>
    <xf numFmtId="0" fontId="38" fillId="12" borderId="11" xfId="0" applyFont="1" applyFill="1" applyBorder="1" applyAlignment="1">
      <alignment horizontal="justify" vertical="center" wrapText="1"/>
    </xf>
    <xf numFmtId="0" fontId="38" fillId="12" borderId="12" xfId="0" applyFont="1" applyFill="1" applyBorder="1" applyAlignment="1">
      <alignment horizontal="justify" vertical="center" wrapText="1"/>
    </xf>
    <xf numFmtId="0" fontId="38" fillId="12" borderId="13" xfId="0" applyFont="1" applyFill="1" applyBorder="1" applyAlignment="1">
      <alignment horizontal="justify" vertical="center" wrapText="1"/>
    </xf>
    <xf numFmtId="0" fontId="22" fillId="12" borderId="46" xfId="0" applyFont="1" applyFill="1" applyBorder="1" applyAlignment="1">
      <alignment horizontal="center" vertical="center" wrapText="1"/>
    </xf>
    <xf numFmtId="0" fontId="22" fillId="12" borderId="0" xfId="0" applyFont="1" applyFill="1" applyBorder="1" applyAlignment="1">
      <alignment horizontal="center" vertical="center" wrapText="1"/>
    </xf>
    <xf numFmtId="0" fontId="23" fillId="12" borderId="40"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22" fillId="12" borderId="38" xfId="0" applyFont="1" applyFill="1" applyBorder="1" applyAlignment="1">
      <alignment horizontal="left" vertical="top" wrapText="1"/>
    </xf>
    <xf numFmtId="0" fontId="22" fillId="12" borderId="15" xfId="0" applyFont="1" applyFill="1" applyBorder="1" applyAlignment="1">
      <alignment horizontal="left" vertical="top" wrapText="1"/>
    </xf>
    <xf numFmtId="0" fontId="22" fillId="12" borderId="46" xfId="0" applyFont="1" applyFill="1" applyBorder="1" applyAlignment="1">
      <alignment horizontal="left" vertical="top" wrapText="1"/>
    </xf>
    <xf numFmtId="0" fontId="22" fillId="12" borderId="36" xfId="0" applyFont="1" applyFill="1" applyBorder="1" applyAlignment="1">
      <alignment horizontal="left" vertical="top" wrapText="1"/>
    </xf>
    <xf numFmtId="0" fontId="22" fillId="12" borderId="51" xfId="0" applyFont="1" applyFill="1" applyBorder="1" applyAlignment="1">
      <alignment horizontal="left" vertical="top" wrapText="1"/>
    </xf>
    <xf numFmtId="0" fontId="22" fillId="12" borderId="32" xfId="0" applyFont="1" applyFill="1" applyBorder="1" applyAlignment="1">
      <alignment horizontal="left" vertical="top" wrapText="1"/>
    </xf>
    <xf numFmtId="0" fontId="22" fillId="12" borderId="19"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3" fillId="12" borderId="27" xfId="0" applyFont="1" applyFill="1" applyBorder="1" applyAlignment="1">
      <alignment horizontal="center" vertical="center" wrapText="1"/>
    </xf>
    <xf numFmtId="0" fontId="22" fillId="12" borderId="34" xfId="0" applyFont="1" applyFill="1" applyBorder="1" applyAlignment="1">
      <alignment horizontal="left" vertical="top" wrapText="1"/>
    </xf>
    <xf numFmtId="0" fontId="22" fillId="12" borderId="35" xfId="0" applyFont="1" applyFill="1" applyBorder="1" applyAlignment="1">
      <alignment horizontal="left" vertical="top" wrapText="1"/>
    </xf>
    <xf numFmtId="0" fontId="22" fillId="12" borderId="31" xfId="0" applyFont="1" applyFill="1" applyBorder="1" applyAlignment="1">
      <alignment horizontal="left" vertical="top" wrapText="1"/>
    </xf>
    <xf numFmtId="0" fontId="23" fillId="12" borderId="54" xfId="0" applyFont="1" applyFill="1" applyBorder="1" applyAlignment="1">
      <alignment horizontal="center" vertical="center" wrapText="1"/>
    </xf>
    <xf numFmtId="0" fontId="22" fillId="12" borderId="37" xfId="0" applyFont="1" applyFill="1" applyBorder="1" applyAlignment="1">
      <alignment horizontal="left" vertical="top" wrapText="1"/>
    </xf>
    <xf numFmtId="0" fontId="22" fillId="12" borderId="47" xfId="0" applyFont="1" applyFill="1" applyBorder="1" applyAlignment="1">
      <alignment horizontal="left" vertical="top" wrapText="1"/>
    </xf>
    <xf numFmtId="0" fontId="22" fillId="12" borderId="48" xfId="0" applyFont="1" applyFill="1" applyBorder="1" applyAlignment="1">
      <alignment horizontal="left" vertical="top" wrapText="1"/>
    </xf>
    <xf numFmtId="14" fontId="45" fillId="0" borderId="98" xfId="0" applyNumberFormat="1" applyFont="1" applyFill="1" applyBorder="1" applyAlignment="1">
      <alignment horizontal="center" vertical="center"/>
    </xf>
    <xf numFmtId="0" fontId="45" fillId="0" borderId="99"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74" xfId="0" applyFont="1" applyFill="1" applyBorder="1" applyAlignment="1">
      <alignment horizontal="center" vertical="center"/>
    </xf>
    <xf numFmtId="0" fontId="39" fillId="0" borderId="92" xfId="0" applyFont="1" applyFill="1" applyBorder="1" applyAlignment="1">
      <alignment horizontal="center" vertical="center"/>
    </xf>
    <xf numFmtId="0" fontId="45" fillId="0" borderId="63" xfId="0" applyFont="1" applyFill="1" applyBorder="1" applyAlignment="1">
      <alignment horizontal="center" vertical="center"/>
    </xf>
    <xf numFmtId="14" fontId="45" fillId="0" borderId="63" xfId="0" applyNumberFormat="1" applyFont="1" applyFill="1" applyBorder="1" applyAlignment="1">
      <alignment horizontal="center" vertical="center"/>
    </xf>
    <xf numFmtId="0" fontId="39" fillId="0" borderId="64" xfId="0" applyFont="1" applyFill="1" applyBorder="1" applyAlignment="1">
      <alignment horizontal="center" vertical="center"/>
    </xf>
    <xf numFmtId="0" fontId="39" fillId="0" borderId="73" xfId="0" applyFont="1" applyFill="1" applyBorder="1" applyAlignment="1">
      <alignment horizontal="center" vertical="center"/>
    </xf>
    <xf numFmtId="0" fontId="40" fillId="13" borderId="67" xfId="0" applyFont="1" applyFill="1" applyBorder="1" applyAlignment="1">
      <alignment horizontal="center" vertical="center" wrapText="1"/>
    </xf>
    <xf numFmtId="0" fontId="40" fillId="13" borderId="57" xfId="0" applyFont="1" applyFill="1" applyBorder="1" applyAlignment="1">
      <alignment horizontal="center" vertical="center" wrapText="1"/>
    </xf>
    <xf numFmtId="0" fontId="40" fillId="13" borderId="84" xfId="0" applyFont="1" applyFill="1" applyBorder="1" applyAlignment="1">
      <alignment horizontal="center" vertical="center" wrapText="1"/>
    </xf>
    <xf numFmtId="0" fontId="39" fillId="13" borderId="94" xfId="0" applyFont="1" applyFill="1" applyBorder="1" applyAlignment="1">
      <alignment horizontal="center" vertical="center"/>
    </xf>
    <xf numFmtId="0" fontId="39" fillId="13" borderId="95" xfId="0" applyFont="1" applyFill="1" applyBorder="1" applyAlignment="1">
      <alignment horizontal="center" vertical="center"/>
    </xf>
    <xf numFmtId="0" fontId="39" fillId="13" borderId="96" xfId="0" applyFont="1" applyFill="1" applyBorder="1" applyAlignment="1">
      <alignment horizontal="center" vertical="center"/>
    </xf>
    <xf numFmtId="0" fontId="45" fillId="0" borderId="98" xfId="0" applyFont="1" applyFill="1" applyBorder="1" applyAlignment="1">
      <alignment horizontal="center" vertical="center" wrapText="1"/>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37"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36" fillId="0" borderId="3"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35" fillId="0" borderId="18" xfId="0" applyFont="1" applyBorder="1" applyAlignment="1">
      <alignment horizontal="center" vertical="center"/>
    </xf>
    <xf numFmtId="0" fontId="35" fillId="0" borderId="56" xfId="0" applyFont="1" applyBorder="1" applyAlignment="1">
      <alignment horizontal="center" vertical="center"/>
    </xf>
    <xf numFmtId="0" fontId="35" fillId="0" borderId="21" xfId="0" applyFont="1" applyBorder="1" applyAlignment="1">
      <alignment horizontal="center" vertical="center"/>
    </xf>
    <xf numFmtId="0" fontId="35" fillId="0" borderId="59" xfId="0" applyFont="1" applyBorder="1" applyAlignment="1">
      <alignment horizontal="center" vertical="center"/>
    </xf>
    <xf numFmtId="0" fontId="35" fillId="0" borderId="22" xfId="0" applyFont="1" applyBorder="1" applyAlignment="1">
      <alignment horizontal="center" vertical="center"/>
    </xf>
    <xf numFmtId="0" fontId="35" fillId="0" borderId="62" xfId="0" applyFont="1" applyBorder="1" applyAlignment="1">
      <alignment horizontal="center" vertical="center"/>
    </xf>
    <xf numFmtId="0" fontId="26" fillId="0" borderId="57" xfId="0" applyFont="1" applyBorder="1" applyAlignment="1">
      <alignment horizontal="center" vertical="center"/>
    </xf>
    <xf numFmtId="0" fontId="30" fillId="12" borderId="57" xfId="0" applyFont="1" applyFill="1" applyBorder="1" applyAlignment="1">
      <alignment horizontal="center" vertical="center"/>
    </xf>
    <xf numFmtId="0" fontId="30" fillId="12" borderId="58" xfId="0" applyFont="1" applyFill="1" applyBorder="1" applyAlignment="1">
      <alignment horizontal="center" vertical="center"/>
    </xf>
    <xf numFmtId="0" fontId="30" fillId="12" borderId="35" xfId="0" applyFont="1" applyFill="1" applyBorder="1" applyAlignment="1">
      <alignment horizontal="center" vertical="center"/>
    </xf>
    <xf numFmtId="0" fontId="26" fillId="0" borderId="60" xfId="0" applyFont="1" applyBorder="1" applyAlignment="1">
      <alignment horizontal="center" vertical="center"/>
    </xf>
    <xf numFmtId="0" fontId="30" fillId="12" borderId="60" xfId="0" applyFont="1" applyFill="1" applyBorder="1" applyAlignment="1">
      <alignment horizontal="center" vertical="center"/>
    </xf>
    <xf numFmtId="0" fontId="30" fillId="12" borderId="61" xfId="0" applyFont="1" applyFill="1" applyBorder="1" applyAlignment="1">
      <alignment horizontal="center" vertical="center"/>
    </xf>
    <xf numFmtId="164" fontId="30" fillId="12" borderId="50" xfId="0" applyNumberFormat="1" applyFont="1" applyFill="1" applyBorder="1" applyAlignment="1">
      <alignment horizontal="center" vertical="center"/>
    </xf>
    <xf numFmtId="0" fontId="26" fillId="0" borderId="63" xfId="0" applyFont="1" applyBorder="1" applyAlignment="1">
      <alignment horizontal="center" vertical="center"/>
    </xf>
    <xf numFmtId="0" fontId="30" fillId="12" borderId="63" xfId="0" applyFont="1" applyFill="1" applyBorder="1" applyAlignment="1">
      <alignment horizontal="center" vertical="center"/>
    </xf>
    <xf numFmtId="0" fontId="30" fillId="12" borderId="64" xfId="0" applyFont="1" applyFill="1" applyBorder="1" applyAlignment="1">
      <alignment horizontal="center" vertical="center"/>
    </xf>
    <xf numFmtId="14" fontId="30" fillId="12" borderId="51" xfId="0" applyNumberFormat="1" applyFont="1" applyFill="1" applyBorder="1" applyAlignment="1">
      <alignment horizontal="center" vertical="center"/>
    </xf>
    <xf numFmtId="0" fontId="29" fillId="12" borderId="0" xfId="0" applyFont="1" applyFill="1" applyBorder="1" applyAlignment="1" applyProtection="1">
      <alignment horizontal="left" vertical="top"/>
    </xf>
    <xf numFmtId="165" fontId="24" fillId="12" borderId="57" xfId="0" applyNumberFormat="1" applyFont="1" applyFill="1" applyBorder="1" applyAlignment="1">
      <alignment horizontal="center" vertical="center"/>
    </xf>
    <xf numFmtId="165" fontId="24" fillId="12" borderId="58" xfId="0" applyNumberFormat="1" applyFont="1" applyFill="1" applyBorder="1" applyAlignment="1">
      <alignment horizontal="center" vertical="center"/>
    </xf>
    <xf numFmtId="0" fontId="26" fillId="13" borderId="41" xfId="0" applyFont="1" applyFill="1" applyBorder="1" applyAlignment="1">
      <alignment horizontal="center" vertical="center"/>
    </xf>
    <xf numFmtId="0" fontId="26" fillId="13" borderId="28" xfId="0" applyFont="1" applyFill="1" applyBorder="1" applyAlignment="1">
      <alignment horizontal="center" vertical="center"/>
    </xf>
    <xf numFmtId="0" fontId="26" fillId="13" borderId="17" xfId="0" applyFont="1" applyFill="1" applyBorder="1" applyAlignment="1">
      <alignment horizontal="center" vertical="center"/>
    </xf>
    <xf numFmtId="0" fontId="26" fillId="13" borderId="68" xfId="0" applyFont="1" applyFill="1" applyBorder="1" applyAlignment="1">
      <alignment horizontal="center" vertical="center"/>
    </xf>
    <xf numFmtId="0" fontId="26" fillId="13" borderId="63" xfId="0" applyFont="1" applyFill="1" applyBorder="1" applyAlignment="1">
      <alignment horizontal="center" vertical="center"/>
    </xf>
    <xf numFmtId="0" fontId="26" fillId="13" borderId="64" xfId="0" applyFont="1" applyFill="1" applyBorder="1" applyAlignment="1">
      <alignment horizontal="center" vertical="center"/>
    </xf>
    <xf numFmtId="49" fontId="30" fillId="12" borderId="41" xfId="0" applyNumberFormat="1" applyFont="1" applyFill="1" applyBorder="1" applyAlignment="1">
      <alignment horizontal="left" vertical="center" wrapText="1"/>
    </xf>
    <xf numFmtId="49" fontId="30" fillId="12" borderId="28" xfId="0" applyNumberFormat="1" applyFont="1" applyFill="1" applyBorder="1" applyAlignment="1">
      <alignment horizontal="left" vertical="center" wrapText="1"/>
    </xf>
    <xf numFmtId="49" fontId="30" fillId="12" borderId="17" xfId="0" applyNumberFormat="1" applyFont="1" applyFill="1" applyBorder="1" applyAlignment="1">
      <alignment horizontal="left" vertical="center" wrapText="1"/>
    </xf>
    <xf numFmtId="0" fontId="44" fillId="13" borderId="50" xfId="0" applyFont="1" applyFill="1" applyBorder="1" applyAlignment="1" applyProtection="1">
      <alignment horizontal="center" vertical="center" textRotation="90" wrapText="1"/>
    </xf>
    <xf numFmtId="0" fontId="44" fillId="13" borderId="51" xfId="0" applyFont="1" applyFill="1" applyBorder="1" applyAlignment="1" applyProtection="1">
      <alignment horizontal="center" vertical="center" textRotation="90" wrapText="1"/>
    </xf>
    <xf numFmtId="0" fontId="44" fillId="13" borderId="50" xfId="0" applyFont="1" applyFill="1" applyBorder="1" applyAlignment="1">
      <alignment horizontal="center" vertical="center" wrapText="1"/>
    </xf>
    <xf numFmtId="0" fontId="44" fillId="13" borderId="51" xfId="0" applyFont="1" applyFill="1" applyBorder="1" applyAlignment="1">
      <alignment horizontal="center" vertical="center" wrapText="1"/>
    </xf>
    <xf numFmtId="0" fontId="44" fillId="13" borderId="45" xfId="0" applyFont="1" applyFill="1" applyBorder="1" applyAlignment="1" applyProtection="1">
      <alignment horizontal="center" vertical="center" wrapText="1"/>
    </xf>
    <xf numFmtId="0" fontId="44" fillId="13" borderId="16" xfId="0" applyFont="1" applyFill="1" applyBorder="1" applyAlignment="1" applyProtection="1">
      <alignment horizontal="center" vertical="center" wrapText="1"/>
    </xf>
    <xf numFmtId="0" fontId="44" fillId="13" borderId="33" xfId="0" applyFont="1" applyFill="1" applyBorder="1" applyAlignment="1" applyProtection="1">
      <alignment horizontal="center" vertical="center" wrapText="1"/>
    </xf>
    <xf numFmtId="0" fontId="44" fillId="19" borderId="39" xfId="0" applyFont="1" applyFill="1" applyBorder="1" applyAlignment="1">
      <alignment horizontal="center" vertical="center" wrapText="1"/>
    </xf>
    <xf numFmtId="0" fontId="44" fillId="19" borderId="42" xfId="0" applyFont="1" applyFill="1" applyBorder="1" applyAlignment="1">
      <alignment horizontal="center" vertical="center" wrapText="1"/>
    </xf>
    <xf numFmtId="0" fontId="44" fillId="19" borderId="104" xfId="0" applyFont="1" applyFill="1" applyBorder="1" applyAlignment="1">
      <alignment horizontal="center" vertical="center" wrapText="1"/>
    </xf>
    <xf numFmtId="0" fontId="44" fillId="13" borderId="45" xfId="0" applyFont="1" applyFill="1" applyBorder="1" applyAlignment="1">
      <alignment horizontal="center" vertical="center" wrapText="1"/>
    </xf>
    <xf numFmtId="0" fontId="44" fillId="13" borderId="16" xfId="0" applyFont="1" applyFill="1" applyBorder="1" applyAlignment="1">
      <alignment horizontal="center" vertical="center" wrapText="1"/>
    </xf>
    <xf numFmtId="0" fontId="44" fillId="13" borderId="33" xfId="0" applyFont="1" applyFill="1" applyBorder="1" applyAlignment="1">
      <alignment horizontal="center" vertical="center" wrapText="1"/>
    </xf>
    <xf numFmtId="0" fontId="44" fillId="13" borderId="106" xfId="0" applyFont="1" applyFill="1" applyBorder="1" applyAlignment="1">
      <alignment horizontal="center" vertical="center" wrapText="1"/>
    </xf>
    <xf numFmtId="0" fontId="44" fillId="13" borderId="20" xfId="0" applyFont="1" applyFill="1" applyBorder="1" applyAlignment="1">
      <alignment horizontal="center" vertical="center" wrapText="1"/>
    </xf>
    <xf numFmtId="0" fontId="44" fillId="13" borderId="107" xfId="0" applyFont="1" applyFill="1" applyBorder="1" applyAlignment="1">
      <alignment horizontal="center" vertical="center" wrapText="1"/>
    </xf>
    <xf numFmtId="0" fontId="44" fillId="13" borderId="5" xfId="0" applyFont="1" applyFill="1" applyBorder="1" applyAlignment="1">
      <alignment horizontal="center" vertical="center" wrapText="1"/>
    </xf>
    <xf numFmtId="0" fontId="44" fillId="13" borderId="77" xfId="0" applyFont="1" applyFill="1" applyBorder="1" applyAlignment="1">
      <alignment horizontal="center" vertical="center" wrapText="1"/>
    </xf>
    <xf numFmtId="0" fontId="44" fillId="13" borderId="6" xfId="0" applyFont="1" applyFill="1" applyBorder="1" applyAlignment="1">
      <alignment horizontal="center" vertical="center" wrapText="1"/>
    </xf>
    <xf numFmtId="0" fontId="26" fillId="13" borderId="41" xfId="0" applyFont="1" applyFill="1" applyBorder="1" applyAlignment="1">
      <alignment horizontal="left" vertical="center" wrapText="1"/>
    </xf>
    <xf numFmtId="0" fontId="26" fillId="13" borderId="28" xfId="0" applyFont="1" applyFill="1" applyBorder="1" applyAlignment="1">
      <alignment horizontal="left" vertical="center" wrapText="1"/>
    </xf>
    <xf numFmtId="0" fontId="26" fillId="13" borderId="17" xfId="0" applyFont="1" applyFill="1" applyBorder="1" applyAlignment="1">
      <alignment horizontal="left" vertical="center" wrapText="1"/>
    </xf>
    <xf numFmtId="0" fontId="30" fillId="12" borderId="41" xfId="0" applyFont="1" applyFill="1" applyBorder="1" applyAlignment="1">
      <alignment horizontal="left" vertical="center" wrapText="1"/>
    </xf>
    <xf numFmtId="0" fontId="30" fillId="12" borderId="28" xfId="0" applyFont="1" applyFill="1" applyBorder="1" applyAlignment="1">
      <alignment horizontal="left" vertical="center" wrapText="1"/>
    </xf>
    <xf numFmtId="0" fontId="30" fillId="12" borderId="17" xfId="0" applyFont="1" applyFill="1" applyBorder="1" applyAlignment="1">
      <alignment horizontal="left" vertical="center" wrapText="1"/>
    </xf>
    <xf numFmtId="0" fontId="24" fillId="12" borderId="41" xfId="0" applyFont="1" applyFill="1" applyBorder="1" applyAlignment="1" applyProtection="1">
      <alignment horizontal="left" vertical="center" wrapText="1"/>
    </xf>
    <xf numFmtId="0" fontId="24" fillId="12" borderId="28" xfId="0" applyFont="1" applyFill="1" applyBorder="1" applyAlignment="1" applyProtection="1">
      <alignment horizontal="left" vertical="center" wrapText="1"/>
    </xf>
    <xf numFmtId="0" fontId="24" fillId="12" borderId="17" xfId="0" applyFont="1" applyFill="1" applyBorder="1" applyAlignment="1" applyProtection="1">
      <alignment horizontal="left" vertical="center" wrapText="1"/>
    </xf>
    <xf numFmtId="0" fontId="24" fillId="12" borderId="0" xfId="0" applyFont="1" applyFill="1" applyBorder="1" applyAlignment="1" applyProtection="1">
      <alignment horizontal="left" vertical="center" wrapText="1"/>
    </xf>
    <xf numFmtId="0" fontId="29" fillId="12" borderId="21" xfId="0" applyFont="1" applyFill="1" applyBorder="1" applyAlignment="1" applyProtection="1">
      <alignment horizontal="left" vertical="center" wrapText="1"/>
    </xf>
    <xf numFmtId="0" fontId="29" fillId="12" borderId="0" xfId="0" applyFont="1" applyFill="1" applyBorder="1" applyAlignment="1" applyProtection="1">
      <alignment horizontal="left" vertical="center" wrapText="1"/>
    </xf>
    <xf numFmtId="0" fontId="29" fillId="12" borderId="5" xfId="0" applyFont="1" applyFill="1" applyBorder="1" applyAlignment="1" applyProtection="1">
      <alignment horizontal="left" vertical="center" wrapText="1"/>
    </xf>
    <xf numFmtId="0" fontId="44" fillId="12" borderId="50" xfId="0" applyFont="1" applyFill="1" applyBorder="1" applyAlignment="1" applyProtection="1">
      <alignment horizontal="center" vertical="center" wrapText="1"/>
    </xf>
    <xf numFmtId="0" fontId="44" fillId="12" borderId="51" xfId="0" applyFont="1" applyFill="1" applyBorder="1" applyAlignment="1" applyProtection="1">
      <alignment horizontal="center" vertical="center" wrapText="1"/>
    </xf>
    <xf numFmtId="0" fontId="44" fillId="12" borderId="34" xfId="0" applyFont="1" applyFill="1" applyBorder="1" applyAlignment="1" applyProtection="1">
      <alignment horizontal="center" vertical="center" wrapText="1"/>
    </xf>
    <xf numFmtId="0" fontId="44" fillId="12" borderId="71" xfId="0" applyFont="1" applyFill="1" applyBorder="1" applyAlignment="1" applyProtection="1">
      <alignment horizontal="center" vertical="center" wrapText="1"/>
    </xf>
    <xf numFmtId="0" fontId="44" fillId="12" borderId="36" xfId="0" applyFont="1" applyFill="1" applyBorder="1" applyAlignment="1" applyProtection="1">
      <alignment horizontal="center" vertical="center" wrapText="1"/>
    </xf>
    <xf numFmtId="0" fontId="44" fillId="12" borderId="35" xfId="0" applyFont="1" applyFill="1" applyBorder="1" applyAlignment="1" applyProtection="1">
      <alignment horizontal="justify" vertical="center" wrapText="1"/>
    </xf>
    <xf numFmtId="0" fontId="44" fillId="12" borderId="50" xfId="0" applyFont="1" applyFill="1" applyBorder="1" applyAlignment="1" applyProtection="1">
      <alignment horizontal="justify" vertical="center" wrapText="1"/>
    </xf>
    <xf numFmtId="0" fontId="44" fillId="12" borderId="51" xfId="0" applyFont="1" applyFill="1" applyBorder="1" applyAlignment="1" applyProtection="1">
      <alignment horizontal="justify" vertical="center" wrapText="1"/>
    </xf>
    <xf numFmtId="0" fontId="38" fillId="12" borderId="50" xfId="0" applyFont="1" applyFill="1" applyBorder="1" applyAlignment="1">
      <alignment horizontal="center" vertical="center" wrapText="1"/>
    </xf>
    <xf numFmtId="0" fontId="38" fillId="12" borderId="51" xfId="0" applyFont="1" applyFill="1" applyBorder="1" applyAlignment="1">
      <alignment horizontal="center" vertical="center" wrapText="1"/>
    </xf>
    <xf numFmtId="0" fontId="44" fillId="12" borderId="35" xfId="0" applyFont="1" applyFill="1" applyBorder="1" applyAlignment="1" applyProtection="1">
      <alignment horizontal="center" vertical="center" wrapText="1"/>
      <protection locked="0"/>
    </xf>
    <xf numFmtId="0" fontId="44" fillId="12" borderId="50" xfId="0" applyFont="1" applyFill="1" applyBorder="1" applyAlignment="1" applyProtection="1">
      <alignment horizontal="center" vertical="center" wrapText="1"/>
      <protection locked="0"/>
    </xf>
    <xf numFmtId="0" fontId="44" fillId="12" borderId="51" xfId="0" applyFont="1" applyFill="1" applyBorder="1" applyAlignment="1" applyProtection="1">
      <alignment horizontal="center" vertical="center" wrapText="1"/>
      <protection locked="0"/>
    </xf>
    <xf numFmtId="0" fontId="44" fillId="13" borderId="47" xfId="0" applyFont="1" applyFill="1" applyBorder="1" applyAlignment="1" applyProtection="1">
      <alignment horizontal="center" vertical="center" textRotation="90" wrapText="1"/>
    </xf>
    <xf numFmtId="0" fontId="44" fillId="13" borderId="33" xfId="0" applyFont="1" applyFill="1" applyBorder="1" applyAlignment="1" applyProtection="1">
      <alignment horizontal="center" vertical="center" textRotation="90" wrapText="1"/>
    </xf>
    <xf numFmtId="0" fontId="44" fillId="19" borderId="34" xfId="0" applyFont="1" applyFill="1" applyBorder="1" applyAlignment="1" applyProtection="1">
      <alignment horizontal="center" vertical="center" wrapText="1"/>
    </xf>
    <xf numFmtId="0" fontId="44" fillId="19" borderId="35" xfId="0" applyFont="1" applyFill="1" applyBorder="1" applyAlignment="1" applyProtection="1">
      <alignment horizontal="center" vertical="center" wrapText="1"/>
    </xf>
    <xf numFmtId="0" fontId="44" fillId="19" borderId="31" xfId="0" applyFont="1" applyFill="1" applyBorder="1" applyAlignment="1" applyProtection="1">
      <alignment horizontal="center" vertical="center" wrapText="1"/>
    </xf>
    <xf numFmtId="0" fontId="44" fillId="19" borderId="36" xfId="0" applyFont="1" applyFill="1" applyBorder="1" applyAlignment="1" applyProtection="1">
      <alignment horizontal="center" vertical="center" wrapText="1"/>
    </xf>
    <xf numFmtId="0" fontId="44" fillId="19" borderId="51" xfId="0" applyFont="1" applyFill="1" applyBorder="1" applyAlignment="1" applyProtection="1">
      <alignment horizontal="center" vertical="center" wrapText="1"/>
    </xf>
    <xf numFmtId="0" fontId="44" fillId="19" borderId="32" xfId="0" applyFont="1" applyFill="1" applyBorder="1" applyAlignment="1" applyProtection="1">
      <alignment horizontal="center" vertical="center" wrapText="1"/>
    </xf>
    <xf numFmtId="0" fontId="44" fillId="19" borderId="35" xfId="0" applyFont="1" applyFill="1" applyBorder="1" applyAlignment="1" applyProtection="1">
      <alignment horizontal="center" vertical="center"/>
    </xf>
    <xf numFmtId="0" fontId="44" fillId="19" borderId="27" xfId="0" applyFont="1" applyFill="1" applyBorder="1" applyAlignment="1" applyProtection="1">
      <alignment horizontal="center" vertical="center"/>
    </xf>
    <xf numFmtId="0" fontId="44" fillId="19" borderId="24" xfId="0" applyFont="1" applyFill="1" applyBorder="1" applyAlignment="1" applyProtection="1">
      <alignment horizontal="center" vertical="center"/>
    </xf>
    <xf numFmtId="0" fontId="53" fillId="12" borderId="35" xfId="0" applyFont="1" applyFill="1" applyBorder="1" applyAlignment="1" applyProtection="1">
      <alignment horizontal="center" vertical="center" wrapText="1"/>
    </xf>
    <xf numFmtId="0" fontId="53" fillId="12" borderId="50" xfId="0" applyFont="1" applyFill="1" applyBorder="1" applyAlignment="1" applyProtection="1">
      <alignment horizontal="center" vertical="center" wrapText="1"/>
    </xf>
    <xf numFmtId="0" fontId="53" fillId="12" borderId="51" xfId="0" applyFont="1" applyFill="1" applyBorder="1" applyAlignment="1" applyProtection="1">
      <alignment horizontal="center" vertical="center" wrapText="1"/>
    </xf>
    <xf numFmtId="0" fontId="44" fillId="13" borderId="69" xfId="0" applyFont="1" applyFill="1" applyBorder="1" applyAlignment="1">
      <alignment horizontal="center" vertical="center" wrapText="1"/>
    </xf>
    <xf numFmtId="0" fontId="44" fillId="13" borderId="70" xfId="0" applyFont="1" applyFill="1" applyBorder="1" applyAlignment="1">
      <alignment horizontal="center" vertical="center" wrapText="1"/>
    </xf>
    <xf numFmtId="0" fontId="44" fillId="13" borderId="49" xfId="0" applyFont="1" applyFill="1" applyBorder="1" applyAlignment="1">
      <alignment horizontal="center" vertical="center" wrapText="1"/>
    </xf>
    <xf numFmtId="0" fontId="53" fillId="9" borderId="35" xfId="0" applyFont="1" applyFill="1" applyBorder="1" applyAlignment="1" applyProtection="1">
      <alignment horizontal="center" vertical="center" wrapText="1"/>
    </xf>
    <xf numFmtId="0" fontId="53" fillId="9" borderId="50" xfId="0" applyFont="1" applyFill="1" applyBorder="1" applyAlignment="1" applyProtection="1">
      <alignment horizontal="center" vertical="center" wrapText="1"/>
    </xf>
    <xf numFmtId="0" fontId="53" fillId="9" borderId="51" xfId="0" applyFont="1" applyFill="1" applyBorder="1" applyAlignment="1" applyProtection="1">
      <alignment horizontal="center" vertical="center" wrapText="1"/>
    </xf>
    <xf numFmtId="0" fontId="53" fillId="12" borderId="35" xfId="0" applyFont="1" applyFill="1" applyBorder="1" applyAlignment="1" applyProtection="1">
      <alignment horizontal="center" vertical="center"/>
    </xf>
    <xf numFmtId="0" fontId="53" fillId="12" borderId="51" xfId="0" applyFont="1" applyFill="1" applyBorder="1" applyAlignment="1" applyProtection="1">
      <alignment horizontal="center" vertical="center"/>
    </xf>
    <xf numFmtId="0" fontId="61" fillId="0" borderId="45" xfId="0" applyFont="1" applyFill="1" applyBorder="1" applyAlignment="1" applyProtection="1">
      <alignment horizontal="justify" vertical="center" wrapText="1"/>
      <protection locked="0"/>
    </xf>
    <xf numFmtId="0" fontId="61" fillId="0" borderId="33" xfId="0" applyFont="1" applyFill="1" applyBorder="1" applyAlignment="1" applyProtection="1">
      <alignment horizontal="justify" vertical="center" wrapText="1"/>
      <protection locked="0"/>
    </xf>
    <xf numFmtId="0" fontId="61" fillId="12" borderId="45" xfId="0" applyFont="1" applyFill="1" applyBorder="1" applyAlignment="1" applyProtection="1">
      <alignment horizontal="center" vertical="center" wrapText="1"/>
      <protection locked="0"/>
    </xf>
    <xf numFmtId="0" fontId="61" fillId="12" borderId="33" xfId="0" applyFont="1" applyFill="1" applyBorder="1" applyAlignment="1" applyProtection="1">
      <alignment horizontal="center" vertical="center" wrapText="1"/>
      <protection locked="0"/>
    </xf>
    <xf numFmtId="0" fontId="61" fillId="12" borderId="45" xfId="0" applyFont="1" applyFill="1" applyBorder="1" applyAlignment="1" applyProtection="1">
      <alignment horizontal="center" vertical="center"/>
      <protection locked="0"/>
    </xf>
    <xf numFmtId="0" fontId="61" fillId="12" borderId="33" xfId="0" applyFont="1" applyFill="1" applyBorder="1" applyAlignment="1" applyProtection="1">
      <alignment horizontal="center" vertical="center"/>
      <protection locked="0"/>
    </xf>
    <xf numFmtId="0" fontId="44" fillId="19" borderId="34" xfId="0" applyFont="1" applyFill="1" applyBorder="1" applyAlignment="1" applyProtection="1">
      <alignment horizontal="center" vertical="center"/>
    </xf>
    <xf numFmtId="0" fontId="44" fillId="19" borderId="31" xfId="0" applyFont="1" applyFill="1" applyBorder="1" applyAlignment="1" applyProtection="1">
      <alignment horizontal="center" vertical="center"/>
    </xf>
    <xf numFmtId="0" fontId="44" fillId="19" borderId="36" xfId="0" applyFont="1" applyFill="1" applyBorder="1" applyAlignment="1" applyProtection="1">
      <alignment horizontal="center" vertical="center"/>
    </xf>
    <xf numFmtId="0" fontId="44" fillId="19" borderId="51" xfId="0" applyFont="1" applyFill="1" applyBorder="1" applyAlignment="1" applyProtection="1">
      <alignment horizontal="center" vertical="center"/>
    </xf>
    <xf numFmtId="0" fontId="44" fillId="19" borderId="32" xfId="0" applyFont="1" applyFill="1" applyBorder="1" applyAlignment="1" applyProtection="1">
      <alignment horizontal="center" vertical="center"/>
    </xf>
    <xf numFmtId="0" fontId="44" fillId="13" borderId="104" xfId="0" applyFont="1" applyFill="1" applyBorder="1" applyAlignment="1" applyProtection="1">
      <alignment horizontal="center" vertical="center" wrapText="1"/>
    </xf>
    <xf numFmtId="0" fontId="44" fillId="13" borderId="49" xfId="0" applyFont="1" applyFill="1" applyBorder="1" applyAlignment="1" applyProtection="1">
      <alignment horizontal="center" vertical="center" wrapText="1"/>
    </xf>
    <xf numFmtId="0" fontId="44" fillId="13" borderId="51" xfId="0" applyFont="1" applyFill="1" applyBorder="1" applyAlignment="1" applyProtection="1">
      <alignment horizontal="center" vertical="center" wrapText="1"/>
    </xf>
    <xf numFmtId="0" fontId="53" fillId="12" borderId="45" xfId="0" applyFont="1" applyFill="1" applyBorder="1" applyAlignment="1" applyProtection="1">
      <alignment horizontal="center" vertical="center" wrapText="1"/>
    </xf>
    <xf numFmtId="0" fontId="53" fillId="12" borderId="33" xfId="0" applyFont="1" applyFill="1" applyBorder="1" applyAlignment="1" applyProtection="1">
      <alignment horizontal="center" vertical="center" wrapText="1"/>
    </xf>
    <xf numFmtId="0" fontId="53" fillId="12" borderId="45" xfId="0" applyFont="1" applyFill="1" applyBorder="1" applyAlignment="1" applyProtection="1">
      <alignment horizontal="center" vertical="center"/>
    </xf>
    <xf numFmtId="0" fontId="53" fillId="12" borderId="33" xfId="0" applyFont="1" applyFill="1" applyBorder="1" applyAlignment="1" applyProtection="1">
      <alignment horizontal="center" vertical="center"/>
    </xf>
    <xf numFmtId="0" fontId="53" fillId="12" borderId="50" xfId="0" applyFont="1" applyFill="1" applyBorder="1" applyAlignment="1" applyProtection="1">
      <alignment horizontal="center" vertical="center"/>
    </xf>
    <xf numFmtId="9" fontId="61" fillId="12" borderId="106" xfId="0" applyNumberFormat="1" applyFont="1" applyFill="1" applyBorder="1" applyAlignment="1" applyProtection="1">
      <alignment horizontal="center" vertical="center" wrapText="1"/>
      <protection locked="0"/>
    </xf>
    <xf numFmtId="9" fontId="61" fillId="12" borderId="20" xfId="0" applyNumberFormat="1" applyFont="1" applyFill="1" applyBorder="1" applyAlignment="1" applyProtection="1">
      <alignment horizontal="center" vertical="center" wrapText="1"/>
      <protection locked="0"/>
    </xf>
    <xf numFmtId="9" fontId="61" fillId="12" borderId="107" xfId="0" applyNumberFormat="1" applyFont="1" applyFill="1" applyBorder="1" applyAlignment="1" applyProtection="1">
      <alignment horizontal="center" vertical="center" wrapText="1"/>
      <protection locked="0"/>
    </xf>
    <xf numFmtId="9" fontId="61" fillId="12" borderId="5" xfId="0" applyNumberFormat="1" applyFont="1" applyFill="1" applyBorder="1" applyAlignment="1" applyProtection="1">
      <alignment horizontal="center" vertical="center" wrapText="1"/>
      <protection locked="0"/>
    </xf>
    <xf numFmtId="9" fontId="61" fillId="12" borderId="77" xfId="0" applyNumberFormat="1" applyFont="1" applyFill="1" applyBorder="1" applyAlignment="1" applyProtection="1">
      <alignment horizontal="center" vertical="center" wrapText="1"/>
      <protection locked="0"/>
    </xf>
    <xf numFmtId="9" fontId="61" fillId="12" borderId="6" xfId="0" applyNumberFormat="1" applyFont="1" applyFill="1" applyBorder="1" applyAlignment="1" applyProtection="1">
      <alignment horizontal="center" vertical="center" wrapText="1"/>
      <protection locked="0"/>
    </xf>
    <xf numFmtId="0" fontId="19" fillId="12" borderId="69" xfId="0" applyFont="1" applyFill="1" applyBorder="1" applyAlignment="1" applyProtection="1">
      <alignment horizontal="center" vertical="top" wrapText="1"/>
      <protection locked="0"/>
    </xf>
    <xf numFmtId="0" fontId="19" fillId="12" borderId="70" xfId="0" applyFont="1" applyFill="1" applyBorder="1" applyAlignment="1" applyProtection="1">
      <alignment horizontal="center" vertical="top" wrapText="1"/>
      <protection locked="0"/>
    </xf>
    <xf numFmtId="0" fontId="19" fillId="12" borderId="49" xfId="0" applyFont="1" applyFill="1" applyBorder="1" applyAlignment="1" applyProtection="1">
      <alignment horizontal="center" vertical="top" wrapText="1"/>
      <protection locked="0"/>
    </xf>
    <xf numFmtId="0" fontId="38" fillId="0" borderId="50" xfId="0" applyFont="1" applyFill="1" applyBorder="1" applyAlignment="1">
      <alignment horizontal="center" vertical="center"/>
    </xf>
    <xf numFmtId="0" fontId="44" fillId="12" borderId="35" xfId="0" applyFont="1" applyFill="1" applyBorder="1" applyAlignment="1" applyProtection="1">
      <alignment horizontal="left" vertical="center" wrapText="1"/>
    </xf>
    <xf numFmtId="0" fontId="44" fillId="12" borderId="51" xfId="0" applyFont="1" applyFill="1" applyBorder="1" applyAlignment="1" applyProtection="1">
      <alignment horizontal="left" vertical="center" wrapText="1"/>
    </xf>
    <xf numFmtId="0" fontId="61" fillId="0" borderId="35" xfId="0" applyFont="1" applyFill="1" applyBorder="1" applyAlignment="1" applyProtection="1">
      <alignment horizontal="center" vertical="center" wrapText="1"/>
      <protection locked="0"/>
    </xf>
    <xf numFmtId="0" fontId="61" fillId="0" borderId="50" xfId="0" applyFont="1" applyFill="1" applyBorder="1" applyAlignment="1" applyProtection="1">
      <alignment horizontal="center" vertical="center" wrapText="1"/>
      <protection locked="0"/>
    </xf>
    <xf numFmtId="0" fontId="61" fillId="0" borderId="51" xfId="0" applyFont="1" applyFill="1" applyBorder="1" applyAlignment="1" applyProtection="1">
      <alignment horizontal="center" vertical="center" wrapText="1"/>
      <protection locked="0"/>
    </xf>
    <xf numFmtId="0" fontId="53" fillId="12" borderId="35" xfId="0" applyFont="1" applyFill="1" applyBorder="1" applyAlignment="1" applyProtection="1">
      <alignment horizontal="center" vertical="center" wrapText="1"/>
      <protection locked="0"/>
    </xf>
    <xf numFmtId="0" fontId="53" fillId="12" borderId="51" xfId="0" applyFont="1" applyFill="1" applyBorder="1" applyAlignment="1" applyProtection="1">
      <alignment horizontal="center" vertical="center" wrapText="1"/>
      <protection locked="0"/>
    </xf>
    <xf numFmtId="14" fontId="61" fillId="12" borderId="45" xfId="0" applyNumberFormat="1" applyFont="1" applyFill="1" applyBorder="1" applyAlignment="1" applyProtection="1">
      <alignment horizontal="center" vertical="center" wrapText="1"/>
      <protection locked="0"/>
    </xf>
    <xf numFmtId="14" fontId="61" fillId="12" borderId="33" xfId="0" applyNumberFormat="1" applyFont="1" applyFill="1" applyBorder="1" applyAlignment="1" applyProtection="1">
      <alignment horizontal="center" vertical="center" wrapText="1"/>
      <protection locked="0"/>
    </xf>
    <xf numFmtId="14" fontId="61" fillId="12" borderId="35" xfId="0" applyNumberFormat="1" applyFont="1" applyFill="1" applyBorder="1" applyAlignment="1" applyProtection="1">
      <alignment horizontal="center" vertical="center" wrapText="1"/>
      <protection locked="0"/>
    </xf>
    <xf numFmtId="14" fontId="61" fillId="12" borderId="51" xfId="0" applyNumberFormat="1" applyFont="1" applyFill="1" applyBorder="1" applyAlignment="1" applyProtection="1">
      <alignment horizontal="center" vertical="center" wrapText="1"/>
      <protection locked="0"/>
    </xf>
    <xf numFmtId="0" fontId="61" fillId="12" borderId="16" xfId="0" applyFont="1" applyFill="1" applyBorder="1" applyAlignment="1" applyProtection="1">
      <alignment horizontal="center" vertical="center" wrapText="1"/>
      <protection locked="0"/>
    </xf>
    <xf numFmtId="0" fontId="61" fillId="12" borderId="35" xfId="2" applyNumberFormat="1" applyFont="1" applyFill="1" applyBorder="1" applyAlignment="1" applyProtection="1">
      <alignment horizontal="center" vertical="center" wrapText="1"/>
      <protection locked="0"/>
    </xf>
    <xf numFmtId="0" fontId="61" fillId="12" borderId="31" xfId="2" applyNumberFormat="1" applyFont="1" applyFill="1" applyBorder="1" applyAlignment="1" applyProtection="1">
      <alignment horizontal="center" vertical="center" wrapText="1"/>
      <protection locked="0"/>
    </xf>
    <xf numFmtId="0" fontId="61" fillId="12" borderId="51" xfId="2" applyNumberFormat="1" applyFont="1" applyFill="1" applyBorder="1" applyAlignment="1" applyProtection="1">
      <alignment horizontal="center" vertical="center" wrapText="1"/>
      <protection locked="0"/>
    </xf>
    <xf numFmtId="0" fontId="61" fillId="12" borderId="32" xfId="2" applyNumberFormat="1" applyFont="1" applyFill="1" applyBorder="1" applyAlignment="1" applyProtection="1">
      <alignment horizontal="center" vertical="center" wrapText="1"/>
      <protection locked="0"/>
    </xf>
    <xf numFmtId="0" fontId="46" fillId="13" borderId="69" xfId="0" applyFont="1" applyFill="1" applyBorder="1" applyAlignment="1">
      <alignment horizontal="center" vertical="center"/>
    </xf>
    <xf numFmtId="0" fontId="46" fillId="13" borderId="70"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50" xfId="0" applyFont="1" applyFill="1" applyBorder="1" applyAlignment="1">
      <alignment horizontal="center" vertical="center"/>
    </xf>
    <xf numFmtId="0" fontId="46" fillId="13" borderId="69" xfId="0" applyFont="1" applyFill="1" applyBorder="1" applyAlignment="1">
      <alignment horizontal="center" vertical="center" wrapText="1"/>
    </xf>
    <xf numFmtId="0" fontId="46" fillId="13" borderId="70" xfId="0" applyFont="1" applyFill="1" applyBorder="1" applyAlignment="1">
      <alignment horizontal="center" vertical="center" wrapText="1"/>
    </xf>
    <xf numFmtId="0" fontId="46" fillId="13" borderId="49" xfId="0" applyFont="1" applyFill="1" applyBorder="1" applyAlignment="1">
      <alignment horizontal="center" vertical="center" wrapText="1"/>
    </xf>
    <xf numFmtId="0" fontId="19" fillId="12" borderId="69" xfId="0" applyFont="1" applyFill="1" applyBorder="1" applyAlignment="1" applyProtection="1">
      <alignment horizontal="center" vertical="center" wrapText="1"/>
      <protection locked="0"/>
    </xf>
    <xf numFmtId="0" fontId="19" fillId="12" borderId="70" xfId="0" applyFont="1" applyFill="1" applyBorder="1" applyAlignment="1" applyProtection="1">
      <alignment horizontal="center" vertical="center" wrapText="1"/>
      <protection locked="0"/>
    </xf>
    <xf numFmtId="0" fontId="19" fillId="12" borderId="49" xfId="0" applyFont="1" applyFill="1" applyBorder="1" applyAlignment="1" applyProtection="1">
      <alignment horizontal="center" vertical="center" wrapText="1"/>
      <protection locked="0"/>
    </xf>
    <xf numFmtId="0" fontId="46" fillId="13" borderId="50" xfId="0" applyFont="1" applyFill="1" applyBorder="1" applyAlignment="1">
      <alignment horizontal="center" vertical="center" wrapText="1"/>
    </xf>
    <xf numFmtId="0" fontId="38" fillId="0" borderId="69" xfId="0" applyFont="1" applyFill="1" applyBorder="1" applyAlignment="1">
      <alignment horizontal="center" vertical="center"/>
    </xf>
    <xf numFmtId="0" fontId="38" fillId="0" borderId="70" xfId="0" applyFont="1" applyFill="1" applyBorder="1" applyAlignment="1">
      <alignment horizontal="center" vertical="center"/>
    </xf>
    <xf numFmtId="0" fontId="38" fillId="0" borderId="49" xfId="0" applyFont="1" applyFill="1" applyBorder="1" applyAlignment="1">
      <alignment horizontal="center" vertical="center"/>
    </xf>
    <xf numFmtId="0" fontId="2" fillId="12" borderId="69" xfId="0" applyFont="1" applyFill="1" applyBorder="1" applyAlignment="1" applyProtection="1">
      <alignment horizontal="center" vertical="center" wrapText="1"/>
      <protection locked="0"/>
    </xf>
    <xf numFmtId="0" fontId="2" fillId="12" borderId="70" xfId="0" applyFont="1" applyFill="1" applyBorder="1" applyAlignment="1" applyProtection="1">
      <alignment horizontal="center" vertical="center" wrapText="1"/>
      <protection locked="0"/>
    </xf>
    <xf numFmtId="0" fontId="2" fillId="12" borderId="49" xfId="0" applyFont="1" applyFill="1" applyBorder="1" applyAlignment="1" applyProtection="1">
      <alignment horizontal="center" vertical="center" wrapText="1"/>
      <protection locked="0"/>
    </xf>
    <xf numFmtId="0" fontId="57" fillId="0" borderId="33" xfId="0" applyFont="1" applyBorder="1" applyAlignment="1">
      <alignment horizontal="center" vertical="center"/>
    </xf>
    <xf numFmtId="0" fontId="57" fillId="0" borderId="77" xfId="0" applyFont="1" applyBorder="1" applyAlignment="1">
      <alignment horizontal="center" vertical="center" wrapText="1"/>
    </xf>
    <xf numFmtId="0" fontId="57" fillId="0" borderId="2" xfId="0" applyFont="1" applyBorder="1" applyAlignment="1">
      <alignment horizontal="center" vertical="center" wrapText="1"/>
    </xf>
    <xf numFmtId="0" fontId="57" fillId="0" borderId="81" xfId="0" applyFont="1" applyBorder="1" applyAlignment="1">
      <alignment horizontal="center" vertical="center" wrapText="1"/>
    </xf>
    <xf numFmtId="0" fontId="57" fillId="12" borderId="77" xfId="0" applyFont="1" applyFill="1" applyBorder="1" applyAlignment="1">
      <alignment horizontal="center" vertical="center" wrapText="1"/>
    </xf>
    <xf numFmtId="0" fontId="57" fillId="12" borderId="2" xfId="0" applyFont="1" applyFill="1" applyBorder="1" applyAlignment="1">
      <alignment horizontal="center" vertical="center" wrapText="1"/>
    </xf>
    <xf numFmtId="0" fontId="57" fillId="12" borderId="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1" xfId="0" applyFont="1" applyFill="1" applyBorder="1" applyAlignment="1">
      <alignment horizontal="center" vertical="center" wrapText="1"/>
    </xf>
    <xf numFmtId="0" fontId="56" fillId="9" borderId="41" xfId="0" applyFont="1" applyFill="1" applyBorder="1" applyAlignment="1">
      <alignment horizontal="center" vertical="center"/>
    </xf>
    <xf numFmtId="0" fontId="56" fillId="9" borderId="28" xfId="0" applyFont="1" applyFill="1" applyBorder="1" applyAlignment="1">
      <alignment horizontal="center" vertical="center"/>
    </xf>
    <xf numFmtId="0" fontId="56" fillId="9" borderId="17" xfId="0" applyFont="1" applyFill="1" applyBorder="1" applyAlignment="1">
      <alignment horizontal="center" vertical="center"/>
    </xf>
    <xf numFmtId="0" fontId="55" fillId="18" borderId="41" xfId="0" applyFont="1" applyFill="1" applyBorder="1" applyAlignment="1">
      <alignment horizontal="center" vertical="center"/>
    </xf>
    <xf numFmtId="0" fontId="55" fillId="18" borderId="28" xfId="0" applyFont="1" applyFill="1" applyBorder="1" applyAlignment="1">
      <alignment horizontal="center" vertical="center"/>
    </xf>
    <xf numFmtId="0" fontId="55" fillId="18" borderId="17" xfId="0" applyFont="1" applyFill="1" applyBorder="1" applyAlignment="1">
      <alignment horizontal="center" vertical="center"/>
    </xf>
    <xf numFmtId="0" fontId="46" fillId="13" borderId="25" xfId="0" applyFont="1" applyFill="1" applyBorder="1" applyAlignment="1">
      <alignment horizontal="center" vertical="center" wrapText="1"/>
    </xf>
    <xf numFmtId="0" fontId="46" fillId="13" borderId="7" xfId="0" applyFont="1" applyFill="1" applyBorder="1" applyAlignment="1">
      <alignment horizontal="center" vertical="center" wrapText="1"/>
    </xf>
    <xf numFmtId="0" fontId="46" fillId="13" borderId="41" xfId="0" applyFont="1" applyFill="1" applyBorder="1" applyAlignment="1">
      <alignment horizontal="center" vertical="center" wrapText="1"/>
    </xf>
    <xf numFmtId="0" fontId="46" fillId="13" borderId="28" xfId="0" applyFont="1" applyFill="1" applyBorder="1" applyAlignment="1">
      <alignment horizontal="center" vertical="center" wrapText="1"/>
    </xf>
    <xf numFmtId="0" fontId="46" fillId="13" borderId="17" xfId="0" applyFont="1" applyFill="1" applyBorder="1" applyAlignment="1">
      <alignment horizontal="center" vertical="center" wrapText="1"/>
    </xf>
    <xf numFmtId="0" fontId="46" fillId="13" borderId="22" xfId="0" applyFont="1" applyFill="1" applyBorder="1" applyAlignment="1">
      <alignment horizontal="center" vertical="center" wrapText="1"/>
    </xf>
    <xf numFmtId="0" fontId="46" fillId="13" borderId="6" xfId="0" applyFont="1" applyFill="1" applyBorder="1" applyAlignment="1">
      <alignment horizontal="center" vertical="center" wrapText="1"/>
    </xf>
    <xf numFmtId="0" fontId="24" fillId="15" borderId="50" xfId="0" applyFont="1" applyFill="1" applyBorder="1" applyAlignment="1">
      <alignment horizontal="center" vertical="top" wrapText="1"/>
    </xf>
    <xf numFmtId="0" fontId="58" fillId="12" borderId="71" xfId="0" applyFont="1" applyFill="1" applyBorder="1" applyAlignment="1" applyProtection="1">
      <alignment wrapText="1"/>
      <protection locked="0"/>
    </xf>
    <xf numFmtId="0" fontId="58" fillId="12" borderId="50" xfId="0" applyFont="1" applyFill="1" applyBorder="1" applyAlignment="1" applyProtection="1">
      <alignment wrapText="1"/>
      <protection locked="0"/>
    </xf>
    <xf numFmtId="14" fontId="58" fillId="12" borderId="50" xfId="0" applyNumberFormat="1" applyFont="1" applyFill="1" applyBorder="1" applyAlignment="1">
      <alignment horizontal="center" vertical="center" wrapText="1"/>
    </xf>
    <xf numFmtId="0" fontId="58" fillId="12" borderId="50" xfId="0" applyFont="1" applyFill="1" applyBorder="1" applyAlignment="1" applyProtection="1">
      <alignment horizontal="center" wrapText="1"/>
      <protection locked="0"/>
    </xf>
    <xf numFmtId="0" fontId="58" fillId="12" borderId="50" xfId="0" applyFont="1" applyFill="1" applyBorder="1" applyAlignment="1">
      <alignment horizontal="center" wrapText="1"/>
    </xf>
    <xf numFmtId="0" fontId="58" fillId="12" borderId="51" xfId="0" applyFont="1" applyFill="1" applyBorder="1" applyAlignment="1">
      <alignment horizontal="center" wrapText="1"/>
    </xf>
    <xf numFmtId="0" fontId="24" fillId="15" borderId="71" xfId="0" applyFont="1" applyFill="1" applyBorder="1" applyAlignment="1">
      <alignment horizontal="center" vertical="top" wrapText="1"/>
    </xf>
    <xf numFmtId="14" fontId="58" fillId="12" borderId="55" xfId="0" applyNumberFormat="1" applyFont="1" applyFill="1" applyBorder="1" applyAlignment="1">
      <alignment horizontal="center" vertical="center" wrapText="1"/>
    </xf>
    <xf numFmtId="14" fontId="58" fillId="12" borderId="32" xfId="0" applyNumberFormat="1" applyFont="1" applyFill="1" applyBorder="1" applyAlignment="1">
      <alignment horizontal="center" vertical="center" wrapText="1"/>
    </xf>
    <xf numFmtId="0" fontId="47" fillId="12" borderId="71" xfId="0" applyFont="1" applyFill="1" applyBorder="1" applyAlignment="1" applyProtection="1">
      <alignment vertical="center" wrapText="1"/>
      <protection locked="0"/>
    </xf>
    <xf numFmtId="0" fontId="47" fillId="12" borderId="50" xfId="0" applyFont="1" applyFill="1" applyBorder="1" applyAlignment="1" applyProtection="1">
      <alignment vertical="center" wrapText="1"/>
      <protection locked="0"/>
    </xf>
    <xf numFmtId="14" fontId="47" fillId="12" borderId="50" xfId="0" applyNumberFormat="1" applyFont="1" applyFill="1" applyBorder="1" applyAlignment="1">
      <alignment horizontal="center" vertical="top" wrapText="1"/>
    </xf>
    <xf numFmtId="0" fontId="47" fillId="12" borderId="50" xfId="0" applyFont="1" applyFill="1" applyBorder="1" applyAlignment="1" applyProtection="1">
      <alignment horizontal="center" vertical="center" wrapText="1"/>
      <protection locked="0"/>
    </xf>
    <xf numFmtId="0" fontId="47" fillId="12" borderId="36" xfId="0" applyFont="1" applyFill="1" applyBorder="1" applyAlignment="1" applyProtection="1">
      <alignment vertical="center" wrapText="1"/>
      <protection locked="0"/>
    </xf>
    <xf numFmtId="0" fontId="47" fillId="12" borderId="51" xfId="0" applyFont="1" applyFill="1" applyBorder="1" applyAlignment="1" applyProtection="1">
      <alignment vertical="center" wrapText="1"/>
      <protection locked="0"/>
    </xf>
    <xf numFmtId="14" fontId="47" fillId="12" borderId="51" xfId="0" applyNumberFormat="1" applyFont="1" applyFill="1" applyBorder="1" applyAlignment="1">
      <alignment horizontal="center" vertical="top" wrapText="1"/>
    </xf>
    <xf numFmtId="0" fontId="47" fillId="12" borderId="51" xfId="0" applyFont="1" applyFill="1" applyBorder="1" applyAlignment="1" applyProtection="1">
      <alignment horizontal="center" vertical="center" wrapText="1"/>
      <protection locked="0"/>
    </xf>
    <xf numFmtId="0" fontId="55" fillId="18" borderId="34" xfId="0" applyFont="1" applyFill="1" applyBorder="1" applyAlignment="1">
      <alignment horizontal="center" vertical="center"/>
    </xf>
    <xf numFmtId="0" fontId="55" fillId="18" borderId="35" xfId="0" applyFont="1" applyFill="1" applyBorder="1" applyAlignment="1">
      <alignment horizontal="center" vertical="center"/>
    </xf>
    <xf numFmtId="0" fontId="55" fillId="18" borderId="31" xfId="0" applyFont="1" applyFill="1" applyBorder="1" applyAlignment="1">
      <alignment horizontal="center" vertical="center"/>
    </xf>
    <xf numFmtId="0" fontId="56" fillId="9" borderId="71" xfId="0" applyFont="1" applyFill="1" applyBorder="1" applyAlignment="1">
      <alignment horizontal="center" vertical="center"/>
    </xf>
    <xf numFmtId="0" fontId="56" fillId="9" borderId="50" xfId="0" applyFont="1" applyFill="1" applyBorder="1" applyAlignment="1">
      <alignment horizontal="center" vertical="center"/>
    </xf>
    <xf numFmtId="0" fontId="56" fillId="9" borderId="55" xfId="0" applyFont="1" applyFill="1" applyBorder="1" applyAlignment="1">
      <alignment horizontal="center" vertical="center"/>
    </xf>
    <xf numFmtId="0" fontId="24" fillId="15" borderId="50" xfId="0" applyFont="1" applyFill="1" applyBorder="1" applyAlignment="1">
      <alignment horizontal="center" vertical="center" wrapText="1"/>
    </xf>
    <xf numFmtId="0" fontId="58" fillId="12" borderId="50" xfId="0" applyFont="1" applyFill="1" applyBorder="1" applyAlignment="1" applyProtection="1">
      <alignment horizontal="center" vertical="center" wrapText="1"/>
      <protection locked="0"/>
    </xf>
    <xf numFmtId="0" fontId="24" fillId="15" borderId="69" xfId="0" applyFont="1" applyFill="1" applyBorder="1" applyAlignment="1">
      <alignment horizontal="center" vertical="center" wrapText="1"/>
    </xf>
    <xf numFmtId="0" fontId="24" fillId="15" borderId="70" xfId="0" applyFont="1" applyFill="1" applyBorder="1" applyAlignment="1">
      <alignment horizontal="center" vertical="center" wrapText="1"/>
    </xf>
    <xf numFmtId="0" fontId="24" fillId="15" borderId="49" xfId="0" applyFont="1" applyFill="1" applyBorder="1" applyAlignment="1">
      <alignment horizontal="center" vertical="center" wrapText="1"/>
    </xf>
    <xf numFmtId="14" fontId="58" fillId="12" borderId="69" xfId="0" applyNumberFormat="1" applyFont="1" applyFill="1" applyBorder="1" applyAlignment="1">
      <alignment horizontal="center" vertical="center" wrapText="1"/>
    </xf>
    <xf numFmtId="14" fontId="58" fillId="12" borderId="70" xfId="0" applyNumberFormat="1" applyFont="1" applyFill="1" applyBorder="1" applyAlignment="1">
      <alignment horizontal="center" vertical="center" wrapText="1"/>
    </xf>
    <xf numFmtId="14" fontId="58" fillId="12" borderId="49" xfId="0" applyNumberFormat="1" applyFont="1" applyFill="1" applyBorder="1" applyAlignment="1">
      <alignment horizontal="center" vertical="center" wrapText="1"/>
    </xf>
    <xf numFmtId="0" fontId="4" fillId="11" borderId="5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9" borderId="47"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7" borderId="50"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cellXfs>
  <cellStyles count="3">
    <cellStyle name="Millares" xfId="2" builtinId="3"/>
    <cellStyle name="Normal" xfId="0" builtinId="0"/>
    <cellStyle name="Normal 2" xfId="1" xr:uid="{00000000-0005-0000-0000-000002000000}"/>
  </cellStyles>
  <dxfs count="218">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2</xdr:row>
      <xdr:rowOff>123660</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1"/>
  <sheetViews>
    <sheetView topLeftCell="A6" workbookViewId="0">
      <selection activeCell="F11" sqref="F11"/>
    </sheetView>
  </sheetViews>
  <sheetFormatPr baseColWidth="10" defaultRowHeight="12.75" x14ac:dyDescent="0.2"/>
  <cols>
    <col min="1" max="1" width="11.42578125" style="98"/>
    <col min="2" max="2" width="30.5703125" style="98" customWidth="1"/>
    <col min="3" max="6" width="32.42578125" style="98" customWidth="1"/>
    <col min="7" max="257" width="11.42578125" style="98"/>
    <col min="258" max="258" width="30.5703125" style="98" customWidth="1"/>
    <col min="259" max="262" width="32.42578125" style="98" customWidth="1"/>
    <col min="263" max="513" width="11.42578125" style="98"/>
    <col min="514" max="514" width="30.5703125" style="98" customWidth="1"/>
    <col min="515" max="518" width="32.42578125" style="98" customWidth="1"/>
    <col min="519" max="769" width="11.42578125" style="98"/>
    <col min="770" max="770" width="30.5703125" style="98" customWidth="1"/>
    <col min="771" max="774" width="32.42578125" style="98" customWidth="1"/>
    <col min="775" max="1025" width="11.42578125" style="98"/>
    <col min="1026" max="1026" width="30.5703125" style="98" customWidth="1"/>
    <col min="1027" max="1030" width="32.42578125" style="98" customWidth="1"/>
    <col min="1031" max="1281" width="11.42578125" style="98"/>
    <col min="1282" max="1282" width="30.5703125" style="98" customWidth="1"/>
    <col min="1283" max="1286" width="32.42578125" style="98" customWidth="1"/>
    <col min="1287" max="1537" width="11.42578125" style="98"/>
    <col min="1538" max="1538" width="30.5703125" style="98" customWidth="1"/>
    <col min="1539" max="1542" width="32.42578125" style="98" customWidth="1"/>
    <col min="1543" max="1793" width="11.42578125" style="98"/>
    <col min="1794" max="1794" width="30.5703125" style="98" customWidth="1"/>
    <col min="1795" max="1798" width="32.42578125" style="98" customWidth="1"/>
    <col min="1799" max="2049" width="11.42578125" style="98"/>
    <col min="2050" max="2050" width="30.5703125" style="98" customWidth="1"/>
    <col min="2051" max="2054" width="32.42578125" style="98" customWidth="1"/>
    <col min="2055" max="2305" width="11.42578125" style="98"/>
    <col min="2306" max="2306" width="30.5703125" style="98" customWidth="1"/>
    <col min="2307" max="2310" width="32.42578125" style="98" customWidth="1"/>
    <col min="2311" max="2561" width="11.42578125" style="98"/>
    <col min="2562" max="2562" width="30.5703125" style="98" customWidth="1"/>
    <col min="2563" max="2566" width="32.42578125" style="98" customWidth="1"/>
    <col min="2567" max="2817" width="11.42578125" style="98"/>
    <col min="2818" max="2818" width="30.5703125" style="98" customWidth="1"/>
    <col min="2819" max="2822" width="32.42578125" style="98" customWidth="1"/>
    <col min="2823" max="3073" width="11.42578125" style="98"/>
    <col min="3074" max="3074" width="30.5703125" style="98" customWidth="1"/>
    <col min="3075" max="3078" width="32.42578125" style="98" customWidth="1"/>
    <col min="3079" max="3329" width="11.42578125" style="98"/>
    <col min="3330" max="3330" width="30.5703125" style="98" customWidth="1"/>
    <col min="3331" max="3334" width="32.42578125" style="98" customWidth="1"/>
    <col min="3335" max="3585" width="11.42578125" style="98"/>
    <col min="3586" max="3586" width="30.5703125" style="98" customWidth="1"/>
    <col min="3587" max="3590" width="32.42578125" style="98" customWidth="1"/>
    <col min="3591" max="3841" width="11.42578125" style="98"/>
    <col min="3842" max="3842" width="30.5703125" style="98" customWidth="1"/>
    <col min="3843" max="3846" width="32.42578125" style="98" customWidth="1"/>
    <col min="3847" max="4097" width="11.42578125" style="98"/>
    <col min="4098" max="4098" width="30.5703125" style="98" customWidth="1"/>
    <col min="4099" max="4102" width="32.42578125" style="98" customWidth="1"/>
    <col min="4103" max="4353" width="11.42578125" style="98"/>
    <col min="4354" max="4354" width="30.5703125" style="98" customWidth="1"/>
    <col min="4355" max="4358" width="32.42578125" style="98" customWidth="1"/>
    <col min="4359" max="4609" width="11.42578125" style="98"/>
    <col min="4610" max="4610" width="30.5703125" style="98" customWidth="1"/>
    <col min="4611" max="4614" width="32.42578125" style="98" customWidth="1"/>
    <col min="4615" max="4865" width="11.42578125" style="98"/>
    <col min="4866" max="4866" width="30.5703125" style="98" customWidth="1"/>
    <col min="4867" max="4870" width="32.42578125" style="98" customWidth="1"/>
    <col min="4871" max="5121" width="11.42578125" style="98"/>
    <col min="5122" max="5122" width="30.5703125" style="98" customWidth="1"/>
    <col min="5123" max="5126" width="32.42578125" style="98" customWidth="1"/>
    <col min="5127" max="5377" width="11.42578125" style="98"/>
    <col min="5378" max="5378" width="30.5703125" style="98" customWidth="1"/>
    <col min="5379" max="5382" width="32.42578125" style="98" customWidth="1"/>
    <col min="5383" max="5633" width="11.42578125" style="98"/>
    <col min="5634" max="5634" width="30.5703125" style="98" customWidth="1"/>
    <col min="5635" max="5638" width="32.42578125" style="98" customWidth="1"/>
    <col min="5639" max="5889" width="11.42578125" style="98"/>
    <col min="5890" max="5890" width="30.5703125" style="98" customWidth="1"/>
    <col min="5891" max="5894" width="32.42578125" style="98" customWidth="1"/>
    <col min="5895" max="6145" width="11.42578125" style="98"/>
    <col min="6146" max="6146" width="30.5703125" style="98" customWidth="1"/>
    <col min="6147" max="6150" width="32.42578125" style="98" customWidth="1"/>
    <col min="6151" max="6401" width="11.42578125" style="98"/>
    <col min="6402" max="6402" width="30.5703125" style="98" customWidth="1"/>
    <col min="6403" max="6406" width="32.42578125" style="98" customWidth="1"/>
    <col min="6407" max="6657" width="11.42578125" style="98"/>
    <col min="6658" max="6658" width="30.5703125" style="98" customWidth="1"/>
    <col min="6659" max="6662" width="32.42578125" style="98" customWidth="1"/>
    <col min="6663" max="6913" width="11.42578125" style="98"/>
    <col min="6914" max="6914" width="30.5703125" style="98" customWidth="1"/>
    <col min="6915" max="6918" width="32.42578125" style="98" customWidth="1"/>
    <col min="6919" max="7169" width="11.42578125" style="98"/>
    <col min="7170" max="7170" width="30.5703125" style="98" customWidth="1"/>
    <col min="7171" max="7174" width="32.42578125" style="98" customWidth="1"/>
    <col min="7175" max="7425" width="11.42578125" style="98"/>
    <col min="7426" max="7426" width="30.5703125" style="98" customWidth="1"/>
    <col min="7427" max="7430" width="32.42578125" style="98" customWidth="1"/>
    <col min="7431" max="7681" width="11.42578125" style="98"/>
    <col min="7682" max="7682" width="30.5703125" style="98" customWidth="1"/>
    <col min="7683" max="7686" width="32.42578125" style="98" customWidth="1"/>
    <col min="7687" max="7937" width="11.42578125" style="98"/>
    <col min="7938" max="7938" width="30.5703125" style="98" customWidth="1"/>
    <col min="7939" max="7942" width="32.42578125" style="98" customWidth="1"/>
    <col min="7943" max="8193" width="11.42578125" style="98"/>
    <col min="8194" max="8194" width="30.5703125" style="98" customWidth="1"/>
    <col min="8195" max="8198" width="32.42578125" style="98" customWidth="1"/>
    <col min="8199" max="8449" width="11.42578125" style="98"/>
    <col min="8450" max="8450" width="30.5703125" style="98" customWidth="1"/>
    <col min="8451" max="8454" width="32.42578125" style="98" customWidth="1"/>
    <col min="8455" max="8705" width="11.42578125" style="98"/>
    <col min="8706" max="8706" width="30.5703125" style="98" customWidth="1"/>
    <col min="8707" max="8710" width="32.42578125" style="98" customWidth="1"/>
    <col min="8711" max="8961" width="11.42578125" style="98"/>
    <col min="8962" max="8962" width="30.5703125" style="98" customWidth="1"/>
    <col min="8963" max="8966" width="32.42578125" style="98" customWidth="1"/>
    <col min="8967" max="9217" width="11.42578125" style="98"/>
    <col min="9218" max="9218" width="30.5703125" style="98" customWidth="1"/>
    <col min="9219" max="9222" width="32.42578125" style="98" customWidth="1"/>
    <col min="9223" max="9473" width="11.42578125" style="98"/>
    <col min="9474" max="9474" width="30.5703125" style="98" customWidth="1"/>
    <col min="9475" max="9478" width="32.42578125" style="98" customWidth="1"/>
    <col min="9479" max="9729" width="11.42578125" style="98"/>
    <col min="9730" max="9730" width="30.5703125" style="98" customWidth="1"/>
    <col min="9731" max="9734" width="32.42578125" style="98" customWidth="1"/>
    <col min="9735" max="9985" width="11.42578125" style="98"/>
    <col min="9986" max="9986" width="30.5703125" style="98" customWidth="1"/>
    <col min="9987" max="9990" width="32.42578125" style="98" customWidth="1"/>
    <col min="9991" max="10241" width="11.42578125" style="98"/>
    <col min="10242" max="10242" width="30.5703125" style="98" customWidth="1"/>
    <col min="10243" max="10246" width="32.42578125" style="98" customWidth="1"/>
    <col min="10247" max="10497" width="11.42578125" style="98"/>
    <col min="10498" max="10498" width="30.5703125" style="98" customWidth="1"/>
    <col min="10499" max="10502" width="32.42578125" style="98" customWidth="1"/>
    <col min="10503" max="10753" width="11.42578125" style="98"/>
    <col min="10754" max="10754" width="30.5703125" style="98" customWidth="1"/>
    <col min="10755" max="10758" width="32.42578125" style="98" customWidth="1"/>
    <col min="10759" max="11009" width="11.42578125" style="98"/>
    <col min="11010" max="11010" width="30.5703125" style="98" customWidth="1"/>
    <col min="11011" max="11014" width="32.42578125" style="98" customWidth="1"/>
    <col min="11015" max="11265" width="11.42578125" style="98"/>
    <col min="11266" max="11266" width="30.5703125" style="98" customWidth="1"/>
    <col min="11267" max="11270" width="32.42578125" style="98" customWidth="1"/>
    <col min="11271" max="11521" width="11.42578125" style="98"/>
    <col min="11522" max="11522" width="30.5703125" style="98" customWidth="1"/>
    <col min="11523" max="11526" width="32.42578125" style="98" customWidth="1"/>
    <col min="11527" max="11777" width="11.42578125" style="98"/>
    <col min="11778" max="11778" width="30.5703125" style="98" customWidth="1"/>
    <col min="11779" max="11782" width="32.42578125" style="98" customWidth="1"/>
    <col min="11783" max="12033" width="11.42578125" style="98"/>
    <col min="12034" max="12034" width="30.5703125" style="98" customWidth="1"/>
    <col min="12035" max="12038" width="32.42578125" style="98" customWidth="1"/>
    <col min="12039" max="12289" width="11.42578125" style="98"/>
    <col min="12290" max="12290" width="30.5703125" style="98" customWidth="1"/>
    <col min="12291" max="12294" width="32.42578125" style="98" customWidth="1"/>
    <col min="12295" max="12545" width="11.42578125" style="98"/>
    <col min="12546" max="12546" width="30.5703125" style="98" customWidth="1"/>
    <col min="12547" max="12550" width="32.42578125" style="98" customWidth="1"/>
    <col min="12551" max="12801" width="11.42578125" style="98"/>
    <col min="12802" max="12802" width="30.5703125" style="98" customWidth="1"/>
    <col min="12803" max="12806" width="32.42578125" style="98" customWidth="1"/>
    <col min="12807" max="13057" width="11.42578125" style="98"/>
    <col min="13058" max="13058" width="30.5703125" style="98" customWidth="1"/>
    <col min="13059" max="13062" width="32.42578125" style="98" customWidth="1"/>
    <col min="13063" max="13313" width="11.42578125" style="98"/>
    <col min="13314" max="13314" width="30.5703125" style="98" customWidth="1"/>
    <col min="13315" max="13318" width="32.42578125" style="98" customWidth="1"/>
    <col min="13319" max="13569" width="11.42578125" style="98"/>
    <col min="13570" max="13570" width="30.5703125" style="98" customWidth="1"/>
    <col min="13571" max="13574" width="32.42578125" style="98" customWidth="1"/>
    <col min="13575" max="13825" width="11.42578125" style="98"/>
    <col min="13826" max="13826" width="30.5703125" style="98" customWidth="1"/>
    <col min="13827" max="13830" width="32.42578125" style="98" customWidth="1"/>
    <col min="13831" max="14081" width="11.42578125" style="98"/>
    <col min="14082" max="14082" width="30.5703125" style="98" customWidth="1"/>
    <col min="14083" max="14086" width="32.42578125" style="98" customWidth="1"/>
    <col min="14087" max="14337" width="11.42578125" style="98"/>
    <col min="14338" max="14338" width="30.5703125" style="98" customWidth="1"/>
    <col min="14339" max="14342" width="32.42578125" style="98" customWidth="1"/>
    <col min="14343" max="14593" width="11.42578125" style="98"/>
    <col min="14594" max="14594" width="30.5703125" style="98" customWidth="1"/>
    <col min="14595" max="14598" width="32.42578125" style="98" customWidth="1"/>
    <col min="14599" max="14849" width="11.42578125" style="98"/>
    <col min="14850" max="14850" width="30.5703125" style="98" customWidth="1"/>
    <col min="14851" max="14854" width="32.42578125" style="98" customWidth="1"/>
    <col min="14855" max="15105" width="11.42578125" style="98"/>
    <col min="15106" max="15106" width="30.5703125" style="98" customWidth="1"/>
    <col min="15107" max="15110" width="32.42578125" style="98" customWidth="1"/>
    <col min="15111" max="15361" width="11.42578125" style="98"/>
    <col min="15362" max="15362" width="30.5703125" style="98" customWidth="1"/>
    <col min="15363" max="15366" width="32.42578125" style="98" customWidth="1"/>
    <col min="15367" max="15617" width="11.42578125" style="98"/>
    <col min="15618" max="15618" width="30.5703125" style="98" customWidth="1"/>
    <col min="15619" max="15622" width="32.42578125" style="98" customWidth="1"/>
    <col min="15623" max="15873" width="11.42578125" style="98"/>
    <col min="15874" max="15874" width="30.5703125" style="98" customWidth="1"/>
    <col min="15875" max="15878" width="32.42578125" style="98" customWidth="1"/>
    <col min="15879" max="16129" width="11.42578125" style="98"/>
    <col min="16130" max="16130" width="30.5703125" style="98" customWidth="1"/>
    <col min="16131" max="16134" width="32.42578125" style="98" customWidth="1"/>
    <col min="16135" max="16384" width="11.42578125" style="98"/>
  </cols>
  <sheetData>
    <row r="2" spans="2:6" ht="13.5" thickBot="1" x14ac:dyDescent="0.25"/>
    <row r="3" spans="2:6" ht="19.5" thickBot="1" x14ac:dyDescent="0.25">
      <c r="B3" s="413" t="s">
        <v>274</v>
      </c>
      <c r="C3" s="414"/>
      <c r="D3" s="414"/>
      <c r="E3" s="414"/>
      <c r="F3" s="415"/>
    </row>
    <row r="4" spans="2:6" ht="13.5" thickBot="1" x14ac:dyDescent="0.25">
      <c r="B4" s="256"/>
      <c r="C4" s="256"/>
      <c r="D4" s="256"/>
      <c r="E4" s="256"/>
      <c r="F4" s="256"/>
    </row>
    <row r="5" spans="2:6" ht="53.25" customHeight="1" thickBot="1" x14ac:dyDescent="0.25">
      <c r="B5" s="394" t="s">
        <v>322</v>
      </c>
      <c r="C5" s="416" t="s">
        <v>388</v>
      </c>
      <c r="D5" s="417"/>
      <c r="E5" s="417"/>
      <c r="F5" s="418"/>
    </row>
    <row r="6" spans="2:6" ht="13.5" thickBot="1" x14ac:dyDescent="0.25"/>
    <row r="7" spans="2:6" ht="16.5" thickBot="1" x14ac:dyDescent="0.25">
      <c r="B7" s="257" t="s">
        <v>323</v>
      </c>
      <c r="C7" s="258" t="s">
        <v>324</v>
      </c>
      <c r="D7" s="258" t="s">
        <v>325</v>
      </c>
      <c r="E7" s="258" t="s">
        <v>326</v>
      </c>
      <c r="F7" s="259" t="s">
        <v>327</v>
      </c>
    </row>
    <row r="8" spans="2:6" ht="116.25" customHeight="1" x14ac:dyDescent="0.2">
      <c r="B8" s="260" t="s">
        <v>328</v>
      </c>
      <c r="C8" s="317" t="s">
        <v>389</v>
      </c>
      <c r="D8" s="318" t="s">
        <v>390</v>
      </c>
      <c r="E8" s="317"/>
      <c r="F8" s="319"/>
    </row>
    <row r="9" spans="2:6" ht="141.75" x14ac:dyDescent="0.2">
      <c r="B9" s="261" t="s">
        <v>329</v>
      </c>
      <c r="C9" s="320" t="s">
        <v>391</v>
      </c>
      <c r="D9" s="321" t="s">
        <v>392</v>
      </c>
      <c r="E9" s="320" t="s">
        <v>330</v>
      </c>
      <c r="F9" s="322" t="s">
        <v>445</v>
      </c>
    </row>
    <row r="10" spans="2:6" ht="110.25" x14ac:dyDescent="0.2">
      <c r="B10" s="261" t="s">
        <v>331</v>
      </c>
      <c r="C10" s="320" t="s">
        <v>393</v>
      </c>
      <c r="D10" s="321" t="s">
        <v>394</v>
      </c>
      <c r="E10" s="320"/>
      <c r="F10" s="322"/>
    </row>
    <row r="11" spans="2:6" ht="48" thickBot="1" x14ac:dyDescent="0.25">
      <c r="B11" s="262" t="s">
        <v>332</v>
      </c>
      <c r="C11" s="323" t="s">
        <v>395</v>
      </c>
      <c r="D11" s="323" t="s">
        <v>396</v>
      </c>
      <c r="E11" s="323" t="s">
        <v>397</v>
      </c>
      <c r="F11" s="324" t="s">
        <v>386</v>
      </c>
    </row>
  </sheetData>
  <mergeCells count="2">
    <mergeCell ref="B3:F3"/>
    <mergeCell ref="C5:F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B3:N88"/>
  <sheetViews>
    <sheetView topLeftCell="A32" workbookViewId="0">
      <selection activeCell="E39" sqref="E39"/>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198</v>
      </c>
      <c r="E11" s="20" t="s">
        <v>199</v>
      </c>
      <c r="F11" s="20" t="s">
        <v>200</v>
      </c>
      <c r="G11" s="20" t="s">
        <v>201</v>
      </c>
      <c r="H11" s="20" t="s">
        <v>202</v>
      </c>
      <c r="I11" s="20" t="s">
        <v>203</v>
      </c>
      <c r="J11" s="20" t="s">
        <v>204</v>
      </c>
    </row>
    <row r="12" spans="2:14" x14ac:dyDescent="0.2">
      <c r="D12">
        <v>0</v>
      </c>
      <c r="E12">
        <v>0</v>
      </c>
      <c r="F12">
        <v>0</v>
      </c>
      <c r="G12">
        <v>0</v>
      </c>
      <c r="H12">
        <v>0</v>
      </c>
      <c r="I12">
        <v>0</v>
      </c>
      <c r="J12">
        <v>0</v>
      </c>
      <c r="L12" t="s">
        <v>208</v>
      </c>
      <c r="N12" t="s">
        <v>219</v>
      </c>
    </row>
    <row r="13" spans="2:14" x14ac:dyDescent="0.2">
      <c r="D13">
        <v>15</v>
      </c>
      <c r="E13">
        <v>15</v>
      </c>
      <c r="F13">
        <v>15</v>
      </c>
      <c r="G13">
        <v>10</v>
      </c>
      <c r="H13">
        <v>15</v>
      </c>
      <c r="I13">
        <v>15</v>
      </c>
      <c r="J13">
        <v>5</v>
      </c>
      <c r="L13" t="s">
        <v>211</v>
      </c>
      <c r="N13" t="s">
        <v>220</v>
      </c>
    </row>
    <row r="14" spans="2:14" x14ac:dyDescent="0.2">
      <c r="G14">
        <v>15</v>
      </c>
      <c r="J14">
        <v>10</v>
      </c>
      <c r="L14" t="s">
        <v>209</v>
      </c>
      <c r="N14" t="s">
        <v>221</v>
      </c>
    </row>
    <row r="16" spans="2:14" ht="15.75" x14ac:dyDescent="0.2">
      <c r="B16" s="13">
        <v>1</v>
      </c>
      <c r="C16" s="16" t="s">
        <v>141</v>
      </c>
      <c r="D16" s="14"/>
      <c r="E16" s="38" t="s">
        <v>134</v>
      </c>
      <c r="I16" s="919"/>
      <c r="J16" s="920"/>
      <c r="K16" s="920"/>
      <c r="L16" s="920"/>
    </row>
    <row r="17" spans="2:12" ht="15.75" x14ac:dyDescent="0.2">
      <c r="B17" s="13">
        <v>2</v>
      </c>
      <c r="C17" s="16" t="s">
        <v>142</v>
      </c>
      <c r="D17" s="14"/>
      <c r="E17" s="14"/>
      <c r="I17" s="84"/>
      <c r="J17" s="85"/>
      <c r="K17" s="85"/>
      <c r="L17" s="85"/>
    </row>
    <row r="18" spans="2:12" ht="15.75" x14ac:dyDescent="0.2">
      <c r="B18" s="13">
        <v>3</v>
      </c>
      <c r="C18" s="16" t="s">
        <v>143</v>
      </c>
      <c r="D18" s="14"/>
      <c r="E18" s="14"/>
      <c r="I18" s="84"/>
      <c r="J18" s="85"/>
      <c r="K18" s="85"/>
      <c r="L18" s="85"/>
    </row>
    <row r="19" spans="2:12" ht="15.75" x14ac:dyDescent="0.2">
      <c r="B19" s="13">
        <v>4</v>
      </c>
      <c r="C19" s="16" t="s">
        <v>144</v>
      </c>
      <c r="D19" s="15"/>
      <c r="E19" s="15"/>
      <c r="I19" s="919"/>
      <c r="J19" s="920"/>
      <c r="K19" s="920"/>
      <c r="L19" s="920"/>
    </row>
    <row r="20" spans="2:12" ht="15.75" x14ac:dyDescent="0.2">
      <c r="B20" s="13">
        <v>5</v>
      </c>
      <c r="C20" s="16" t="s">
        <v>145</v>
      </c>
      <c r="D20" s="15"/>
      <c r="E20" s="15"/>
      <c r="I20" s="919"/>
      <c r="J20" s="920"/>
      <c r="K20" s="920"/>
      <c r="L20" s="920"/>
    </row>
    <row r="21" spans="2:12" ht="15.75" x14ac:dyDescent="0.2">
      <c r="B21" s="1"/>
      <c r="C21" s="27"/>
      <c r="D21" s="15"/>
      <c r="E21" s="15"/>
      <c r="I21" s="84"/>
      <c r="J21" s="85"/>
      <c r="K21" s="85"/>
      <c r="L21" s="85"/>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921" t="s">
        <v>44</v>
      </c>
      <c r="J37" s="60" t="s">
        <v>45</v>
      </c>
      <c r="K37" s="43"/>
      <c r="L37" s="43"/>
      <c r="M37" s="43"/>
      <c r="N37" s="43"/>
    </row>
    <row r="38" spans="2:14" x14ac:dyDescent="0.2">
      <c r="B38" s="13">
        <v>2</v>
      </c>
      <c r="C38" s="52" t="s">
        <v>106</v>
      </c>
      <c r="D38" s="18" t="s">
        <v>149</v>
      </c>
      <c r="E38" s="13"/>
      <c r="F38" s="13"/>
      <c r="G38" s="13"/>
      <c r="I38" s="928"/>
      <c r="J38" s="54" t="s">
        <v>46</v>
      </c>
      <c r="K38" s="44"/>
      <c r="L38" s="44"/>
      <c r="M38" s="44"/>
      <c r="N38" s="44"/>
    </row>
    <row r="39" spans="2:14" x14ac:dyDescent="0.2">
      <c r="B39" s="13">
        <v>3</v>
      </c>
      <c r="C39" s="52" t="s">
        <v>106</v>
      </c>
      <c r="D39" s="18" t="s">
        <v>150</v>
      </c>
      <c r="E39" s="13"/>
      <c r="F39" s="13"/>
      <c r="G39" s="13"/>
      <c r="I39" s="928"/>
      <c r="J39" s="54" t="s">
        <v>49</v>
      </c>
      <c r="K39" s="44"/>
      <c r="L39" s="44"/>
      <c r="M39" s="44"/>
      <c r="N39" s="44"/>
    </row>
    <row r="40" spans="2:14" x14ac:dyDescent="0.2">
      <c r="B40" s="13">
        <v>4</v>
      </c>
      <c r="C40" s="52" t="s">
        <v>106</v>
      </c>
      <c r="D40" s="18" t="s">
        <v>152</v>
      </c>
      <c r="E40" s="13"/>
      <c r="F40" s="13"/>
      <c r="G40" s="13"/>
      <c r="I40" s="928"/>
      <c r="J40" s="54" t="s">
        <v>51</v>
      </c>
      <c r="K40" s="44"/>
      <c r="L40" s="44"/>
      <c r="M40" s="44"/>
      <c r="N40" s="44"/>
    </row>
    <row r="41" spans="2:14" x14ac:dyDescent="0.2">
      <c r="B41" s="13">
        <v>5</v>
      </c>
      <c r="C41" s="52" t="s">
        <v>106</v>
      </c>
      <c r="D41" s="13"/>
      <c r="E41" s="13"/>
      <c r="F41" s="13"/>
      <c r="G41" s="13"/>
      <c r="I41" s="928"/>
      <c r="J41" s="54" t="s">
        <v>53</v>
      </c>
      <c r="K41" s="44"/>
      <c r="L41" s="44"/>
      <c r="M41" s="44"/>
      <c r="N41" s="44"/>
    </row>
    <row r="42" spans="2:14" ht="12.75" customHeight="1" x14ac:dyDescent="0.2">
      <c r="B42" s="13">
        <v>6</v>
      </c>
      <c r="C42" s="52" t="s">
        <v>106</v>
      </c>
      <c r="D42" s="13"/>
      <c r="E42" s="13"/>
      <c r="F42" s="13"/>
      <c r="G42" s="13"/>
      <c r="I42" s="929" t="s">
        <v>54</v>
      </c>
      <c r="J42" s="55" t="s">
        <v>55</v>
      </c>
      <c r="K42" s="44"/>
      <c r="L42" s="44"/>
      <c r="M42" s="44"/>
      <c r="N42" s="44"/>
    </row>
    <row r="43" spans="2:14" x14ac:dyDescent="0.2">
      <c r="B43" s="13">
        <v>7</v>
      </c>
      <c r="C43" s="53" t="s">
        <v>107</v>
      </c>
      <c r="D43" s="13"/>
      <c r="E43" s="13"/>
      <c r="F43" s="13"/>
      <c r="G43" s="13"/>
      <c r="I43" s="924"/>
      <c r="J43" s="55" t="s">
        <v>56</v>
      </c>
      <c r="K43" s="44"/>
      <c r="L43" s="44"/>
      <c r="M43" s="44"/>
      <c r="N43" s="44"/>
    </row>
    <row r="44" spans="2:14" x14ac:dyDescent="0.2">
      <c r="B44" s="13">
        <v>11</v>
      </c>
      <c r="C44" s="53" t="s">
        <v>107</v>
      </c>
      <c r="D44" s="13"/>
      <c r="E44" s="13"/>
      <c r="F44" s="13"/>
      <c r="G44" s="13"/>
      <c r="I44" s="924"/>
      <c r="J44" s="55" t="s">
        <v>57</v>
      </c>
      <c r="K44" s="44"/>
      <c r="L44" s="44"/>
      <c r="M44" s="44"/>
      <c r="N44" s="44"/>
    </row>
    <row r="45" spans="2:14" x14ac:dyDescent="0.2">
      <c r="B45" s="13">
        <v>12</v>
      </c>
      <c r="C45" s="53" t="s">
        <v>148</v>
      </c>
      <c r="D45" s="13"/>
      <c r="E45" s="13"/>
      <c r="F45" s="13"/>
      <c r="G45" s="13"/>
      <c r="I45" s="924"/>
      <c r="J45" s="55" t="s">
        <v>58</v>
      </c>
      <c r="K45" s="44"/>
      <c r="L45" s="44"/>
      <c r="M45" s="44"/>
      <c r="N45" s="44"/>
    </row>
    <row r="46" spans="2:14" x14ac:dyDescent="0.2">
      <c r="B46" s="13">
        <v>13</v>
      </c>
      <c r="C46" s="51" t="s">
        <v>105</v>
      </c>
      <c r="D46" s="13"/>
      <c r="E46" s="13"/>
      <c r="F46" s="13"/>
      <c r="G46" s="13"/>
      <c r="I46" s="926" t="s">
        <v>154</v>
      </c>
      <c r="J46" s="57" t="s">
        <v>60</v>
      </c>
      <c r="K46" s="44"/>
      <c r="L46" s="44"/>
      <c r="M46" s="44"/>
      <c r="N46" s="44"/>
    </row>
    <row r="47" spans="2:14" x14ac:dyDescent="0.2">
      <c r="B47" s="13">
        <v>14</v>
      </c>
      <c r="C47" s="53" t="s">
        <v>148</v>
      </c>
      <c r="D47" s="13"/>
      <c r="E47" s="13"/>
      <c r="F47" s="13"/>
      <c r="G47" s="13"/>
      <c r="I47" s="926"/>
      <c r="J47" s="57" t="s">
        <v>61</v>
      </c>
      <c r="K47" s="44"/>
      <c r="L47" s="44"/>
      <c r="M47" s="44"/>
      <c r="N47" s="44"/>
    </row>
    <row r="48" spans="2:14" x14ac:dyDescent="0.2">
      <c r="B48" s="13">
        <v>18</v>
      </c>
      <c r="C48" s="51" t="s">
        <v>259</v>
      </c>
      <c r="D48" s="13"/>
      <c r="E48" s="13"/>
      <c r="F48" s="13"/>
      <c r="G48" s="13"/>
      <c r="I48" s="926"/>
      <c r="J48" s="57" t="s">
        <v>62</v>
      </c>
      <c r="K48" s="44"/>
      <c r="L48" s="44"/>
      <c r="M48" s="44"/>
      <c r="N48" s="44"/>
    </row>
    <row r="49" spans="2:14" x14ac:dyDescent="0.2">
      <c r="B49" s="13">
        <v>21</v>
      </c>
      <c r="C49" s="51" t="s">
        <v>259</v>
      </c>
      <c r="D49" s="13"/>
      <c r="E49" s="13"/>
      <c r="F49" s="13"/>
      <c r="G49" s="13"/>
      <c r="I49" s="926"/>
      <c r="J49" s="57" t="s">
        <v>63</v>
      </c>
      <c r="K49" s="44"/>
      <c r="L49" s="44"/>
      <c r="M49" s="44"/>
      <c r="N49" s="44"/>
    </row>
    <row r="50" spans="2:14" x14ac:dyDescent="0.2">
      <c r="B50" s="13">
        <v>22</v>
      </c>
      <c r="C50" s="51" t="s">
        <v>108</v>
      </c>
      <c r="D50" s="13"/>
      <c r="E50" s="13"/>
      <c r="F50" s="13"/>
      <c r="G50" s="13"/>
      <c r="I50" s="926"/>
      <c r="J50" s="57" t="s">
        <v>64</v>
      </c>
      <c r="K50" s="44"/>
      <c r="L50" s="44"/>
      <c r="M50" s="44"/>
      <c r="N50" s="44"/>
    </row>
    <row r="51" spans="2:14" x14ac:dyDescent="0.2">
      <c r="B51" s="13">
        <v>24</v>
      </c>
      <c r="C51" s="51" t="s">
        <v>260</v>
      </c>
      <c r="D51" s="13"/>
      <c r="E51" s="13"/>
      <c r="F51" s="13"/>
      <c r="G51" s="13"/>
      <c r="I51" s="926"/>
      <c r="J51" s="57" t="s">
        <v>65</v>
      </c>
      <c r="K51" s="44"/>
      <c r="L51" s="44"/>
      <c r="M51" s="44"/>
      <c r="N51" s="44"/>
    </row>
    <row r="52" spans="2:14" x14ac:dyDescent="0.2">
      <c r="B52" s="13">
        <v>26</v>
      </c>
      <c r="C52" s="56" t="s">
        <v>156</v>
      </c>
      <c r="D52" s="13"/>
      <c r="E52" s="13"/>
      <c r="F52" s="13"/>
      <c r="G52" s="13"/>
      <c r="I52" s="926"/>
      <c r="J52" s="57" t="s">
        <v>66</v>
      </c>
      <c r="K52" s="44"/>
      <c r="L52" s="44"/>
      <c r="M52" s="44"/>
      <c r="N52" s="44"/>
    </row>
    <row r="53" spans="2:14" x14ac:dyDescent="0.2">
      <c r="B53" s="13">
        <v>28</v>
      </c>
      <c r="C53" s="51" t="s">
        <v>260</v>
      </c>
      <c r="D53" s="13"/>
      <c r="E53" s="13"/>
      <c r="F53" s="13"/>
      <c r="G53" s="13"/>
      <c r="I53" s="926"/>
      <c r="J53" s="57" t="s">
        <v>67</v>
      </c>
      <c r="K53" s="44"/>
      <c r="L53" s="44"/>
      <c r="M53" s="44"/>
      <c r="N53" s="44"/>
    </row>
    <row r="54" spans="2:14" x14ac:dyDescent="0.2">
      <c r="B54" s="13">
        <v>30</v>
      </c>
      <c r="C54" s="56" t="s">
        <v>261</v>
      </c>
      <c r="D54" s="13"/>
      <c r="E54" s="13"/>
      <c r="F54" s="13"/>
      <c r="G54" s="13"/>
      <c r="I54" s="927" t="s">
        <v>157</v>
      </c>
      <c r="J54" s="59" t="s">
        <v>69</v>
      </c>
      <c r="K54" s="44"/>
      <c r="L54" s="44"/>
      <c r="M54" s="44"/>
      <c r="N54" s="44"/>
    </row>
    <row r="55" spans="2:14" x14ac:dyDescent="0.2">
      <c r="B55" s="13">
        <v>33</v>
      </c>
      <c r="C55" s="56" t="s">
        <v>261</v>
      </c>
      <c r="D55" s="13"/>
      <c r="E55" s="13"/>
      <c r="F55" s="13"/>
      <c r="G55" s="13"/>
      <c r="I55" s="927"/>
      <c r="J55" s="59" t="s">
        <v>70</v>
      </c>
      <c r="K55" s="44"/>
      <c r="L55" s="44"/>
      <c r="M55" s="44"/>
      <c r="N55" s="44"/>
    </row>
    <row r="56" spans="2:14" x14ac:dyDescent="0.2">
      <c r="B56" s="13">
        <v>35</v>
      </c>
      <c r="C56" s="51" t="s">
        <v>151</v>
      </c>
      <c r="D56" s="13"/>
      <c r="E56" s="13"/>
      <c r="F56" s="13"/>
      <c r="G56" s="13"/>
      <c r="I56" s="927"/>
      <c r="J56" s="59" t="s">
        <v>71</v>
      </c>
      <c r="K56" s="44"/>
      <c r="L56" s="44"/>
      <c r="M56" s="44"/>
      <c r="N56" s="44"/>
    </row>
    <row r="57" spans="2:14" x14ac:dyDescent="0.2">
      <c r="B57" s="13">
        <v>39</v>
      </c>
      <c r="C57" s="58" t="s">
        <v>262</v>
      </c>
      <c r="D57" s="13"/>
      <c r="E57" s="13"/>
      <c r="F57" s="13"/>
      <c r="G57" s="13"/>
      <c r="I57" s="927"/>
      <c r="J57" s="59" t="s">
        <v>72</v>
      </c>
      <c r="K57" s="44"/>
      <c r="L57" s="44"/>
      <c r="M57" s="44"/>
      <c r="N57" s="44"/>
    </row>
    <row r="58" spans="2:14" x14ac:dyDescent="0.2">
      <c r="B58" s="13">
        <v>44</v>
      </c>
      <c r="C58" s="56" t="s">
        <v>153</v>
      </c>
      <c r="D58" s="13"/>
      <c r="E58" s="13"/>
      <c r="F58" s="13"/>
      <c r="G58" s="13"/>
      <c r="I58" s="927"/>
      <c r="J58" s="59" t="s">
        <v>73</v>
      </c>
      <c r="K58" s="44"/>
      <c r="L58" s="44"/>
      <c r="M58" s="44"/>
      <c r="N58" s="44"/>
    </row>
    <row r="59" spans="2:14" x14ac:dyDescent="0.2">
      <c r="B59" s="13">
        <v>52</v>
      </c>
      <c r="C59" s="58" t="s">
        <v>263</v>
      </c>
      <c r="D59" s="13"/>
      <c r="E59" s="13"/>
      <c r="F59" s="13"/>
      <c r="G59" s="13"/>
      <c r="I59" s="927"/>
      <c r="J59" s="59" t="s">
        <v>74</v>
      </c>
      <c r="K59" s="44"/>
      <c r="L59" s="44"/>
      <c r="M59" s="44"/>
      <c r="N59" s="44"/>
    </row>
    <row r="60" spans="2:14" x14ac:dyDescent="0.2">
      <c r="B60" s="13">
        <v>55</v>
      </c>
      <c r="C60" s="56" t="s">
        <v>155</v>
      </c>
      <c r="D60" s="13"/>
      <c r="E60" s="13"/>
      <c r="F60" s="13"/>
      <c r="G60" s="13"/>
      <c r="I60" s="927"/>
      <c r="J60" s="59" t="s">
        <v>75</v>
      </c>
      <c r="K60" s="44"/>
      <c r="L60" s="44"/>
      <c r="M60" s="44"/>
      <c r="N60" s="44"/>
    </row>
    <row r="61" spans="2:14" x14ac:dyDescent="0.2">
      <c r="B61" s="13">
        <v>65</v>
      </c>
      <c r="C61" s="58" t="s">
        <v>264</v>
      </c>
      <c r="D61" s="13"/>
      <c r="E61" s="13"/>
      <c r="F61" s="13"/>
      <c r="G61" s="13"/>
      <c r="I61" s="927"/>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20"/>
  <sheetViews>
    <sheetView topLeftCell="A7" zoomScale="60" zoomScaleNormal="60" workbookViewId="0">
      <selection activeCell="H9" sqref="H9:L9"/>
    </sheetView>
  </sheetViews>
  <sheetFormatPr baseColWidth="10" defaultRowHeight="18.75" x14ac:dyDescent="0.2"/>
  <cols>
    <col min="1" max="1" width="13.7109375" style="188" customWidth="1"/>
    <col min="2" max="2" width="25.140625" style="188" customWidth="1"/>
    <col min="3" max="3" width="32.7109375" style="188" customWidth="1"/>
    <col min="4" max="4" width="17.5703125" style="188" customWidth="1"/>
    <col min="5" max="5" width="14.85546875" style="188" customWidth="1"/>
    <col min="6" max="6" width="24.5703125" style="188" customWidth="1"/>
    <col min="7" max="7" width="73.5703125" style="188" customWidth="1"/>
    <col min="8" max="8" width="35.140625" style="188" customWidth="1"/>
    <col min="9" max="9" width="10.5703125" style="188" customWidth="1"/>
    <col min="10" max="10" width="11.140625" style="188" customWidth="1"/>
    <col min="11" max="11" width="40.7109375" style="188" customWidth="1"/>
    <col min="12" max="12" width="38.140625" style="188" customWidth="1"/>
    <col min="13" max="13" width="31.7109375" style="188" customWidth="1"/>
    <col min="14" max="14" width="13.85546875" style="236" bestFit="1" customWidth="1"/>
    <col min="15" max="83" width="11.42578125" style="236"/>
    <col min="84" max="256" width="11.42578125" style="188"/>
    <col min="257" max="257" width="13.7109375" style="188" customWidth="1"/>
    <col min="258" max="258" width="25.140625" style="188" customWidth="1"/>
    <col min="259" max="259" width="32.7109375" style="188" customWidth="1"/>
    <col min="260" max="260" width="17.5703125" style="188" customWidth="1"/>
    <col min="261" max="261" width="14.85546875" style="188" customWidth="1"/>
    <col min="262" max="262" width="24.5703125" style="188" customWidth="1"/>
    <col min="263" max="263" width="73.5703125" style="188" customWidth="1"/>
    <col min="264" max="264" width="35.140625" style="188" customWidth="1"/>
    <col min="265" max="265" width="10.5703125" style="188" customWidth="1"/>
    <col min="266" max="266" width="11.140625" style="188" customWidth="1"/>
    <col min="267" max="267" width="40.7109375" style="188" customWidth="1"/>
    <col min="268" max="268" width="38.140625" style="188" customWidth="1"/>
    <col min="269" max="269" width="31.7109375" style="188" customWidth="1"/>
    <col min="270" max="270" width="13.85546875" style="188" bestFit="1" customWidth="1"/>
    <col min="271" max="512" width="11.42578125" style="188"/>
    <col min="513" max="513" width="13.7109375" style="188" customWidth="1"/>
    <col min="514" max="514" width="25.140625" style="188" customWidth="1"/>
    <col min="515" max="515" width="32.7109375" style="188" customWidth="1"/>
    <col min="516" max="516" width="17.5703125" style="188" customWidth="1"/>
    <col min="517" max="517" width="14.85546875" style="188" customWidth="1"/>
    <col min="518" max="518" width="24.5703125" style="188" customWidth="1"/>
    <col min="519" max="519" width="73.5703125" style="188" customWidth="1"/>
    <col min="520" max="520" width="35.140625" style="188" customWidth="1"/>
    <col min="521" max="521" width="10.5703125" style="188" customWidth="1"/>
    <col min="522" max="522" width="11.140625" style="188" customWidth="1"/>
    <col min="523" max="523" width="40.7109375" style="188" customWidth="1"/>
    <col min="524" max="524" width="38.140625" style="188" customWidth="1"/>
    <col min="525" max="525" width="31.7109375" style="188" customWidth="1"/>
    <col min="526" max="526" width="13.85546875" style="188" bestFit="1" customWidth="1"/>
    <col min="527" max="768" width="11.42578125" style="188"/>
    <col min="769" max="769" width="13.7109375" style="188" customWidth="1"/>
    <col min="770" max="770" width="25.140625" style="188" customWidth="1"/>
    <col min="771" max="771" width="32.7109375" style="188" customWidth="1"/>
    <col min="772" max="772" width="17.5703125" style="188" customWidth="1"/>
    <col min="773" max="773" width="14.85546875" style="188" customWidth="1"/>
    <col min="774" max="774" width="24.5703125" style="188" customWidth="1"/>
    <col min="775" max="775" width="73.5703125" style="188" customWidth="1"/>
    <col min="776" max="776" width="35.140625" style="188" customWidth="1"/>
    <col min="777" max="777" width="10.5703125" style="188" customWidth="1"/>
    <col min="778" max="778" width="11.140625" style="188" customWidth="1"/>
    <col min="779" max="779" width="40.7109375" style="188" customWidth="1"/>
    <col min="780" max="780" width="38.140625" style="188" customWidth="1"/>
    <col min="781" max="781" width="31.7109375" style="188" customWidth="1"/>
    <col min="782" max="782" width="13.85546875" style="188" bestFit="1" customWidth="1"/>
    <col min="783" max="1024" width="11.42578125" style="188"/>
    <col min="1025" max="1025" width="13.7109375" style="188" customWidth="1"/>
    <col min="1026" max="1026" width="25.140625" style="188" customWidth="1"/>
    <col min="1027" max="1027" width="32.7109375" style="188" customWidth="1"/>
    <col min="1028" max="1028" width="17.5703125" style="188" customWidth="1"/>
    <col min="1029" max="1029" width="14.85546875" style="188" customWidth="1"/>
    <col min="1030" max="1030" width="24.5703125" style="188" customWidth="1"/>
    <col min="1031" max="1031" width="73.5703125" style="188" customWidth="1"/>
    <col min="1032" max="1032" width="35.140625" style="188" customWidth="1"/>
    <col min="1033" max="1033" width="10.5703125" style="188" customWidth="1"/>
    <col min="1034" max="1034" width="11.140625" style="188" customWidth="1"/>
    <col min="1035" max="1035" width="40.7109375" style="188" customWidth="1"/>
    <col min="1036" max="1036" width="38.140625" style="188" customWidth="1"/>
    <col min="1037" max="1037" width="31.7109375" style="188" customWidth="1"/>
    <col min="1038" max="1038" width="13.85546875" style="188" bestFit="1" customWidth="1"/>
    <col min="1039" max="1280" width="11.42578125" style="188"/>
    <col min="1281" max="1281" width="13.7109375" style="188" customWidth="1"/>
    <col min="1282" max="1282" width="25.140625" style="188" customWidth="1"/>
    <col min="1283" max="1283" width="32.7109375" style="188" customWidth="1"/>
    <col min="1284" max="1284" width="17.5703125" style="188" customWidth="1"/>
    <col min="1285" max="1285" width="14.85546875" style="188" customWidth="1"/>
    <col min="1286" max="1286" width="24.5703125" style="188" customWidth="1"/>
    <col min="1287" max="1287" width="73.5703125" style="188" customWidth="1"/>
    <col min="1288" max="1288" width="35.140625" style="188" customWidth="1"/>
    <col min="1289" max="1289" width="10.5703125" style="188" customWidth="1"/>
    <col min="1290" max="1290" width="11.140625" style="188" customWidth="1"/>
    <col min="1291" max="1291" width="40.7109375" style="188" customWidth="1"/>
    <col min="1292" max="1292" width="38.140625" style="188" customWidth="1"/>
    <col min="1293" max="1293" width="31.7109375" style="188" customWidth="1"/>
    <col min="1294" max="1294" width="13.85546875" style="188" bestFit="1" customWidth="1"/>
    <col min="1295" max="1536" width="11.42578125" style="188"/>
    <col min="1537" max="1537" width="13.7109375" style="188" customWidth="1"/>
    <col min="1538" max="1538" width="25.140625" style="188" customWidth="1"/>
    <col min="1539" max="1539" width="32.7109375" style="188" customWidth="1"/>
    <col min="1540" max="1540" width="17.5703125" style="188" customWidth="1"/>
    <col min="1541" max="1541" width="14.85546875" style="188" customWidth="1"/>
    <col min="1542" max="1542" width="24.5703125" style="188" customWidth="1"/>
    <col min="1543" max="1543" width="73.5703125" style="188" customWidth="1"/>
    <col min="1544" max="1544" width="35.140625" style="188" customWidth="1"/>
    <col min="1545" max="1545" width="10.5703125" style="188" customWidth="1"/>
    <col min="1546" max="1546" width="11.140625" style="188" customWidth="1"/>
    <col min="1547" max="1547" width="40.7109375" style="188" customWidth="1"/>
    <col min="1548" max="1548" width="38.140625" style="188" customWidth="1"/>
    <col min="1549" max="1549" width="31.7109375" style="188" customWidth="1"/>
    <col min="1550" max="1550" width="13.85546875" style="188" bestFit="1" customWidth="1"/>
    <col min="1551" max="1792" width="11.42578125" style="188"/>
    <col min="1793" max="1793" width="13.7109375" style="188" customWidth="1"/>
    <col min="1794" max="1794" width="25.140625" style="188" customWidth="1"/>
    <col min="1795" max="1795" width="32.7109375" style="188" customWidth="1"/>
    <col min="1796" max="1796" width="17.5703125" style="188" customWidth="1"/>
    <col min="1797" max="1797" width="14.85546875" style="188" customWidth="1"/>
    <col min="1798" max="1798" width="24.5703125" style="188" customWidth="1"/>
    <col min="1799" max="1799" width="73.5703125" style="188" customWidth="1"/>
    <col min="1800" max="1800" width="35.140625" style="188" customWidth="1"/>
    <col min="1801" max="1801" width="10.5703125" style="188" customWidth="1"/>
    <col min="1802" max="1802" width="11.140625" style="188" customWidth="1"/>
    <col min="1803" max="1803" width="40.7109375" style="188" customWidth="1"/>
    <col min="1804" max="1804" width="38.140625" style="188" customWidth="1"/>
    <col min="1805" max="1805" width="31.7109375" style="188" customWidth="1"/>
    <col min="1806" max="1806" width="13.85546875" style="188" bestFit="1" customWidth="1"/>
    <col min="1807" max="2048" width="11.42578125" style="188"/>
    <col min="2049" max="2049" width="13.7109375" style="188" customWidth="1"/>
    <col min="2050" max="2050" width="25.140625" style="188" customWidth="1"/>
    <col min="2051" max="2051" width="32.7109375" style="188" customWidth="1"/>
    <col min="2052" max="2052" width="17.5703125" style="188" customWidth="1"/>
    <col min="2053" max="2053" width="14.85546875" style="188" customWidth="1"/>
    <col min="2054" max="2054" width="24.5703125" style="188" customWidth="1"/>
    <col min="2055" max="2055" width="73.5703125" style="188" customWidth="1"/>
    <col min="2056" max="2056" width="35.140625" style="188" customWidth="1"/>
    <col min="2057" max="2057" width="10.5703125" style="188" customWidth="1"/>
    <col min="2058" max="2058" width="11.140625" style="188" customWidth="1"/>
    <col min="2059" max="2059" width="40.7109375" style="188" customWidth="1"/>
    <col min="2060" max="2060" width="38.140625" style="188" customWidth="1"/>
    <col min="2061" max="2061" width="31.7109375" style="188" customWidth="1"/>
    <col min="2062" max="2062" width="13.85546875" style="188" bestFit="1" customWidth="1"/>
    <col min="2063" max="2304" width="11.42578125" style="188"/>
    <col min="2305" max="2305" width="13.7109375" style="188" customWidth="1"/>
    <col min="2306" max="2306" width="25.140625" style="188" customWidth="1"/>
    <col min="2307" max="2307" width="32.7109375" style="188" customWidth="1"/>
    <col min="2308" max="2308" width="17.5703125" style="188" customWidth="1"/>
    <col min="2309" max="2309" width="14.85546875" style="188" customWidth="1"/>
    <col min="2310" max="2310" width="24.5703125" style="188" customWidth="1"/>
    <col min="2311" max="2311" width="73.5703125" style="188" customWidth="1"/>
    <col min="2312" max="2312" width="35.140625" style="188" customWidth="1"/>
    <col min="2313" max="2313" width="10.5703125" style="188" customWidth="1"/>
    <col min="2314" max="2314" width="11.140625" style="188" customWidth="1"/>
    <col min="2315" max="2315" width="40.7109375" style="188" customWidth="1"/>
    <col min="2316" max="2316" width="38.140625" style="188" customWidth="1"/>
    <col min="2317" max="2317" width="31.7109375" style="188" customWidth="1"/>
    <col min="2318" max="2318" width="13.85546875" style="188" bestFit="1" customWidth="1"/>
    <col min="2319" max="2560" width="11.42578125" style="188"/>
    <col min="2561" max="2561" width="13.7109375" style="188" customWidth="1"/>
    <col min="2562" max="2562" width="25.140625" style="188" customWidth="1"/>
    <col min="2563" max="2563" width="32.7109375" style="188" customWidth="1"/>
    <col min="2564" max="2564" width="17.5703125" style="188" customWidth="1"/>
    <col min="2565" max="2565" width="14.85546875" style="188" customWidth="1"/>
    <col min="2566" max="2566" width="24.5703125" style="188" customWidth="1"/>
    <col min="2567" max="2567" width="73.5703125" style="188" customWidth="1"/>
    <col min="2568" max="2568" width="35.140625" style="188" customWidth="1"/>
    <col min="2569" max="2569" width="10.5703125" style="188" customWidth="1"/>
    <col min="2570" max="2570" width="11.140625" style="188" customWidth="1"/>
    <col min="2571" max="2571" width="40.7109375" style="188" customWidth="1"/>
    <col min="2572" max="2572" width="38.140625" style="188" customWidth="1"/>
    <col min="2573" max="2573" width="31.7109375" style="188" customWidth="1"/>
    <col min="2574" max="2574" width="13.85546875" style="188" bestFit="1" customWidth="1"/>
    <col min="2575" max="2816" width="11.42578125" style="188"/>
    <col min="2817" max="2817" width="13.7109375" style="188" customWidth="1"/>
    <col min="2818" max="2818" width="25.140625" style="188" customWidth="1"/>
    <col min="2819" max="2819" width="32.7109375" style="188" customWidth="1"/>
    <col min="2820" max="2820" width="17.5703125" style="188" customWidth="1"/>
    <col min="2821" max="2821" width="14.85546875" style="188" customWidth="1"/>
    <col min="2822" max="2822" width="24.5703125" style="188" customWidth="1"/>
    <col min="2823" max="2823" width="73.5703125" style="188" customWidth="1"/>
    <col min="2824" max="2824" width="35.140625" style="188" customWidth="1"/>
    <col min="2825" max="2825" width="10.5703125" style="188" customWidth="1"/>
    <col min="2826" max="2826" width="11.140625" style="188" customWidth="1"/>
    <col min="2827" max="2827" width="40.7109375" style="188" customWidth="1"/>
    <col min="2828" max="2828" width="38.140625" style="188" customWidth="1"/>
    <col min="2829" max="2829" width="31.7109375" style="188" customWidth="1"/>
    <col min="2830" max="2830" width="13.85546875" style="188" bestFit="1" customWidth="1"/>
    <col min="2831" max="3072" width="11.42578125" style="188"/>
    <col min="3073" max="3073" width="13.7109375" style="188" customWidth="1"/>
    <col min="3074" max="3074" width="25.140625" style="188" customWidth="1"/>
    <col min="3075" max="3075" width="32.7109375" style="188" customWidth="1"/>
    <col min="3076" max="3076" width="17.5703125" style="188" customWidth="1"/>
    <col min="3077" max="3077" width="14.85546875" style="188" customWidth="1"/>
    <col min="3078" max="3078" width="24.5703125" style="188" customWidth="1"/>
    <col min="3079" max="3079" width="73.5703125" style="188" customWidth="1"/>
    <col min="3080" max="3080" width="35.140625" style="188" customWidth="1"/>
    <col min="3081" max="3081" width="10.5703125" style="188" customWidth="1"/>
    <col min="3082" max="3082" width="11.140625" style="188" customWidth="1"/>
    <col min="3083" max="3083" width="40.7109375" style="188" customWidth="1"/>
    <col min="3084" max="3084" width="38.140625" style="188" customWidth="1"/>
    <col min="3085" max="3085" width="31.7109375" style="188" customWidth="1"/>
    <col min="3086" max="3086" width="13.85546875" style="188" bestFit="1" customWidth="1"/>
    <col min="3087" max="3328" width="11.42578125" style="188"/>
    <col min="3329" max="3329" width="13.7109375" style="188" customWidth="1"/>
    <col min="3330" max="3330" width="25.140625" style="188" customWidth="1"/>
    <col min="3331" max="3331" width="32.7109375" style="188" customWidth="1"/>
    <col min="3332" max="3332" width="17.5703125" style="188" customWidth="1"/>
    <col min="3333" max="3333" width="14.85546875" style="188" customWidth="1"/>
    <col min="3334" max="3334" width="24.5703125" style="188" customWidth="1"/>
    <col min="3335" max="3335" width="73.5703125" style="188" customWidth="1"/>
    <col min="3336" max="3336" width="35.140625" style="188" customWidth="1"/>
    <col min="3337" max="3337" width="10.5703125" style="188" customWidth="1"/>
    <col min="3338" max="3338" width="11.140625" style="188" customWidth="1"/>
    <col min="3339" max="3339" width="40.7109375" style="188" customWidth="1"/>
    <col min="3340" max="3340" width="38.140625" style="188" customWidth="1"/>
    <col min="3341" max="3341" width="31.7109375" style="188" customWidth="1"/>
    <col min="3342" max="3342" width="13.85546875" style="188" bestFit="1" customWidth="1"/>
    <col min="3343" max="3584" width="11.42578125" style="188"/>
    <col min="3585" max="3585" width="13.7109375" style="188" customWidth="1"/>
    <col min="3586" max="3586" width="25.140625" style="188" customWidth="1"/>
    <col min="3587" max="3587" width="32.7109375" style="188" customWidth="1"/>
    <col min="3588" max="3588" width="17.5703125" style="188" customWidth="1"/>
    <col min="3589" max="3589" width="14.85546875" style="188" customWidth="1"/>
    <col min="3590" max="3590" width="24.5703125" style="188" customWidth="1"/>
    <col min="3591" max="3591" width="73.5703125" style="188" customWidth="1"/>
    <col min="3592" max="3592" width="35.140625" style="188" customWidth="1"/>
    <col min="3593" max="3593" width="10.5703125" style="188" customWidth="1"/>
    <col min="3594" max="3594" width="11.140625" style="188" customWidth="1"/>
    <col min="3595" max="3595" width="40.7109375" style="188" customWidth="1"/>
    <col min="3596" max="3596" width="38.140625" style="188" customWidth="1"/>
    <col min="3597" max="3597" width="31.7109375" style="188" customWidth="1"/>
    <col min="3598" max="3598" width="13.85546875" style="188" bestFit="1" customWidth="1"/>
    <col min="3599" max="3840" width="11.42578125" style="188"/>
    <col min="3841" max="3841" width="13.7109375" style="188" customWidth="1"/>
    <col min="3842" max="3842" width="25.140625" style="188" customWidth="1"/>
    <col min="3843" max="3843" width="32.7109375" style="188" customWidth="1"/>
    <col min="3844" max="3844" width="17.5703125" style="188" customWidth="1"/>
    <col min="3845" max="3845" width="14.85546875" style="188" customWidth="1"/>
    <col min="3846" max="3846" width="24.5703125" style="188" customWidth="1"/>
    <col min="3847" max="3847" width="73.5703125" style="188" customWidth="1"/>
    <col min="3848" max="3848" width="35.140625" style="188" customWidth="1"/>
    <col min="3849" max="3849" width="10.5703125" style="188" customWidth="1"/>
    <col min="3850" max="3850" width="11.140625" style="188" customWidth="1"/>
    <col min="3851" max="3851" width="40.7109375" style="188" customWidth="1"/>
    <col min="3852" max="3852" width="38.140625" style="188" customWidth="1"/>
    <col min="3853" max="3853" width="31.7109375" style="188" customWidth="1"/>
    <col min="3854" max="3854" width="13.85546875" style="188" bestFit="1" customWidth="1"/>
    <col min="3855" max="4096" width="11.42578125" style="188"/>
    <col min="4097" max="4097" width="13.7109375" style="188" customWidth="1"/>
    <col min="4098" max="4098" width="25.140625" style="188" customWidth="1"/>
    <col min="4099" max="4099" width="32.7109375" style="188" customWidth="1"/>
    <col min="4100" max="4100" width="17.5703125" style="188" customWidth="1"/>
    <col min="4101" max="4101" width="14.85546875" style="188" customWidth="1"/>
    <col min="4102" max="4102" width="24.5703125" style="188" customWidth="1"/>
    <col min="4103" max="4103" width="73.5703125" style="188" customWidth="1"/>
    <col min="4104" max="4104" width="35.140625" style="188" customWidth="1"/>
    <col min="4105" max="4105" width="10.5703125" style="188" customWidth="1"/>
    <col min="4106" max="4106" width="11.140625" style="188" customWidth="1"/>
    <col min="4107" max="4107" width="40.7109375" style="188" customWidth="1"/>
    <col min="4108" max="4108" width="38.140625" style="188" customWidth="1"/>
    <col min="4109" max="4109" width="31.7109375" style="188" customWidth="1"/>
    <col min="4110" max="4110" width="13.85546875" style="188" bestFit="1" customWidth="1"/>
    <col min="4111" max="4352" width="11.42578125" style="188"/>
    <col min="4353" max="4353" width="13.7109375" style="188" customWidth="1"/>
    <col min="4354" max="4354" width="25.140625" style="188" customWidth="1"/>
    <col min="4355" max="4355" width="32.7109375" style="188" customWidth="1"/>
    <col min="4356" max="4356" width="17.5703125" style="188" customWidth="1"/>
    <col min="4357" max="4357" width="14.85546875" style="188" customWidth="1"/>
    <col min="4358" max="4358" width="24.5703125" style="188" customWidth="1"/>
    <col min="4359" max="4359" width="73.5703125" style="188" customWidth="1"/>
    <col min="4360" max="4360" width="35.140625" style="188" customWidth="1"/>
    <col min="4361" max="4361" width="10.5703125" style="188" customWidth="1"/>
    <col min="4362" max="4362" width="11.140625" style="188" customWidth="1"/>
    <col min="4363" max="4363" width="40.7109375" style="188" customWidth="1"/>
    <col min="4364" max="4364" width="38.140625" style="188" customWidth="1"/>
    <col min="4365" max="4365" width="31.7109375" style="188" customWidth="1"/>
    <col min="4366" max="4366" width="13.85546875" style="188" bestFit="1" customWidth="1"/>
    <col min="4367" max="4608" width="11.42578125" style="188"/>
    <col min="4609" max="4609" width="13.7109375" style="188" customWidth="1"/>
    <col min="4610" 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4615" max="4615" width="73.5703125" style="188" customWidth="1"/>
    <col min="4616" max="4616" width="35.140625" style="188" customWidth="1"/>
    <col min="4617" max="4617" width="10.5703125" style="188" customWidth="1"/>
    <col min="4618" max="4618" width="11.140625" style="188" customWidth="1"/>
    <col min="4619" max="4619" width="40.7109375" style="188" customWidth="1"/>
    <col min="4620" max="4620" width="38.140625" style="188" customWidth="1"/>
    <col min="4621" max="4621" width="31.7109375" style="188" customWidth="1"/>
    <col min="4622" max="4622" width="13.85546875" style="188" bestFit="1" customWidth="1"/>
    <col min="4623" max="4864" width="11.42578125" style="188"/>
    <col min="4865" max="4865" width="13.7109375" style="188" customWidth="1"/>
    <col min="4866" max="4866" width="25.140625" style="188" customWidth="1"/>
    <col min="4867" max="4867" width="32.7109375" style="188" customWidth="1"/>
    <col min="4868" max="4868" width="17.5703125" style="188" customWidth="1"/>
    <col min="4869" max="4869" width="14.85546875" style="188" customWidth="1"/>
    <col min="4870" max="4870" width="24.5703125" style="188" customWidth="1"/>
    <col min="4871" max="4871" width="73.5703125" style="188" customWidth="1"/>
    <col min="4872" max="4872" width="35.140625" style="188" customWidth="1"/>
    <col min="4873" max="4873" width="10.5703125" style="188" customWidth="1"/>
    <col min="4874" max="4874" width="11.140625" style="188" customWidth="1"/>
    <col min="4875" max="4875" width="40.7109375" style="188" customWidth="1"/>
    <col min="4876" max="4876" width="38.140625" style="188" customWidth="1"/>
    <col min="4877" max="4877" width="31.7109375" style="188" customWidth="1"/>
    <col min="4878" max="4878" width="13.85546875" style="188" bestFit="1" customWidth="1"/>
    <col min="4879" max="5120" width="11.42578125" style="188"/>
    <col min="5121" max="5121" width="13.7109375" style="188" customWidth="1"/>
    <col min="5122" max="5122" width="25.140625" style="188" customWidth="1"/>
    <col min="5123" max="5123" width="32.7109375" style="188" customWidth="1"/>
    <col min="5124" max="5124" width="17.5703125" style="188" customWidth="1"/>
    <col min="5125" max="5125" width="14.85546875" style="188" customWidth="1"/>
    <col min="5126" max="5126" width="24.5703125" style="188" customWidth="1"/>
    <col min="5127" max="5127" width="73.5703125" style="188" customWidth="1"/>
    <col min="5128" max="5128" width="35.140625" style="188" customWidth="1"/>
    <col min="5129" max="5129" width="10.5703125" style="188" customWidth="1"/>
    <col min="5130" max="5130" width="11.140625" style="188" customWidth="1"/>
    <col min="5131" max="5131" width="40.7109375" style="188" customWidth="1"/>
    <col min="5132" max="5132" width="38.140625" style="188" customWidth="1"/>
    <col min="5133" max="5133" width="31.7109375" style="188" customWidth="1"/>
    <col min="5134" max="5134" width="13.85546875" style="188" bestFit="1" customWidth="1"/>
    <col min="5135" max="5376" width="11.42578125" style="188"/>
    <col min="5377" max="5377" width="13.7109375" style="188" customWidth="1"/>
    <col min="5378" max="5378" width="25.140625" style="188" customWidth="1"/>
    <col min="5379" max="5379" width="32.7109375" style="188" customWidth="1"/>
    <col min="5380" max="5380" width="17.5703125" style="188" customWidth="1"/>
    <col min="5381" max="5381" width="14.85546875" style="188" customWidth="1"/>
    <col min="5382" max="5382" width="24.5703125" style="188" customWidth="1"/>
    <col min="5383" max="5383" width="73.5703125" style="188" customWidth="1"/>
    <col min="5384" max="5384" width="35.140625" style="188" customWidth="1"/>
    <col min="5385" max="5385" width="10.5703125" style="188" customWidth="1"/>
    <col min="5386" max="5386" width="11.140625" style="188" customWidth="1"/>
    <col min="5387" max="5387" width="40.7109375" style="188" customWidth="1"/>
    <col min="5388" max="5388" width="38.140625" style="188" customWidth="1"/>
    <col min="5389" max="5389" width="31.7109375" style="188" customWidth="1"/>
    <col min="5390" max="5390" width="13.85546875" style="188" bestFit="1" customWidth="1"/>
    <col min="5391" max="5632" width="11.42578125" style="188"/>
    <col min="5633" max="5633" width="13.7109375" style="188" customWidth="1"/>
    <col min="5634" max="5634" width="25.140625" style="188" customWidth="1"/>
    <col min="5635" max="5635" width="32.7109375" style="188" customWidth="1"/>
    <col min="5636" max="5636" width="17.5703125" style="188" customWidth="1"/>
    <col min="5637" max="5637" width="14.85546875" style="188" customWidth="1"/>
    <col min="5638" max="5638" width="24.5703125" style="188" customWidth="1"/>
    <col min="5639" max="5639" width="73.5703125" style="188" customWidth="1"/>
    <col min="5640" max="5640" width="35.140625" style="188" customWidth="1"/>
    <col min="5641" max="5641" width="10.5703125" style="188" customWidth="1"/>
    <col min="5642" max="5642" width="11.140625" style="188" customWidth="1"/>
    <col min="5643" max="5643" width="40.7109375" style="188" customWidth="1"/>
    <col min="5644" max="5644" width="38.140625" style="188" customWidth="1"/>
    <col min="5645" max="5645" width="31.7109375" style="188" customWidth="1"/>
    <col min="5646" max="5646" width="13.85546875" style="188" bestFit="1" customWidth="1"/>
    <col min="5647" max="5888" width="11.42578125" style="188"/>
    <col min="5889" max="5889" width="13.7109375" style="188" customWidth="1"/>
    <col min="5890" max="5890" width="25.140625" style="188" customWidth="1"/>
    <col min="5891" max="5891" width="32.7109375" style="188" customWidth="1"/>
    <col min="5892" max="5892" width="17.5703125" style="188" customWidth="1"/>
    <col min="5893" max="5893" width="14.85546875" style="188" customWidth="1"/>
    <col min="5894" max="5894" width="24.5703125" style="188" customWidth="1"/>
    <col min="5895" max="5895" width="73.5703125" style="188" customWidth="1"/>
    <col min="5896" max="5896" width="35.140625" style="188" customWidth="1"/>
    <col min="5897" max="5897" width="10.5703125" style="188" customWidth="1"/>
    <col min="5898" max="5898" width="11.140625" style="188" customWidth="1"/>
    <col min="5899" max="5899" width="40.7109375" style="188" customWidth="1"/>
    <col min="5900" max="5900" width="38.140625" style="188" customWidth="1"/>
    <col min="5901" max="5901" width="31.7109375" style="188" customWidth="1"/>
    <col min="5902" max="5902" width="13.85546875" style="188" bestFit="1" customWidth="1"/>
    <col min="5903" max="6144" width="11.42578125" style="188"/>
    <col min="6145" max="6145" width="13.7109375" style="188" customWidth="1"/>
    <col min="6146" max="6146" width="25.140625" style="188" customWidth="1"/>
    <col min="6147" max="6147" width="32.7109375" style="188" customWidth="1"/>
    <col min="6148" max="6148" width="17.5703125" style="188" customWidth="1"/>
    <col min="6149" max="6149" width="14.85546875" style="188" customWidth="1"/>
    <col min="6150" max="6150" width="24.5703125" style="188" customWidth="1"/>
    <col min="6151" max="6151" width="73.5703125" style="188" customWidth="1"/>
    <col min="6152" max="6152" width="35.140625" style="188" customWidth="1"/>
    <col min="6153" max="6153" width="10.5703125" style="188" customWidth="1"/>
    <col min="6154" max="6154" width="11.140625" style="188" customWidth="1"/>
    <col min="6155" max="6155" width="40.7109375" style="188" customWidth="1"/>
    <col min="6156" max="6156" width="38.140625" style="188" customWidth="1"/>
    <col min="6157" max="6157" width="31.7109375" style="188" customWidth="1"/>
    <col min="6158" max="6158" width="13.85546875" style="188" bestFit="1" customWidth="1"/>
    <col min="6159" max="6400" width="11.42578125" style="188"/>
    <col min="6401" max="6401" width="13.7109375" style="188" customWidth="1"/>
    <col min="6402" max="6402" width="25.140625" style="188" customWidth="1"/>
    <col min="6403" max="6403" width="32.7109375" style="188" customWidth="1"/>
    <col min="6404" max="6404" width="17.5703125" style="188" customWidth="1"/>
    <col min="6405" max="6405" width="14.85546875" style="188" customWidth="1"/>
    <col min="6406" max="6406" width="24.5703125" style="188" customWidth="1"/>
    <col min="6407" max="6407" width="73.5703125" style="188" customWidth="1"/>
    <col min="6408" max="6408" width="35.140625" style="188" customWidth="1"/>
    <col min="6409" max="6409" width="10.5703125" style="188" customWidth="1"/>
    <col min="6410" max="6410" width="11.140625" style="188" customWidth="1"/>
    <col min="6411" max="6411" width="40.7109375" style="188" customWidth="1"/>
    <col min="6412" max="6412" width="38.140625" style="188" customWidth="1"/>
    <col min="6413" max="6413" width="31.7109375" style="188" customWidth="1"/>
    <col min="6414" max="6414" width="13.85546875" style="188" bestFit="1" customWidth="1"/>
    <col min="6415" max="6656" width="11.42578125" style="188"/>
    <col min="6657" max="6657" width="13.7109375" style="188" customWidth="1"/>
    <col min="6658" max="6658" width="25.140625" style="188" customWidth="1"/>
    <col min="6659" max="6659" width="32.7109375" style="188" customWidth="1"/>
    <col min="6660" max="6660" width="17.5703125" style="188" customWidth="1"/>
    <col min="6661" max="6661" width="14.85546875" style="188" customWidth="1"/>
    <col min="6662" max="6662" width="24.5703125" style="188" customWidth="1"/>
    <col min="6663" max="6663" width="73.5703125" style="188" customWidth="1"/>
    <col min="6664" max="6664" width="35.140625" style="188" customWidth="1"/>
    <col min="6665" max="6665" width="10.5703125" style="188" customWidth="1"/>
    <col min="6666" max="6666" width="11.140625" style="188" customWidth="1"/>
    <col min="6667" max="6667" width="40.7109375" style="188" customWidth="1"/>
    <col min="6668" max="6668" width="38.140625" style="188" customWidth="1"/>
    <col min="6669" max="6669" width="31.7109375" style="188" customWidth="1"/>
    <col min="6670" max="6670" width="13.85546875" style="188" bestFit="1" customWidth="1"/>
    <col min="6671" max="6912" width="11.42578125" style="188"/>
    <col min="6913" max="6913" width="13.7109375" style="188" customWidth="1"/>
    <col min="6914" max="6914" width="25.140625" style="188" customWidth="1"/>
    <col min="6915" max="6915" width="32.7109375" style="188" customWidth="1"/>
    <col min="6916" max="6916" width="17.5703125" style="188" customWidth="1"/>
    <col min="6917" max="6917" width="14.85546875" style="188" customWidth="1"/>
    <col min="6918" max="6918" width="24.5703125" style="188" customWidth="1"/>
    <col min="6919" max="6919" width="73.5703125" style="188" customWidth="1"/>
    <col min="6920" max="6920" width="35.140625" style="188" customWidth="1"/>
    <col min="6921" max="6921" width="10.5703125" style="188" customWidth="1"/>
    <col min="6922" max="6922" width="11.140625" style="188" customWidth="1"/>
    <col min="6923" max="6923" width="40.7109375" style="188" customWidth="1"/>
    <col min="6924" max="6924" width="38.140625" style="188" customWidth="1"/>
    <col min="6925" max="6925" width="31.7109375" style="188" customWidth="1"/>
    <col min="6926" max="6926" width="13.85546875" style="188" bestFit="1" customWidth="1"/>
    <col min="6927" max="7168" width="11.42578125" style="188"/>
    <col min="7169" max="7169" width="13.7109375" style="188" customWidth="1"/>
    <col min="7170" max="7170" width="25.140625" style="188" customWidth="1"/>
    <col min="7171" max="7171" width="32.7109375" style="188" customWidth="1"/>
    <col min="7172" max="7172" width="17.5703125" style="188" customWidth="1"/>
    <col min="7173" max="7173" width="14.85546875" style="188" customWidth="1"/>
    <col min="7174" max="7174" width="24.5703125" style="188" customWidth="1"/>
    <col min="7175" max="7175" width="73.5703125" style="188" customWidth="1"/>
    <col min="7176" max="7176" width="35.140625" style="188" customWidth="1"/>
    <col min="7177" max="7177" width="10.5703125" style="188" customWidth="1"/>
    <col min="7178" max="7178" width="11.140625" style="188" customWidth="1"/>
    <col min="7179" max="7179" width="40.7109375" style="188" customWidth="1"/>
    <col min="7180" max="7180" width="38.140625" style="188" customWidth="1"/>
    <col min="7181" max="7181" width="31.7109375" style="188" customWidth="1"/>
    <col min="7182" max="7182" width="13.85546875" style="188" bestFit="1" customWidth="1"/>
    <col min="7183" max="7424" width="11.42578125" style="188"/>
    <col min="7425" max="7425" width="13.7109375" style="188" customWidth="1"/>
    <col min="7426" max="7426" width="25.140625" style="188" customWidth="1"/>
    <col min="7427" max="7427" width="32.7109375" style="188" customWidth="1"/>
    <col min="7428" max="7428" width="17.5703125" style="188" customWidth="1"/>
    <col min="7429" max="7429" width="14.85546875" style="188" customWidth="1"/>
    <col min="7430" max="7430" width="24.5703125" style="188" customWidth="1"/>
    <col min="7431" max="7431" width="73.5703125" style="188" customWidth="1"/>
    <col min="7432" max="7432" width="35.140625" style="188" customWidth="1"/>
    <col min="7433" max="7433" width="10.5703125" style="188" customWidth="1"/>
    <col min="7434" max="7434" width="11.140625" style="188" customWidth="1"/>
    <col min="7435" max="7435" width="40.7109375" style="188" customWidth="1"/>
    <col min="7436" max="7436" width="38.140625" style="188" customWidth="1"/>
    <col min="7437" max="7437" width="31.7109375" style="188" customWidth="1"/>
    <col min="7438" max="7438" width="13.85546875" style="188" bestFit="1" customWidth="1"/>
    <col min="7439" max="7680" width="11.42578125" style="188"/>
    <col min="7681" max="7681" width="13.7109375" style="188" customWidth="1"/>
    <col min="7682" max="7682" width="25.140625" style="188" customWidth="1"/>
    <col min="7683" max="7683" width="32.7109375" style="188" customWidth="1"/>
    <col min="7684" max="7684" width="17.5703125" style="188" customWidth="1"/>
    <col min="7685" max="7685" width="14.85546875" style="188" customWidth="1"/>
    <col min="7686" max="7686" width="24.5703125" style="188" customWidth="1"/>
    <col min="7687" max="7687" width="73.5703125" style="188" customWidth="1"/>
    <col min="7688" max="7688" width="35.140625" style="188" customWidth="1"/>
    <col min="7689" max="7689" width="10.5703125" style="188" customWidth="1"/>
    <col min="7690" max="7690" width="11.140625" style="188" customWidth="1"/>
    <col min="7691" max="7691" width="40.7109375" style="188" customWidth="1"/>
    <col min="7692" max="7692" width="38.140625" style="188" customWidth="1"/>
    <col min="7693" max="7693" width="31.7109375" style="188" customWidth="1"/>
    <col min="7694" max="7694" width="13.85546875" style="188" bestFit="1" customWidth="1"/>
    <col min="7695" max="7936" width="11.42578125" style="188"/>
    <col min="7937" max="7937" width="13.7109375" style="188" customWidth="1"/>
    <col min="7938" max="7938" width="25.140625" style="188" customWidth="1"/>
    <col min="7939" max="7939" width="32.7109375" style="188" customWidth="1"/>
    <col min="7940" max="7940" width="17.5703125" style="188" customWidth="1"/>
    <col min="7941" max="7941" width="14.85546875" style="188" customWidth="1"/>
    <col min="7942" max="7942" width="24.5703125" style="188" customWidth="1"/>
    <col min="7943" max="7943" width="73.5703125" style="188" customWidth="1"/>
    <col min="7944" max="7944" width="35.140625" style="188" customWidth="1"/>
    <col min="7945" max="7945" width="10.5703125" style="188" customWidth="1"/>
    <col min="7946" max="7946" width="11.140625" style="188" customWidth="1"/>
    <col min="7947" max="7947" width="40.7109375" style="188" customWidth="1"/>
    <col min="7948" max="7948" width="38.140625" style="188" customWidth="1"/>
    <col min="7949" max="7949" width="31.7109375" style="188" customWidth="1"/>
    <col min="7950" max="7950" width="13.85546875" style="188" bestFit="1" customWidth="1"/>
    <col min="7951" max="8192" width="11.42578125" style="188"/>
    <col min="8193" max="8193" width="13.7109375" style="188" customWidth="1"/>
    <col min="8194" max="8194" width="25.140625" style="188" customWidth="1"/>
    <col min="8195" max="8195" width="32.7109375" style="188" customWidth="1"/>
    <col min="8196" max="8196" width="17.5703125" style="188" customWidth="1"/>
    <col min="8197" max="8197" width="14.85546875" style="188" customWidth="1"/>
    <col min="8198" max="8198" width="24.5703125" style="188" customWidth="1"/>
    <col min="8199" max="8199" width="73.5703125" style="188" customWidth="1"/>
    <col min="8200" max="8200" width="35.140625" style="188" customWidth="1"/>
    <col min="8201" max="8201" width="10.5703125" style="188" customWidth="1"/>
    <col min="8202" max="8202" width="11.140625" style="188" customWidth="1"/>
    <col min="8203" max="8203" width="40.7109375" style="188" customWidth="1"/>
    <col min="8204" max="8204" width="38.140625" style="188" customWidth="1"/>
    <col min="8205" max="8205" width="31.7109375" style="188" customWidth="1"/>
    <col min="8206" max="8206" width="13.85546875" style="188" bestFit="1" customWidth="1"/>
    <col min="8207" max="8448" width="11.42578125" style="188"/>
    <col min="8449" max="8449" width="13.7109375" style="188" customWidth="1"/>
    <col min="8450" max="8450" width="25.140625" style="188" customWidth="1"/>
    <col min="8451" max="8451" width="32.7109375" style="188" customWidth="1"/>
    <col min="8452" max="8452" width="17.5703125" style="188" customWidth="1"/>
    <col min="8453" max="8453" width="14.85546875" style="188" customWidth="1"/>
    <col min="8454" max="8454" width="24.5703125" style="188" customWidth="1"/>
    <col min="8455" max="8455" width="73.5703125" style="188" customWidth="1"/>
    <col min="8456" max="8456" width="35.140625" style="188" customWidth="1"/>
    <col min="8457" max="8457" width="10.5703125" style="188" customWidth="1"/>
    <col min="8458" max="8458" width="11.140625" style="188" customWidth="1"/>
    <col min="8459" max="8459" width="40.7109375" style="188" customWidth="1"/>
    <col min="8460" max="8460" width="38.140625" style="188" customWidth="1"/>
    <col min="8461" max="8461" width="31.7109375" style="188" customWidth="1"/>
    <col min="8462" max="8462" width="13.85546875" style="188" bestFit="1" customWidth="1"/>
    <col min="8463" max="8704" width="11.42578125" style="188"/>
    <col min="8705" max="8705" width="13.7109375" style="188" customWidth="1"/>
    <col min="8706" max="8706" width="25.140625" style="188" customWidth="1"/>
    <col min="8707" max="8707" width="32.7109375" style="188" customWidth="1"/>
    <col min="8708" max="8708" width="17.5703125" style="188" customWidth="1"/>
    <col min="8709" max="8709" width="14.85546875" style="188" customWidth="1"/>
    <col min="8710" max="8710" width="24.5703125" style="188" customWidth="1"/>
    <col min="8711" max="8711" width="73.5703125" style="188" customWidth="1"/>
    <col min="8712" max="8712" width="35.140625" style="188" customWidth="1"/>
    <col min="8713" max="8713" width="10.5703125" style="188" customWidth="1"/>
    <col min="8714" max="8714" width="11.140625" style="188" customWidth="1"/>
    <col min="8715" max="8715" width="40.7109375" style="188" customWidth="1"/>
    <col min="8716" max="8716" width="38.140625" style="188" customWidth="1"/>
    <col min="8717" max="8717" width="31.7109375" style="188" customWidth="1"/>
    <col min="8718" max="8718" width="13.85546875" style="188" bestFit="1" customWidth="1"/>
    <col min="8719" max="8960" width="11.42578125" style="188"/>
    <col min="8961" max="8961" width="13.7109375" style="188" customWidth="1"/>
    <col min="8962" max="8962" width="25.140625" style="188" customWidth="1"/>
    <col min="8963" max="8963" width="32.7109375" style="188" customWidth="1"/>
    <col min="8964" max="8964" width="17.5703125" style="188" customWidth="1"/>
    <col min="8965" max="8965" width="14.85546875" style="188" customWidth="1"/>
    <col min="8966" max="8966" width="24.5703125" style="188" customWidth="1"/>
    <col min="8967" max="8967" width="73.5703125" style="188" customWidth="1"/>
    <col min="8968" max="8968" width="35.140625" style="188" customWidth="1"/>
    <col min="8969" max="8969" width="10.5703125" style="188" customWidth="1"/>
    <col min="8970" max="8970" width="11.140625" style="188" customWidth="1"/>
    <col min="8971" max="8971" width="40.7109375" style="188" customWidth="1"/>
    <col min="8972" max="8972" width="38.140625" style="188" customWidth="1"/>
    <col min="8973" max="8973" width="31.7109375" style="188" customWidth="1"/>
    <col min="8974" max="8974" width="13.85546875" style="188" bestFit="1" customWidth="1"/>
    <col min="8975" max="9216" width="11.42578125" style="188"/>
    <col min="9217" max="9217" width="13.7109375" style="188" customWidth="1"/>
    <col min="9218" max="9218" width="25.140625" style="188" customWidth="1"/>
    <col min="9219" max="9219" width="32.7109375" style="188" customWidth="1"/>
    <col min="9220" max="9220" width="17.5703125" style="188" customWidth="1"/>
    <col min="9221" max="9221" width="14.85546875" style="188" customWidth="1"/>
    <col min="9222" max="9222" width="24.5703125" style="188" customWidth="1"/>
    <col min="9223" max="9223" width="73.5703125" style="188" customWidth="1"/>
    <col min="9224" max="9224" width="35.140625" style="188" customWidth="1"/>
    <col min="9225" max="9225" width="10.5703125" style="188" customWidth="1"/>
    <col min="9226" max="9226" width="11.140625" style="188" customWidth="1"/>
    <col min="9227" max="9227" width="40.7109375" style="188" customWidth="1"/>
    <col min="9228" max="9228" width="38.140625" style="188" customWidth="1"/>
    <col min="9229" max="9229" width="31.7109375" style="188" customWidth="1"/>
    <col min="9230" max="9230" width="13.85546875" style="188" bestFit="1" customWidth="1"/>
    <col min="9231" max="9472" width="11.42578125" style="188"/>
    <col min="9473" max="9473" width="13.7109375" style="188" customWidth="1"/>
    <col min="9474" max="9474" width="25.140625" style="188" customWidth="1"/>
    <col min="9475" max="9475" width="32.7109375" style="188" customWidth="1"/>
    <col min="9476" max="9476" width="17.5703125" style="188" customWidth="1"/>
    <col min="9477" max="9477" width="14.85546875" style="188" customWidth="1"/>
    <col min="9478" max="9478" width="24.5703125" style="188" customWidth="1"/>
    <col min="9479" max="9479" width="73.5703125" style="188" customWidth="1"/>
    <col min="9480" max="9480" width="35.140625" style="188" customWidth="1"/>
    <col min="9481" max="9481" width="10.5703125" style="188" customWidth="1"/>
    <col min="9482" max="9482" width="11.140625" style="188" customWidth="1"/>
    <col min="9483" max="9483" width="40.7109375" style="188" customWidth="1"/>
    <col min="9484" max="9484" width="38.140625" style="188" customWidth="1"/>
    <col min="9485" max="9485" width="31.7109375" style="188" customWidth="1"/>
    <col min="9486" max="9486" width="13.85546875" style="188" bestFit="1" customWidth="1"/>
    <col min="9487" max="9728" width="11.42578125" style="188"/>
    <col min="9729" max="9729" width="13.7109375" style="188" customWidth="1"/>
    <col min="9730" max="9730" width="25.140625" style="188" customWidth="1"/>
    <col min="9731" max="9731" width="32.7109375" style="188" customWidth="1"/>
    <col min="9732" max="9732" width="17.5703125" style="188" customWidth="1"/>
    <col min="9733" max="9733" width="14.85546875" style="188" customWidth="1"/>
    <col min="9734" max="9734" width="24.5703125" style="188" customWidth="1"/>
    <col min="9735" max="9735" width="73.5703125" style="188" customWidth="1"/>
    <col min="9736" max="9736" width="35.140625" style="188" customWidth="1"/>
    <col min="9737" max="9737" width="10.5703125" style="188" customWidth="1"/>
    <col min="9738" max="9738" width="11.140625" style="188" customWidth="1"/>
    <col min="9739" max="9739" width="40.7109375" style="188" customWidth="1"/>
    <col min="9740" max="9740" width="38.140625" style="188" customWidth="1"/>
    <col min="9741" max="9741" width="31.7109375" style="188" customWidth="1"/>
    <col min="9742" max="9742" width="13.85546875" style="188" bestFit="1" customWidth="1"/>
    <col min="9743" max="9984" width="11.42578125" style="188"/>
    <col min="9985" max="9985" width="13.7109375" style="188" customWidth="1"/>
    <col min="9986" max="9986" width="25.140625" style="188" customWidth="1"/>
    <col min="9987" max="9987" width="32.7109375" style="188" customWidth="1"/>
    <col min="9988" max="9988" width="17.5703125" style="188" customWidth="1"/>
    <col min="9989" max="9989" width="14.85546875" style="188" customWidth="1"/>
    <col min="9990" max="9990" width="24.5703125" style="188" customWidth="1"/>
    <col min="9991" max="9991" width="73.5703125" style="188" customWidth="1"/>
    <col min="9992" max="9992" width="35.140625" style="188" customWidth="1"/>
    <col min="9993" max="9993" width="10.5703125" style="188" customWidth="1"/>
    <col min="9994" max="9994" width="11.140625" style="188" customWidth="1"/>
    <col min="9995" max="9995" width="40.7109375" style="188" customWidth="1"/>
    <col min="9996" max="9996" width="38.140625" style="188" customWidth="1"/>
    <col min="9997" max="9997" width="31.7109375" style="188" customWidth="1"/>
    <col min="9998" max="9998" width="13.85546875" style="188" bestFit="1" customWidth="1"/>
    <col min="9999" max="10240" width="11.42578125" style="188"/>
    <col min="10241" max="10241" width="13.7109375" style="188" customWidth="1"/>
    <col min="10242" max="10242" width="25.140625" style="188" customWidth="1"/>
    <col min="10243" max="10243" width="32.7109375" style="188" customWidth="1"/>
    <col min="10244" max="10244" width="17.5703125" style="188" customWidth="1"/>
    <col min="10245" max="10245" width="14.85546875" style="188" customWidth="1"/>
    <col min="10246" max="10246" width="24.5703125" style="188" customWidth="1"/>
    <col min="10247" max="10247" width="73.5703125" style="188" customWidth="1"/>
    <col min="10248" max="10248" width="35.140625" style="188" customWidth="1"/>
    <col min="10249" max="10249" width="10.5703125" style="188" customWidth="1"/>
    <col min="10250" max="10250" width="11.140625" style="188" customWidth="1"/>
    <col min="10251" max="10251" width="40.7109375" style="188" customWidth="1"/>
    <col min="10252" max="10252" width="38.140625" style="188" customWidth="1"/>
    <col min="10253" max="10253" width="31.7109375" style="188" customWidth="1"/>
    <col min="10254" max="10254" width="13.85546875" style="188" bestFit="1" customWidth="1"/>
    <col min="10255" max="10496" width="11.42578125" style="188"/>
    <col min="10497" max="10497" width="13.7109375" style="188" customWidth="1"/>
    <col min="10498" max="10498" width="25.140625" style="188" customWidth="1"/>
    <col min="10499" max="10499" width="32.7109375" style="188" customWidth="1"/>
    <col min="10500" max="10500" width="17.5703125" style="188" customWidth="1"/>
    <col min="10501" max="10501" width="14.85546875" style="188" customWidth="1"/>
    <col min="10502" max="10502" width="24.5703125" style="188" customWidth="1"/>
    <col min="10503" max="10503" width="73.5703125" style="188" customWidth="1"/>
    <col min="10504" max="10504" width="35.140625" style="188" customWidth="1"/>
    <col min="10505" max="10505" width="10.5703125" style="188" customWidth="1"/>
    <col min="10506" max="10506" width="11.140625" style="188" customWidth="1"/>
    <col min="10507" max="10507" width="40.7109375" style="188" customWidth="1"/>
    <col min="10508" max="10508" width="38.140625" style="188" customWidth="1"/>
    <col min="10509" max="10509" width="31.7109375" style="188" customWidth="1"/>
    <col min="10510" max="10510" width="13.85546875" style="188" bestFit="1" customWidth="1"/>
    <col min="10511" max="10752" width="11.42578125" style="188"/>
    <col min="10753" max="10753" width="13.7109375" style="188" customWidth="1"/>
    <col min="10754" max="10754" width="25.140625" style="188" customWidth="1"/>
    <col min="10755" max="10755" width="32.7109375" style="188" customWidth="1"/>
    <col min="10756" max="10756" width="17.5703125" style="188" customWidth="1"/>
    <col min="10757" max="10757" width="14.85546875" style="188" customWidth="1"/>
    <col min="10758" max="10758" width="24.5703125" style="188" customWidth="1"/>
    <col min="10759" max="10759" width="73.5703125" style="188" customWidth="1"/>
    <col min="10760" max="10760" width="35.140625" style="188" customWidth="1"/>
    <col min="10761" max="10761" width="10.5703125" style="188" customWidth="1"/>
    <col min="10762" max="10762" width="11.140625" style="188" customWidth="1"/>
    <col min="10763" max="10763" width="40.7109375" style="188" customWidth="1"/>
    <col min="10764" max="10764" width="38.140625" style="188" customWidth="1"/>
    <col min="10765" max="10765" width="31.7109375" style="188" customWidth="1"/>
    <col min="10766" max="10766" width="13.85546875" style="188" bestFit="1" customWidth="1"/>
    <col min="10767" max="11008" width="11.42578125" style="188"/>
    <col min="11009" max="11009" width="13.7109375" style="188" customWidth="1"/>
    <col min="11010" max="11010" width="25.140625" style="188" customWidth="1"/>
    <col min="11011" max="11011" width="32.7109375" style="188" customWidth="1"/>
    <col min="11012" max="11012" width="17.5703125" style="188" customWidth="1"/>
    <col min="11013" max="11013" width="14.85546875" style="188" customWidth="1"/>
    <col min="11014" max="11014" width="24.5703125" style="188" customWidth="1"/>
    <col min="11015" max="11015" width="73.5703125" style="188" customWidth="1"/>
    <col min="11016" max="11016" width="35.140625" style="188" customWidth="1"/>
    <col min="11017" max="11017" width="10.5703125" style="188" customWidth="1"/>
    <col min="11018" max="11018" width="11.140625" style="188" customWidth="1"/>
    <col min="11019" max="11019" width="40.7109375" style="188" customWidth="1"/>
    <col min="11020" max="11020" width="38.140625" style="188" customWidth="1"/>
    <col min="11021" max="11021" width="31.7109375" style="188" customWidth="1"/>
    <col min="11022" max="11022" width="13.85546875" style="188" bestFit="1" customWidth="1"/>
    <col min="11023" max="11264" width="11.42578125" style="188"/>
    <col min="11265" max="11265" width="13.7109375" style="188" customWidth="1"/>
    <col min="11266" max="11266" width="25.140625" style="188" customWidth="1"/>
    <col min="11267" max="11267" width="32.7109375" style="188" customWidth="1"/>
    <col min="11268" max="11268" width="17.5703125" style="188" customWidth="1"/>
    <col min="11269" max="11269" width="14.85546875" style="188" customWidth="1"/>
    <col min="11270" max="11270" width="24.5703125" style="188" customWidth="1"/>
    <col min="11271" max="11271" width="73.5703125" style="188" customWidth="1"/>
    <col min="11272" max="11272" width="35.140625" style="188" customWidth="1"/>
    <col min="11273" max="11273" width="10.5703125" style="188" customWidth="1"/>
    <col min="11274" max="11274" width="11.140625" style="188" customWidth="1"/>
    <col min="11275" max="11275" width="40.7109375" style="188" customWidth="1"/>
    <col min="11276" max="11276" width="38.140625" style="188" customWidth="1"/>
    <col min="11277" max="11277" width="31.7109375" style="188" customWidth="1"/>
    <col min="11278" max="11278" width="13.85546875" style="188" bestFit="1" customWidth="1"/>
    <col min="11279" max="11520" width="11.42578125" style="188"/>
    <col min="11521" max="11521" width="13.7109375" style="188" customWidth="1"/>
    <col min="11522" max="11522" width="25.140625" style="188" customWidth="1"/>
    <col min="11523" max="11523" width="32.7109375" style="188" customWidth="1"/>
    <col min="11524" max="11524" width="17.5703125" style="188" customWidth="1"/>
    <col min="11525" max="11525" width="14.85546875" style="188" customWidth="1"/>
    <col min="11526" max="11526" width="24.5703125" style="188" customWidth="1"/>
    <col min="11527" max="11527" width="73.5703125" style="188" customWidth="1"/>
    <col min="11528" max="11528" width="35.140625" style="188" customWidth="1"/>
    <col min="11529" max="11529" width="10.5703125" style="188" customWidth="1"/>
    <col min="11530" max="11530" width="11.140625" style="188" customWidth="1"/>
    <col min="11531" max="11531" width="40.7109375" style="188" customWidth="1"/>
    <col min="11532" max="11532" width="38.140625" style="188" customWidth="1"/>
    <col min="11533" max="11533" width="31.7109375" style="188" customWidth="1"/>
    <col min="11534" max="11534" width="13.85546875" style="188" bestFit="1" customWidth="1"/>
    <col min="11535" max="11776" width="11.42578125" style="188"/>
    <col min="11777" max="11777" width="13.7109375" style="188" customWidth="1"/>
    <col min="11778" max="11778" width="25.140625" style="188" customWidth="1"/>
    <col min="11779" max="11779" width="32.7109375" style="188" customWidth="1"/>
    <col min="11780" max="11780" width="17.5703125" style="188" customWidth="1"/>
    <col min="11781" max="11781" width="14.85546875" style="188" customWidth="1"/>
    <col min="11782" max="11782" width="24.5703125" style="188" customWidth="1"/>
    <col min="11783" max="11783" width="73.5703125" style="188" customWidth="1"/>
    <col min="11784" max="11784" width="35.140625" style="188" customWidth="1"/>
    <col min="11785" max="11785" width="10.5703125" style="188" customWidth="1"/>
    <col min="11786" max="11786" width="11.140625" style="188" customWidth="1"/>
    <col min="11787" max="11787" width="40.7109375" style="188" customWidth="1"/>
    <col min="11788" max="11788" width="38.140625" style="188" customWidth="1"/>
    <col min="11789" max="11789" width="31.7109375" style="188" customWidth="1"/>
    <col min="11790" max="11790" width="13.85546875" style="188" bestFit="1" customWidth="1"/>
    <col min="11791" max="12032" width="11.42578125" style="188"/>
    <col min="12033" max="12033" width="13.7109375" style="188" customWidth="1"/>
    <col min="12034" max="12034" width="25.140625" style="188" customWidth="1"/>
    <col min="12035" max="12035" width="32.7109375" style="188" customWidth="1"/>
    <col min="12036" max="12036" width="17.5703125" style="188" customWidth="1"/>
    <col min="12037" max="12037" width="14.85546875" style="188" customWidth="1"/>
    <col min="12038" max="12038" width="24.5703125" style="188" customWidth="1"/>
    <col min="12039" max="12039" width="73.5703125" style="188" customWidth="1"/>
    <col min="12040" max="12040" width="35.140625" style="188" customWidth="1"/>
    <col min="12041" max="12041" width="10.5703125" style="188" customWidth="1"/>
    <col min="12042" max="12042" width="11.140625" style="188" customWidth="1"/>
    <col min="12043" max="12043" width="40.7109375" style="188" customWidth="1"/>
    <col min="12044" max="12044" width="38.140625" style="188" customWidth="1"/>
    <col min="12045" max="12045" width="31.7109375" style="188" customWidth="1"/>
    <col min="12046" max="12046" width="13.85546875" style="188" bestFit="1" customWidth="1"/>
    <col min="12047" max="12288" width="11.42578125" style="188"/>
    <col min="12289" max="12289" width="13.7109375" style="188" customWidth="1"/>
    <col min="12290" max="12290" width="25.140625" style="188" customWidth="1"/>
    <col min="12291" max="12291" width="32.7109375" style="188" customWidth="1"/>
    <col min="12292" max="12292" width="17.5703125" style="188" customWidth="1"/>
    <col min="12293" max="12293" width="14.85546875" style="188" customWidth="1"/>
    <col min="12294" max="12294" width="24.5703125" style="188" customWidth="1"/>
    <col min="12295" max="12295" width="73.5703125" style="188" customWidth="1"/>
    <col min="12296" max="12296" width="35.140625" style="188" customWidth="1"/>
    <col min="12297" max="12297" width="10.5703125" style="188" customWidth="1"/>
    <col min="12298" max="12298" width="11.140625" style="188" customWidth="1"/>
    <col min="12299" max="12299" width="40.7109375" style="188" customWidth="1"/>
    <col min="12300" max="12300" width="38.140625" style="188" customWidth="1"/>
    <col min="12301" max="12301" width="31.7109375" style="188" customWidth="1"/>
    <col min="12302" max="12302" width="13.85546875" style="188" bestFit="1" customWidth="1"/>
    <col min="12303" max="12544" width="11.42578125" style="188"/>
    <col min="12545" max="12545" width="13.7109375" style="188" customWidth="1"/>
    <col min="12546" max="12546" width="25.140625" style="188" customWidth="1"/>
    <col min="12547" max="12547" width="32.7109375" style="188" customWidth="1"/>
    <col min="12548" max="12548" width="17.5703125" style="188" customWidth="1"/>
    <col min="12549" max="12549" width="14.85546875" style="188" customWidth="1"/>
    <col min="12550" max="12550" width="24.5703125" style="188" customWidth="1"/>
    <col min="12551" max="12551" width="73.5703125" style="188" customWidth="1"/>
    <col min="12552" max="12552" width="35.140625" style="188" customWidth="1"/>
    <col min="12553" max="12553" width="10.5703125" style="188" customWidth="1"/>
    <col min="12554" max="12554" width="11.140625" style="188" customWidth="1"/>
    <col min="12555" max="12555" width="40.7109375" style="188" customWidth="1"/>
    <col min="12556" max="12556" width="38.140625" style="188" customWidth="1"/>
    <col min="12557" max="12557" width="31.7109375" style="188" customWidth="1"/>
    <col min="12558" max="12558" width="13.85546875" style="188" bestFit="1" customWidth="1"/>
    <col min="12559" max="12800" width="11.42578125" style="188"/>
    <col min="12801" max="12801" width="13.7109375" style="188" customWidth="1"/>
    <col min="12802" max="12802" width="25.140625" style="188" customWidth="1"/>
    <col min="12803" max="12803" width="32.7109375" style="188" customWidth="1"/>
    <col min="12804" max="12804" width="17.5703125" style="188" customWidth="1"/>
    <col min="12805" max="12805" width="14.85546875" style="188" customWidth="1"/>
    <col min="12806" max="12806" width="24.5703125" style="188" customWidth="1"/>
    <col min="12807" max="12807" width="73.5703125" style="188" customWidth="1"/>
    <col min="12808" max="12808" width="35.140625" style="188" customWidth="1"/>
    <col min="12809" max="12809" width="10.5703125" style="188" customWidth="1"/>
    <col min="12810" max="12810" width="11.140625" style="188" customWidth="1"/>
    <col min="12811" max="12811" width="40.7109375" style="188" customWidth="1"/>
    <col min="12812" max="12812" width="38.140625" style="188" customWidth="1"/>
    <col min="12813" max="12813" width="31.7109375" style="188" customWidth="1"/>
    <col min="12814" max="12814" width="13.85546875" style="188" bestFit="1" customWidth="1"/>
    <col min="12815" max="13056" width="11.42578125" style="188"/>
    <col min="13057" max="13057" width="13.7109375" style="188" customWidth="1"/>
    <col min="13058" max="13058" width="25.140625" style="188" customWidth="1"/>
    <col min="13059" max="13059" width="32.7109375" style="188" customWidth="1"/>
    <col min="13060" max="13060" width="17.5703125" style="188" customWidth="1"/>
    <col min="13061" max="13061" width="14.85546875" style="188" customWidth="1"/>
    <col min="13062" max="13062" width="24.5703125" style="188" customWidth="1"/>
    <col min="13063" max="13063" width="73.5703125" style="188" customWidth="1"/>
    <col min="13064" max="13064" width="35.140625" style="188" customWidth="1"/>
    <col min="13065" max="13065" width="10.5703125" style="188" customWidth="1"/>
    <col min="13066" max="13066" width="11.140625" style="188" customWidth="1"/>
    <col min="13067" max="13067" width="40.7109375" style="188" customWidth="1"/>
    <col min="13068" max="13068" width="38.140625" style="188" customWidth="1"/>
    <col min="13069" max="13069" width="31.7109375" style="188" customWidth="1"/>
    <col min="13070" max="13070" width="13.85546875" style="188" bestFit="1" customWidth="1"/>
    <col min="13071" max="13312" width="11.42578125" style="188"/>
    <col min="13313" max="13313" width="13.7109375" style="188" customWidth="1"/>
    <col min="13314" max="13314" width="25.140625" style="188" customWidth="1"/>
    <col min="13315" max="13315" width="32.7109375" style="188" customWidth="1"/>
    <col min="13316" max="13316" width="17.5703125" style="188" customWidth="1"/>
    <col min="13317" max="13317" width="14.85546875" style="188" customWidth="1"/>
    <col min="13318" max="13318" width="24.5703125" style="188" customWidth="1"/>
    <col min="13319" max="13319" width="73.5703125" style="188" customWidth="1"/>
    <col min="13320" max="13320" width="35.140625" style="188" customWidth="1"/>
    <col min="13321" max="13321" width="10.5703125" style="188" customWidth="1"/>
    <col min="13322" max="13322" width="11.140625" style="188" customWidth="1"/>
    <col min="13323" max="13323" width="40.7109375" style="188" customWidth="1"/>
    <col min="13324" max="13324" width="38.140625" style="188" customWidth="1"/>
    <col min="13325" max="13325" width="31.7109375" style="188" customWidth="1"/>
    <col min="13326" max="13326" width="13.85546875" style="188" bestFit="1" customWidth="1"/>
    <col min="13327" max="13568" width="11.42578125" style="188"/>
    <col min="13569" max="13569" width="13.7109375" style="188" customWidth="1"/>
    <col min="13570" max="13570" width="25.140625" style="188" customWidth="1"/>
    <col min="13571" max="13571" width="32.7109375" style="188" customWidth="1"/>
    <col min="13572" max="13572" width="17.5703125" style="188" customWidth="1"/>
    <col min="13573" max="13573" width="14.85546875" style="188" customWidth="1"/>
    <col min="13574" max="13574" width="24.5703125" style="188" customWidth="1"/>
    <col min="13575" max="13575" width="73.5703125" style="188" customWidth="1"/>
    <col min="13576" max="13576" width="35.140625" style="188" customWidth="1"/>
    <col min="13577" max="13577" width="10.5703125" style="188" customWidth="1"/>
    <col min="13578" max="13578" width="11.140625" style="188" customWidth="1"/>
    <col min="13579" max="13579" width="40.7109375" style="188" customWidth="1"/>
    <col min="13580" max="13580" width="38.140625" style="188" customWidth="1"/>
    <col min="13581" max="13581" width="31.7109375" style="188" customWidth="1"/>
    <col min="13582" max="13582" width="13.85546875" style="188" bestFit="1" customWidth="1"/>
    <col min="13583" max="13824" width="11.42578125" style="188"/>
    <col min="13825" max="13825" width="13.7109375" style="188" customWidth="1"/>
    <col min="13826" max="13826" width="25.140625" style="188" customWidth="1"/>
    <col min="13827" max="13827" width="32.7109375" style="188" customWidth="1"/>
    <col min="13828" max="13828" width="17.5703125" style="188" customWidth="1"/>
    <col min="13829" max="13829" width="14.85546875" style="188" customWidth="1"/>
    <col min="13830" max="13830" width="24.5703125" style="188" customWidth="1"/>
    <col min="13831" max="13831" width="73.5703125" style="188" customWidth="1"/>
    <col min="13832" max="13832" width="35.140625" style="188" customWidth="1"/>
    <col min="13833" max="13833" width="10.5703125" style="188" customWidth="1"/>
    <col min="13834" max="13834" width="11.140625" style="188" customWidth="1"/>
    <col min="13835" max="13835" width="40.7109375" style="188" customWidth="1"/>
    <col min="13836" max="13836" width="38.140625" style="188" customWidth="1"/>
    <col min="13837" max="13837" width="31.7109375" style="188" customWidth="1"/>
    <col min="13838" max="13838" width="13.85546875" style="188" bestFit="1" customWidth="1"/>
    <col min="13839" max="14080" width="11.42578125" style="188"/>
    <col min="14081" max="14081" width="13.7109375" style="188" customWidth="1"/>
    <col min="14082" max="14082" width="25.140625" style="188" customWidth="1"/>
    <col min="14083" max="14083" width="32.7109375" style="188" customWidth="1"/>
    <col min="14084" max="14084" width="17.5703125" style="188" customWidth="1"/>
    <col min="14085" max="14085" width="14.85546875" style="188" customWidth="1"/>
    <col min="14086" max="14086" width="24.5703125" style="188" customWidth="1"/>
    <col min="14087" max="14087" width="73.5703125" style="188" customWidth="1"/>
    <col min="14088" max="14088" width="35.140625" style="188" customWidth="1"/>
    <col min="14089" max="14089" width="10.5703125" style="188" customWidth="1"/>
    <col min="14090" max="14090" width="11.140625" style="188" customWidth="1"/>
    <col min="14091" max="14091" width="40.7109375" style="188" customWidth="1"/>
    <col min="14092" max="14092" width="38.140625" style="188" customWidth="1"/>
    <col min="14093" max="14093" width="31.7109375" style="188" customWidth="1"/>
    <col min="14094" max="14094" width="13.85546875" style="188" bestFit="1" customWidth="1"/>
    <col min="14095" max="14336" width="11.42578125" style="188"/>
    <col min="14337" max="14337" width="13.7109375" style="188" customWidth="1"/>
    <col min="14338" max="14338" width="25.140625" style="188" customWidth="1"/>
    <col min="14339" max="14339" width="32.7109375" style="188" customWidth="1"/>
    <col min="14340" max="14340" width="17.5703125" style="188" customWidth="1"/>
    <col min="14341" max="14341" width="14.85546875" style="188" customWidth="1"/>
    <col min="14342" max="14342" width="24.5703125" style="188" customWidth="1"/>
    <col min="14343" max="14343" width="73.5703125" style="188" customWidth="1"/>
    <col min="14344" max="14344" width="35.140625" style="188" customWidth="1"/>
    <col min="14345" max="14345" width="10.5703125" style="188" customWidth="1"/>
    <col min="14346" max="14346" width="11.140625" style="188" customWidth="1"/>
    <col min="14347" max="14347" width="40.7109375" style="188" customWidth="1"/>
    <col min="14348" max="14348" width="38.140625" style="188" customWidth="1"/>
    <col min="14349" max="14349" width="31.7109375" style="188" customWidth="1"/>
    <col min="14350" max="14350" width="13.85546875" style="188" bestFit="1" customWidth="1"/>
    <col min="14351" max="14592" width="11.42578125" style="188"/>
    <col min="14593" max="14593" width="13.7109375" style="188" customWidth="1"/>
    <col min="14594" max="14594" width="25.140625" style="188" customWidth="1"/>
    <col min="14595" max="14595" width="32.7109375" style="188" customWidth="1"/>
    <col min="14596" max="14596" width="17.5703125" style="188" customWidth="1"/>
    <col min="14597" max="14597" width="14.85546875" style="188" customWidth="1"/>
    <col min="14598" max="14598" width="24.5703125" style="188" customWidth="1"/>
    <col min="14599" max="14599" width="73.5703125" style="188" customWidth="1"/>
    <col min="14600" max="14600" width="35.140625" style="188" customWidth="1"/>
    <col min="14601" max="14601" width="10.5703125" style="188" customWidth="1"/>
    <col min="14602" max="14602" width="11.140625" style="188" customWidth="1"/>
    <col min="14603" max="14603" width="40.7109375" style="188" customWidth="1"/>
    <col min="14604" max="14604" width="38.140625" style="188" customWidth="1"/>
    <col min="14605" max="14605" width="31.7109375" style="188" customWidth="1"/>
    <col min="14606" max="14606" width="13.85546875" style="188" bestFit="1" customWidth="1"/>
    <col min="14607" max="14848" width="11.42578125" style="188"/>
    <col min="14849" max="14849" width="13.7109375" style="188" customWidth="1"/>
    <col min="14850" max="14850" width="25.140625" style="188" customWidth="1"/>
    <col min="14851" max="14851" width="32.7109375" style="188" customWidth="1"/>
    <col min="14852" max="14852" width="17.5703125" style="188" customWidth="1"/>
    <col min="14853" max="14853" width="14.85546875" style="188" customWidth="1"/>
    <col min="14854" max="14854" width="24.5703125" style="188" customWidth="1"/>
    <col min="14855" max="14855" width="73.5703125" style="188" customWidth="1"/>
    <col min="14856" max="14856" width="35.140625" style="188" customWidth="1"/>
    <col min="14857" max="14857" width="10.5703125" style="188" customWidth="1"/>
    <col min="14858" max="14858" width="11.140625" style="188" customWidth="1"/>
    <col min="14859" max="14859" width="40.7109375" style="188" customWidth="1"/>
    <col min="14860" max="14860" width="38.140625" style="188" customWidth="1"/>
    <col min="14861" max="14861" width="31.7109375" style="188" customWidth="1"/>
    <col min="14862" max="14862" width="13.85546875" style="188" bestFit="1" customWidth="1"/>
    <col min="14863" max="15104" width="11.42578125" style="188"/>
    <col min="15105" max="15105" width="13.7109375" style="188" customWidth="1"/>
    <col min="15106" max="15106" width="25.140625" style="188" customWidth="1"/>
    <col min="15107" max="15107" width="32.7109375" style="188" customWidth="1"/>
    <col min="15108" max="15108" width="17.5703125" style="188" customWidth="1"/>
    <col min="15109" max="15109" width="14.85546875" style="188" customWidth="1"/>
    <col min="15110" max="15110" width="24.5703125" style="188" customWidth="1"/>
    <col min="15111" max="15111" width="73.5703125" style="188" customWidth="1"/>
    <col min="15112" max="15112" width="35.140625" style="188" customWidth="1"/>
    <col min="15113" max="15113" width="10.5703125" style="188" customWidth="1"/>
    <col min="15114" max="15114" width="11.140625" style="188" customWidth="1"/>
    <col min="15115" max="15115" width="40.7109375" style="188" customWidth="1"/>
    <col min="15116" max="15116" width="38.140625" style="188" customWidth="1"/>
    <col min="15117" max="15117" width="31.7109375" style="188" customWidth="1"/>
    <col min="15118" max="15118" width="13.85546875" style="188" bestFit="1" customWidth="1"/>
    <col min="15119" max="15360" width="11.42578125" style="188"/>
    <col min="15361" max="15361" width="13.7109375" style="188" customWidth="1"/>
    <col min="15362" max="15362" width="25.140625" style="188" customWidth="1"/>
    <col min="15363" max="15363" width="32.7109375" style="188" customWidth="1"/>
    <col min="15364" max="15364" width="17.5703125" style="188" customWidth="1"/>
    <col min="15365" max="15365" width="14.85546875" style="188" customWidth="1"/>
    <col min="15366" max="15366" width="24.5703125" style="188" customWidth="1"/>
    <col min="15367" max="15367" width="73.5703125" style="188" customWidth="1"/>
    <col min="15368" max="15368" width="35.140625" style="188" customWidth="1"/>
    <col min="15369" max="15369" width="10.5703125" style="188" customWidth="1"/>
    <col min="15370" max="15370" width="11.140625" style="188" customWidth="1"/>
    <col min="15371" max="15371" width="40.7109375" style="188" customWidth="1"/>
    <col min="15372" max="15372" width="38.140625" style="188" customWidth="1"/>
    <col min="15373" max="15373" width="31.7109375" style="188" customWidth="1"/>
    <col min="15374" max="15374" width="13.85546875" style="188" bestFit="1" customWidth="1"/>
    <col min="15375" max="15616" width="11.42578125" style="188"/>
    <col min="15617" max="15617" width="13.7109375" style="188" customWidth="1"/>
    <col min="15618" max="15618" width="25.140625" style="188" customWidth="1"/>
    <col min="15619" max="15619" width="32.7109375" style="188" customWidth="1"/>
    <col min="15620" max="15620" width="17.5703125" style="188" customWidth="1"/>
    <col min="15621" max="15621" width="14.85546875" style="188" customWidth="1"/>
    <col min="15622" max="15622" width="24.5703125" style="188" customWidth="1"/>
    <col min="15623" max="15623" width="73.5703125" style="188" customWidth="1"/>
    <col min="15624" max="15624" width="35.140625" style="188" customWidth="1"/>
    <col min="15625" max="15625" width="10.5703125" style="188" customWidth="1"/>
    <col min="15626" max="15626" width="11.140625" style="188" customWidth="1"/>
    <col min="15627" max="15627" width="40.7109375" style="188" customWidth="1"/>
    <col min="15628" max="15628" width="38.140625" style="188" customWidth="1"/>
    <col min="15629" max="15629" width="31.7109375" style="188" customWidth="1"/>
    <col min="15630" max="15630" width="13.85546875" style="188" bestFit="1" customWidth="1"/>
    <col min="15631" max="15872" width="11.42578125" style="188"/>
    <col min="15873" max="15873" width="13.7109375" style="188" customWidth="1"/>
    <col min="15874" max="15874" width="25.140625" style="188" customWidth="1"/>
    <col min="15875" max="15875" width="32.7109375" style="188" customWidth="1"/>
    <col min="15876" max="15876" width="17.5703125" style="188" customWidth="1"/>
    <col min="15877" max="15877" width="14.85546875" style="188" customWidth="1"/>
    <col min="15878" max="15878" width="24.5703125" style="188" customWidth="1"/>
    <col min="15879" max="15879" width="73.5703125" style="188" customWidth="1"/>
    <col min="15880" max="15880" width="35.140625" style="188" customWidth="1"/>
    <col min="15881" max="15881" width="10.5703125" style="188" customWidth="1"/>
    <col min="15882" max="15882" width="11.140625" style="188" customWidth="1"/>
    <col min="15883" max="15883" width="40.7109375" style="188" customWidth="1"/>
    <col min="15884" max="15884" width="38.140625" style="188" customWidth="1"/>
    <col min="15885" max="15885" width="31.7109375" style="188" customWidth="1"/>
    <col min="15886" max="15886" width="13.85546875" style="188" bestFit="1" customWidth="1"/>
    <col min="15887" max="16128" width="11.42578125" style="188"/>
    <col min="16129" max="16129" width="13.7109375" style="188" customWidth="1"/>
    <col min="16130" max="16130" width="25.140625" style="188" customWidth="1"/>
    <col min="16131" max="16131" width="32.7109375" style="188" customWidth="1"/>
    <col min="16132" max="16132" width="17.5703125" style="188" customWidth="1"/>
    <col min="16133" max="16133" width="14.85546875" style="188" customWidth="1"/>
    <col min="16134" max="16134" width="24.5703125" style="188" customWidth="1"/>
    <col min="16135" max="16135" width="73.5703125" style="188" customWidth="1"/>
    <col min="16136" max="16136" width="35.140625" style="188" customWidth="1"/>
    <col min="16137" max="16137" width="10.5703125" style="188" customWidth="1"/>
    <col min="16138" max="16138" width="11.140625" style="188" customWidth="1"/>
    <col min="16139" max="16139" width="40.7109375" style="188" customWidth="1"/>
    <col min="16140" max="16140" width="38.140625" style="188" customWidth="1"/>
    <col min="16141" max="16141" width="31.7109375" style="188" customWidth="1"/>
    <col min="16142" max="16142" width="13.85546875" style="188" bestFit="1" customWidth="1"/>
    <col min="16143" max="16384" width="11.42578125" style="188"/>
  </cols>
  <sheetData>
    <row r="1" spans="1:15" x14ac:dyDescent="0.2">
      <c r="A1" s="420"/>
      <c r="B1" s="421"/>
      <c r="C1" s="426" t="s">
        <v>1</v>
      </c>
      <c r="D1" s="427"/>
      <c r="E1" s="427"/>
      <c r="F1" s="427"/>
      <c r="G1" s="427"/>
      <c r="H1" s="427"/>
      <c r="I1" s="427"/>
      <c r="J1" s="427"/>
      <c r="K1" s="428"/>
      <c r="L1" s="234" t="s">
        <v>181</v>
      </c>
      <c r="M1" s="235" t="s">
        <v>311</v>
      </c>
    </row>
    <row r="2" spans="1:15" x14ac:dyDescent="0.2">
      <c r="A2" s="422"/>
      <c r="B2" s="423"/>
      <c r="C2" s="237" t="s">
        <v>96</v>
      </c>
      <c r="D2" s="429" t="s">
        <v>182</v>
      </c>
      <c r="E2" s="429"/>
      <c r="F2" s="429"/>
      <c r="G2" s="429"/>
      <c r="H2" s="429"/>
      <c r="I2" s="429"/>
      <c r="J2" s="429"/>
      <c r="K2" s="430"/>
      <c r="L2" s="238" t="s">
        <v>183</v>
      </c>
      <c r="M2" s="239">
        <v>2</v>
      </c>
    </row>
    <row r="3" spans="1:15" ht="19.5" thickBot="1" x14ac:dyDescent="0.25">
      <c r="A3" s="424"/>
      <c r="B3" s="425"/>
      <c r="C3" s="240" t="s">
        <v>184</v>
      </c>
      <c r="D3" s="431" t="s">
        <v>312</v>
      </c>
      <c r="E3" s="431"/>
      <c r="F3" s="431"/>
      <c r="G3" s="431"/>
      <c r="H3" s="431"/>
      <c r="I3" s="431"/>
      <c r="J3" s="431"/>
      <c r="K3" s="432"/>
      <c r="L3" s="241" t="s">
        <v>185</v>
      </c>
      <c r="M3" s="242">
        <v>43123</v>
      </c>
    </row>
    <row r="4" spans="1:15" ht="19.5" thickBot="1" x14ac:dyDescent="0.25">
      <c r="A4" s="433"/>
      <c r="B4" s="433"/>
      <c r="C4" s="433"/>
      <c r="M4" s="243"/>
    </row>
    <row r="5" spans="1:15" ht="19.5" thickBot="1" x14ac:dyDescent="0.25">
      <c r="A5" s="433"/>
      <c r="B5" s="433"/>
      <c r="C5" s="433"/>
      <c r="K5" s="244" t="s">
        <v>6</v>
      </c>
      <c r="L5" s="434" t="s">
        <v>399</v>
      </c>
      <c r="M5" s="435"/>
    </row>
    <row r="6" spans="1:15" ht="31.5" customHeight="1" x14ac:dyDescent="0.2">
      <c r="A6" s="436" t="s">
        <v>274</v>
      </c>
      <c r="B6" s="437"/>
      <c r="C6" s="437"/>
      <c r="D6" s="437"/>
      <c r="E6" s="437"/>
      <c r="F6" s="437"/>
      <c r="G6" s="437"/>
      <c r="H6" s="437"/>
      <c r="I6" s="437"/>
      <c r="J6" s="437"/>
      <c r="K6" s="437"/>
      <c r="L6" s="437"/>
      <c r="M6" s="438"/>
    </row>
    <row r="7" spans="1:15" ht="71.25" customHeight="1" thickBot="1" x14ac:dyDescent="0.25">
      <c r="A7" s="439" t="s">
        <v>193</v>
      </c>
      <c r="B7" s="440"/>
      <c r="C7" s="441"/>
      <c r="D7" s="442" t="s">
        <v>388</v>
      </c>
      <c r="E7" s="442"/>
      <c r="F7" s="442"/>
      <c r="G7" s="442"/>
      <c r="H7" s="442"/>
      <c r="I7" s="442"/>
      <c r="J7" s="442"/>
      <c r="K7" s="442"/>
      <c r="L7" s="442"/>
      <c r="M7" s="443"/>
      <c r="O7" s="245" t="s">
        <v>197</v>
      </c>
    </row>
    <row r="8" spans="1:15" ht="19.5" thickBot="1" x14ac:dyDescent="0.25">
      <c r="A8" s="444"/>
      <c r="B8" s="444"/>
      <c r="C8" s="444"/>
      <c r="D8" s="445"/>
      <c r="E8" s="445"/>
      <c r="F8" s="445"/>
      <c r="G8" s="445"/>
      <c r="H8" s="446"/>
      <c r="I8" s="446"/>
      <c r="J8" s="446"/>
      <c r="K8" s="446"/>
      <c r="L8" s="446"/>
    </row>
    <row r="9" spans="1:15" ht="19.5" thickBot="1" x14ac:dyDescent="0.25">
      <c r="A9" s="329" t="s">
        <v>7</v>
      </c>
      <c r="B9" s="330" t="s">
        <v>313</v>
      </c>
      <c r="C9" s="330" t="s">
        <v>8</v>
      </c>
      <c r="D9" s="419" t="s">
        <v>314</v>
      </c>
      <c r="E9" s="419"/>
      <c r="F9" s="419"/>
      <c r="G9" s="330" t="s">
        <v>9</v>
      </c>
      <c r="H9" s="419" t="s">
        <v>315</v>
      </c>
      <c r="I9" s="419"/>
      <c r="J9" s="419"/>
      <c r="K9" s="419"/>
      <c r="L9" s="419"/>
      <c r="M9" s="331" t="s">
        <v>10</v>
      </c>
    </row>
    <row r="10" spans="1:15" ht="130.5" customHeight="1" x14ac:dyDescent="0.2">
      <c r="A10" s="326" t="s">
        <v>230</v>
      </c>
      <c r="B10" s="325" t="s">
        <v>398</v>
      </c>
      <c r="C10" s="325" t="s">
        <v>387</v>
      </c>
      <c r="D10" s="447" t="s">
        <v>444</v>
      </c>
      <c r="E10" s="447"/>
      <c r="F10" s="447"/>
      <c r="G10" s="320" t="s">
        <v>442</v>
      </c>
      <c r="H10" s="447" t="s">
        <v>443</v>
      </c>
      <c r="I10" s="447"/>
      <c r="J10" s="447"/>
      <c r="K10" s="447"/>
      <c r="L10" s="447"/>
      <c r="M10" s="332" t="s">
        <v>136</v>
      </c>
    </row>
    <row r="11" spans="1:15" ht="109.5" customHeight="1" x14ac:dyDescent="0.2">
      <c r="A11" s="326" t="s">
        <v>231</v>
      </c>
      <c r="B11" s="325" t="s">
        <v>398</v>
      </c>
      <c r="C11" s="325" t="s">
        <v>385</v>
      </c>
      <c r="D11" s="447" t="s">
        <v>434</v>
      </c>
      <c r="E11" s="447"/>
      <c r="F11" s="447"/>
      <c r="G11" s="320" t="s">
        <v>446</v>
      </c>
      <c r="H11" s="448" t="s">
        <v>401</v>
      </c>
      <c r="I11" s="448"/>
      <c r="J11" s="448"/>
      <c r="K11" s="448"/>
      <c r="L11" s="448"/>
      <c r="M11" s="332" t="s">
        <v>136</v>
      </c>
    </row>
    <row r="12" spans="1:15" ht="75.75" customHeight="1" thickBot="1" x14ac:dyDescent="0.25">
      <c r="A12" s="327" t="s">
        <v>301</v>
      </c>
      <c r="B12" s="328" t="s">
        <v>398</v>
      </c>
      <c r="C12" s="328" t="s">
        <v>386</v>
      </c>
      <c r="D12" s="447" t="s">
        <v>441</v>
      </c>
      <c r="E12" s="447"/>
      <c r="F12" s="447"/>
      <c r="G12" s="323" t="s">
        <v>400</v>
      </c>
      <c r="H12" s="455" t="s">
        <v>402</v>
      </c>
      <c r="I12" s="455"/>
      <c r="J12" s="455"/>
      <c r="K12" s="455"/>
      <c r="L12" s="455"/>
      <c r="M12" s="333" t="s">
        <v>12</v>
      </c>
    </row>
    <row r="13" spans="1:15" ht="19.5" thickBot="1" x14ac:dyDescent="0.25">
      <c r="A13" s="246"/>
      <c r="B13" s="246"/>
      <c r="C13" s="247"/>
      <c r="D13" s="247"/>
      <c r="E13" s="247"/>
      <c r="F13" s="247"/>
      <c r="G13" s="247"/>
      <c r="H13" s="247"/>
      <c r="I13" s="247"/>
      <c r="J13" s="247"/>
      <c r="K13" s="247"/>
      <c r="L13" s="248"/>
    </row>
    <row r="14" spans="1:15" ht="19.5" thickBot="1" x14ac:dyDescent="0.25">
      <c r="A14" s="329" t="s">
        <v>7</v>
      </c>
      <c r="B14" s="330" t="s">
        <v>313</v>
      </c>
      <c r="C14" s="330" t="s">
        <v>316</v>
      </c>
      <c r="D14" s="419" t="s">
        <v>317</v>
      </c>
      <c r="E14" s="419"/>
      <c r="F14" s="419"/>
      <c r="G14" s="419" t="s">
        <v>318</v>
      </c>
      <c r="H14" s="419"/>
      <c r="I14" s="419" t="s">
        <v>319</v>
      </c>
      <c r="J14" s="419"/>
      <c r="K14" s="419"/>
      <c r="L14" s="419" t="s">
        <v>320</v>
      </c>
      <c r="M14" s="456"/>
    </row>
    <row r="15" spans="1:15" ht="75" customHeight="1" thickBot="1" x14ac:dyDescent="0.25">
      <c r="A15" s="380">
        <v>1</v>
      </c>
      <c r="B15" s="381" t="s">
        <v>408</v>
      </c>
      <c r="C15" s="381" t="s">
        <v>407</v>
      </c>
      <c r="D15" s="449" t="s">
        <v>406</v>
      </c>
      <c r="E15" s="449"/>
      <c r="F15" s="449"/>
      <c r="G15" s="449" t="s">
        <v>439</v>
      </c>
      <c r="H15" s="449"/>
      <c r="I15" s="449" t="s">
        <v>409</v>
      </c>
      <c r="J15" s="449"/>
      <c r="K15" s="449"/>
      <c r="L15" s="450" t="s">
        <v>12</v>
      </c>
      <c r="M15" s="451"/>
    </row>
    <row r="16" spans="1:15" s="236" customFormat="1" ht="19.5" thickBot="1" x14ac:dyDescent="0.25">
      <c r="A16" s="249"/>
      <c r="B16" s="249"/>
      <c r="C16" s="250"/>
      <c r="D16" s="246"/>
      <c r="E16" s="246"/>
      <c r="F16" s="246"/>
      <c r="G16" s="251"/>
      <c r="H16" s="250"/>
      <c r="I16" s="250"/>
      <c r="J16" s="250"/>
      <c r="K16" s="250"/>
      <c r="L16" s="250"/>
    </row>
    <row r="17" spans="1:13" ht="57.75" customHeight="1" x14ac:dyDescent="0.2">
      <c r="A17" s="452" t="s">
        <v>321</v>
      </c>
      <c r="B17" s="453"/>
      <c r="C17" s="453"/>
      <c r="D17" s="453"/>
      <c r="E17" s="454"/>
      <c r="F17" s="452" t="s">
        <v>4</v>
      </c>
      <c r="G17" s="453"/>
      <c r="H17" s="453"/>
      <c r="I17" s="453"/>
      <c r="J17" s="454"/>
      <c r="K17" s="452" t="s">
        <v>195</v>
      </c>
      <c r="L17" s="453"/>
      <c r="M17" s="454"/>
    </row>
    <row r="18" spans="1:13" x14ac:dyDescent="0.2">
      <c r="A18" s="465" t="s">
        <v>32</v>
      </c>
      <c r="B18" s="466"/>
      <c r="C18" s="316" t="s">
        <v>99</v>
      </c>
      <c r="D18" s="466" t="s">
        <v>185</v>
      </c>
      <c r="E18" s="467"/>
      <c r="F18" s="465" t="s">
        <v>32</v>
      </c>
      <c r="G18" s="466"/>
      <c r="H18" s="316" t="s">
        <v>99</v>
      </c>
      <c r="I18" s="466" t="s">
        <v>185</v>
      </c>
      <c r="J18" s="467"/>
      <c r="K18" s="315" t="s">
        <v>32</v>
      </c>
      <c r="L18" s="316" t="s">
        <v>99</v>
      </c>
      <c r="M18" s="252" t="s">
        <v>185</v>
      </c>
    </row>
    <row r="19" spans="1:13" ht="37.5" x14ac:dyDescent="0.2">
      <c r="A19" s="468" t="s">
        <v>304</v>
      </c>
      <c r="B19" s="469"/>
      <c r="C19" s="278" t="s">
        <v>305</v>
      </c>
      <c r="D19" s="470">
        <v>43587</v>
      </c>
      <c r="E19" s="471"/>
      <c r="F19" s="472" t="s">
        <v>307</v>
      </c>
      <c r="G19" s="473"/>
      <c r="H19" s="334" t="s">
        <v>308</v>
      </c>
      <c r="I19" s="474">
        <v>43670</v>
      </c>
      <c r="J19" s="475"/>
      <c r="K19" s="335" t="s">
        <v>307</v>
      </c>
      <c r="L19" s="278" t="s">
        <v>308</v>
      </c>
      <c r="M19" s="336">
        <v>43670</v>
      </c>
    </row>
    <row r="20" spans="1:13" ht="19.5" thickBot="1" x14ac:dyDescent="0.25">
      <c r="A20" s="457"/>
      <c r="B20" s="458"/>
      <c r="C20" s="287"/>
      <c r="D20" s="459"/>
      <c r="E20" s="460"/>
      <c r="F20" s="461"/>
      <c r="G20" s="462"/>
      <c r="H20" s="253"/>
      <c r="I20" s="463"/>
      <c r="J20" s="464"/>
      <c r="K20" s="337"/>
      <c r="L20" s="254"/>
      <c r="M20" s="255"/>
    </row>
  </sheetData>
  <mergeCells count="42">
    <mergeCell ref="A20:B20"/>
    <mergeCell ref="D20:E20"/>
    <mergeCell ref="F20:G20"/>
    <mergeCell ref="I20:J20"/>
    <mergeCell ref="D10:F10"/>
    <mergeCell ref="D11:F11"/>
    <mergeCell ref="A18:B18"/>
    <mergeCell ref="D18:E18"/>
    <mergeCell ref="F18:G18"/>
    <mergeCell ref="I18:J18"/>
    <mergeCell ref="A19:B19"/>
    <mergeCell ref="D19:E19"/>
    <mergeCell ref="F19:G19"/>
    <mergeCell ref="I19:J19"/>
    <mergeCell ref="D15:F15"/>
    <mergeCell ref="G15:H15"/>
    <mergeCell ref="H10:L10"/>
    <mergeCell ref="H11:L11"/>
    <mergeCell ref="I15:K15"/>
    <mergeCell ref="L15:M15"/>
    <mergeCell ref="A17:E17"/>
    <mergeCell ref="F17:J17"/>
    <mergeCell ref="K17:M17"/>
    <mergeCell ref="D12:F12"/>
    <mergeCell ref="H12:L12"/>
    <mergeCell ref="D14:F14"/>
    <mergeCell ref="G14:H14"/>
    <mergeCell ref="I14:K14"/>
    <mergeCell ref="L14:M14"/>
    <mergeCell ref="D9:F9"/>
    <mergeCell ref="H9:L9"/>
    <mergeCell ref="A1:B3"/>
    <mergeCell ref="C1:K1"/>
    <mergeCell ref="D2:K2"/>
    <mergeCell ref="D3:K3"/>
    <mergeCell ref="A4:C5"/>
    <mergeCell ref="L5:M5"/>
    <mergeCell ref="A6:M6"/>
    <mergeCell ref="A7:C7"/>
    <mergeCell ref="D7:M7"/>
    <mergeCell ref="A8:C8"/>
    <mergeCell ref="D8:L8"/>
  </mergeCells>
  <dataValidations count="1">
    <dataValidation type="list" errorStyle="warning" allowBlank="1" showInputMessage="1" showErrorMessage="1" errorTitle="RIESGO INCORRECTO" error="Este tipo de riesgo no es correcto" sqref="WVT983053 M65547:M65548 JI65547:JI65548 TE65547:TE65548 ADA65547:ADA65548 AMW65547:AMW65548 AWS65547:AWS65548 BGO65547:BGO65548 BQK65547:BQK65548 CAG65547:CAG65548 CKC65547:CKC65548 CTY65547:CTY65548 DDU65547:DDU65548 DNQ65547:DNQ65548 DXM65547:DXM65548 EHI65547:EHI65548 ERE65547:ERE65548 FBA65547:FBA65548 FKW65547:FKW65548 FUS65547:FUS65548 GEO65547:GEO65548 GOK65547:GOK65548 GYG65547:GYG65548 HIC65547:HIC65548 HRY65547:HRY65548 IBU65547:IBU65548 ILQ65547:ILQ65548 IVM65547:IVM65548 JFI65547:JFI65548 JPE65547:JPE65548 JZA65547:JZA65548 KIW65547:KIW65548 KSS65547:KSS65548 LCO65547:LCO65548 LMK65547:LMK65548 LWG65547:LWG65548 MGC65547:MGC65548 MPY65547:MPY65548 MZU65547:MZU65548 NJQ65547:NJQ65548 NTM65547:NTM65548 ODI65547:ODI65548 ONE65547:ONE65548 OXA65547:OXA65548 PGW65547:PGW65548 PQS65547:PQS65548 QAO65547:QAO65548 QKK65547:QKK65548 QUG65547:QUG65548 REC65547:REC65548 RNY65547:RNY65548 RXU65547:RXU65548 SHQ65547:SHQ65548 SRM65547:SRM65548 TBI65547:TBI65548 TLE65547:TLE65548 TVA65547:TVA65548 UEW65547:UEW65548 UOS65547:UOS65548 UYO65547:UYO65548 VIK65547:VIK65548 VSG65547:VSG65548 WCC65547:WCC65548 WLY65547:WLY65548 WVU65547:WVU65548 M131083:M131084 JI131083:JI131084 TE131083:TE131084 ADA131083:ADA131084 AMW131083:AMW131084 AWS131083:AWS131084 BGO131083:BGO131084 BQK131083:BQK131084 CAG131083:CAG131084 CKC131083:CKC131084 CTY131083:CTY131084 DDU131083:DDU131084 DNQ131083:DNQ131084 DXM131083:DXM131084 EHI131083:EHI131084 ERE131083:ERE131084 FBA131083:FBA131084 FKW131083:FKW131084 FUS131083:FUS131084 GEO131083:GEO131084 GOK131083:GOK131084 GYG131083:GYG131084 HIC131083:HIC131084 HRY131083:HRY131084 IBU131083:IBU131084 ILQ131083:ILQ131084 IVM131083:IVM131084 JFI131083:JFI131084 JPE131083:JPE131084 JZA131083:JZA131084 KIW131083:KIW131084 KSS131083:KSS131084 LCO131083:LCO131084 LMK131083:LMK131084 LWG131083:LWG131084 MGC131083:MGC131084 MPY131083:MPY131084 MZU131083:MZU131084 NJQ131083:NJQ131084 NTM131083:NTM131084 ODI131083:ODI131084 ONE131083:ONE131084 OXA131083:OXA131084 PGW131083:PGW131084 PQS131083:PQS131084 QAO131083:QAO131084 QKK131083:QKK131084 QUG131083:QUG131084 REC131083:REC131084 RNY131083:RNY131084 RXU131083:RXU131084 SHQ131083:SHQ131084 SRM131083:SRM131084 TBI131083:TBI131084 TLE131083:TLE131084 TVA131083:TVA131084 UEW131083:UEW131084 UOS131083:UOS131084 UYO131083:UYO131084 VIK131083:VIK131084 VSG131083:VSG131084 WCC131083:WCC131084 WLY131083:WLY131084 WVU131083:WVU131084 M196619:M196620 JI196619:JI196620 TE196619:TE196620 ADA196619:ADA196620 AMW196619:AMW196620 AWS196619:AWS196620 BGO196619:BGO196620 BQK196619:BQK196620 CAG196619:CAG196620 CKC196619:CKC196620 CTY196619:CTY196620 DDU196619:DDU196620 DNQ196619:DNQ196620 DXM196619:DXM196620 EHI196619:EHI196620 ERE196619:ERE196620 FBA196619:FBA196620 FKW196619:FKW196620 FUS196619:FUS196620 GEO196619:GEO196620 GOK196619:GOK196620 GYG196619:GYG196620 HIC196619:HIC196620 HRY196619:HRY196620 IBU196619:IBU196620 ILQ196619:ILQ196620 IVM196619:IVM196620 JFI196619:JFI196620 JPE196619:JPE196620 JZA196619:JZA196620 KIW196619:KIW196620 KSS196619:KSS196620 LCO196619:LCO196620 LMK196619:LMK196620 LWG196619:LWG196620 MGC196619:MGC196620 MPY196619:MPY196620 MZU196619:MZU196620 NJQ196619:NJQ196620 NTM196619:NTM196620 ODI196619:ODI196620 ONE196619:ONE196620 OXA196619:OXA196620 PGW196619:PGW196620 PQS196619:PQS196620 QAO196619:QAO196620 QKK196619:QKK196620 QUG196619:QUG196620 REC196619:REC196620 RNY196619:RNY196620 RXU196619:RXU196620 SHQ196619:SHQ196620 SRM196619:SRM196620 TBI196619:TBI196620 TLE196619:TLE196620 TVA196619:TVA196620 UEW196619:UEW196620 UOS196619:UOS196620 UYO196619:UYO196620 VIK196619:VIK196620 VSG196619:VSG196620 WCC196619:WCC196620 WLY196619:WLY196620 WVU196619:WVU196620 M262155:M262156 JI262155:JI262156 TE262155:TE262156 ADA262155:ADA262156 AMW262155:AMW262156 AWS262155:AWS262156 BGO262155:BGO262156 BQK262155:BQK262156 CAG262155:CAG262156 CKC262155:CKC262156 CTY262155:CTY262156 DDU262155:DDU262156 DNQ262155:DNQ262156 DXM262155:DXM262156 EHI262155:EHI262156 ERE262155:ERE262156 FBA262155:FBA262156 FKW262155:FKW262156 FUS262155:FUS262156 GEO262155:GEO262156 GOK262155:GOK262156 GYG262155:GYG262156 HIC262155:HIC262156 HRY262155:HRY262156 IBU262155:IBU262156 ILQ262155:ILQ262156 IVM262155:IVM262156 JFI262155:JFI262156 JPE262155:JPE262156 JZA262155:JZA262156 KIW262155:KIW262156 KSS262155:KSS262156 LCO262155:LCO262156 LMK262155:LMK262156 LWG262155:LWG262156 MGC262155:MGC262156 MPY262155:MPY262156 MZU262155:MZU262156 NJQ262155:NJQ262156 NTM262155:NTM262156 ODI262155:ODI262156 ONE262155:ONE262156 OXA262155:OXA262156 PGW262155:PGW262156 PQS262155:PQS262156 QAO262155:QAO262156 QKK262155:QKK262156 QUG262155:QUG262156 REC262155:REC262156 RNY262155:RNY262156 RXU262155:RXU262156 SHQ262155:SHQ262156 SRM262155:SRM262156 TBI262155:TBI262156 TLE262155:TLE262156 TVA262155:TVA262156 UEW262155:UEW262156 UOS262155:UOS262156 UYO262155:UYO262156 VIK262155:VIK262156 VSG262155:VSG262156 WCC262155:WCC262156 WLY262155:WLY262156 WVU262155:WVU262156 M327691:M327692 JI327691:JI327692 TE327691:TE327692 ADA327691:ADA327692 AMW327691:AMW327692 AWS327691:AWS327692 BGO327691:BGO327692 BQK327691:BQK327692 CAG327691:CAG327692 CKC327691:CKC327692 CTY327691:CTY327692 DDU327691:DDU327692 DNQ327691:DNQ327692 DXM327691:DXM327692 EHI327691:EHI327692 ERE327691:ERE327692 FBA327691:FBA327692 FKW327691:FKW327692 FUS327691:FUS327692 GEO327691:GEO327692 GOK327691:GOK327692 GYG327691:GYG327692 HIC327691:HIC327692 HRY327691:HRY327692 IBU327691:IBU327692 ILQ327691:ILQ327692 IVM327691:IVM327692 JFI327691:JFI327692 JPE327691:JPE327692 JZA327691:JZA327692 KIW327691:KIW327692 KSS327691:KSS327692 LCO327691:LCO327692 LMK327691:LMK327692 LWG327691:LWG327692 MGC327691:MGC327692 MPY327691:MPY327692 MZU327691:MZU327692 NJQ327691:NJQ327692 NTM327691:NTM327692 ODI327691:ODI327692 ONE327691:ONE327692 OXA327691:OXA327692 PGW327691:PGW327692 PQS327691:PQS327692 QAO327691:QAO327692 QKK327691:QKK327692 QUG327691:QUG327692 REC327691:REC327692 RNY327691:RNY327692 RXU327691:RXU327692 SHQ327691:SHQ327692 SRM327691:SRM327692 TBI327691:TBI327692 TLE327691:TLE327692 TVA327691:TVA327692 UEW327691:UEW327692 UOS327691:UOS327692 UYO327691:UYO327692 VIK327691:VIK327692 VSG327691:VSG327692 WCC327691:WCC327692 WLY327691:WLY327692 WVU327691:WVU327692 M393227:M393228 JI393227:JI393228 TE393227:TE393228 ADA393227:ADA393228 AMW393227:AMW393228 AWS393227:AWS393228 BGO393227:BGO393228 BQK393227:BQK393228 CAG393227:CAG393228 CKC393227:CKC393228 CTY393227:CTY393228 DDU393227:DDU393228 DNQ393227:DNQ393228 DXM393227:DXM393228 EHI393227:EHI393228 ERE393227:ERE393228 FBA393227:FBA393228 FKW393227:FKW393228 FUS393227:FUS393228 GEO393227:GEO393228 GOK393227:GOK393228 GYG393227:GYG393228 HIC393227:HIC393228 HRY393227:HRY393228 IBU393227:IBU393228 ILQ393227:ILQ393228 IVM393227:IVM393228 JFI393227:JFI393228 JPE393227:JPE393228 JZA393227:JZA393228 KIW393227:KIW393228 KSS393227:KSS393228 LCO393227:LCO393228 LMK393227:LMK393228 LWG393227:LWG393228 MGC393227:MGC393228 MPY393227:MPY393228 MZU393227:MZU393228 NJQ393227:NJQ393228 NTM393227:NTM393228 ODI393227:ODI393228 ONE393227:ONE393228 OXA393227:OXA393228 PGW393227:PGW393228 PQS393227:PQS393228 QAO393227:QAO393228 QKK393227:QKK393228 QUG393227:QUG393228 REC393227:REC393228 RNY393227:RNY393228 RXU393227:RXU393228 SHQ393227:SHQ393228 SRM393227:SRM393228 TBI393227:TBI393228 TLE393227:TLE393228 TVA393227:TVA393228 UEW393227:UEW393228 UOS393227:UOS393228 UYO393227:UYO393228 VIK393227:VIK393228 VSG393227:VSG393228 WCC393227:WCC393228 WLY393227:WLY393228 WVU393227:WVU393228 M458763:M458764 JI458763:JI458764 TE458763:TE458764 ADA458763:ADA458764 AMW458763:AMW458764 AWS458763:AWS458764 BGO458763:BGO458764 BQK458763:BQK458764 CAG458763:CAG458764 CKC458763:CKC458764 CTY458763:CTY458764 DDU458763:DDU458764 DNQ458763:DNQ458764 DXM458763:DXM458764 EHI458763:EHI458764 ERE458763:ERE458764 FBA458763:FBA458764 FKW458763:FKW458764 FUS458763:FUS458764 GEO458763:GEO458764 GOK458763:GOK458764 GYG458763:GYG458764 HIC458763:HIC458764 HRY458763:HRY458764 IBU458763:IBU458764 ILQ458763:ILQ458764 IVM458763:IVM458764 JFI458763:JFI458764 JPE458763:JPE458764 JZA458763:JZA458764 KIW458763:KIW458764 KSS458763:KSS458764 LCO458763:LCO458764 LMK458763:LMK458764 LWG458763:LWG458764 MGC458763:MGC458764 MPY458763:MPY458764 MZU458763:MZU458764 NJQ458763:NJQ458764 NTM458763:NTM458764 ODI458763:ODI458764 ONE458763:ONE458764 OXA458763:OXA458764 PGW458763:PGW458764 PQS458763:PQS458764 QAO458763:QAO458764 QKK458763:QKK458764 QUG458763:QUG458764 REC458763:REC458764 RNY458763:RNY458764 RXU458763:RXU458764 SHQ458763:SHQ458764 SRM458763:SRM458764 TBI458763:TBI458764 TLE458763:TLE458764 TVA458763:TVA458764 UEW458763:UEW458764 UOS458763:UOS458764 UYO458763:UYO458764 VIK458763:VIK458764 VSG458763:VSG458764 WCC458763:WCC458764 WLY458763:WLY458764 WVU458763:WVU458764 M524299:M524300 JI524299:JI524300 TE524299:TE524300 ADA524299:ADA524300 AMW524299:AMW524300 AWS524299:AWS524300 BGO524299:BGO524300 BQK524299:BQK524300 CAG524299:CAG524300 CKC524299:CKC524300 CTY524299:CTY524300 DDU524299:DDU524300 DNQ524299:DNQ524300 DXM524299:DXM524300 EHI524299:EHI524300 ERE524299:ERE524300 FBA524299:FBA524300 FKW524299:FKW524300 FUS524299:FUS524300 GEO524299:GEO524300 GOK524299:GOK524300 GYG524299:GYG524300 HIC524299:HIC524300 HRY524299:HRY524300 IBU524299:IBU524300 ILQ524299:ILQ524300 IVM524299:IVM524300 JFI524299:JFI524300 JPE524299:JPE524300 JZA524299:JZA524300 KIW524299:KIW524300 KSS524299:KSS524300 LCO524299:LCO524300 LMK524299:LMK524300 LWG524299:LWG524300 MGC524299:MGC524300 MPY524299:MPY524300 MZU524299:MZU524300 NJQ524299:NJQ524300 NTM524299:NTM524300 ODI524299:ODI524300 ONE524299:ONE524300 OXA524299:OXA524300 PGW524299:PGW524300 PQS524299:PQS524300 QAO524299:QAO524300 QKK524299:QKK524300 QUG524299:QUG524300 REC524299:REC524300 RNY524299:RNY524300 RXU524299:RXU524300 SHQ524299:SHQ524300 SRM524299:SRM524300 TBI524299:TBI524300 TLE524299:TLE524300 TVA524299:TVA524300 UEW524299:UEW524300 UOS524299:UOS524300 UYO524299:UYO524300 VIK524299:VIK524300 VSG524299:VSG524300 WCC524299:WCC524300 WLY524299:WLY524300 WVU524299:WVU524300 M589835:M589836 JI589835:JI589836 TE589835:TE589836 ADA589835:ADA589836 AMW589835:AMW589836 AWS589835:AWS589836 BGO589835:BGO589836 BQK589835:BQK589836 CAG589835:CAG589836 CKC589835:CKC589836 CTY589835:CTY589836 DDU589835:DDU589836 DNQ589835:DNQ589836 DXM589835:DXM589836 EHI589835:EHI589836 ERE589835:ERE589836 FBA589835:FBA589836 FKW589835:FKW589836 FUS589835:FUS589836 GEO589835:GEO589836 GOK589835:GOK589836 GYG589835:GYG589836 HIC589835:HIC589836 HRY589835:HRY589836 IBU589835:IBU589836 ILQ589835:ILQ589836 IVM589835:IVM589836 JFI589835:JFI589836 JPE589835:JPE589836 JZA589835:JZA589836 KIW589835:KIW589836 KSS589835:KSS589836 LCO589835:LCO589836 LMK589835:LMK589836 LWG589835:LWG589836 MGC589835:MGC589836 MPY589835:MPY589836 MZU589835:MZU589836 NJQ589835:NJQ589836 NTM589835:NTM589836 ODI589835:ODI589836 ONE589835:ONE589836 OXA589835:OXA589836 PGW589835:PGW589836 PQS589835:PQS589836 QAO589835:QAO589836 QKK589835:QKK589836 QUG589835:QUG589836 REC589835:REC589836 RNY589835:RNY589836 RXU589835:RXU589836 SHQ589835:SHQ589836 SRM589835:SRM589836 TBI589835:TBI589836 TLE589835:TLE589836 TVA589835:TVA589836 UEW589835:UEW589836 UOS589835:UOS589836 UYO589835:UYO589836 VIK589835:VIK589836 VSG589835:VSG589836 WCC589835:WCC589836 WLY589835:WLY589836 WVU589835:WVU589836 M655371:M655372 JI655371:JI655372 TE655371:TE655372 ADA655371:ADA655372 AMW655371:AMW655372 AWS655371:AWS655372 BGO655371:BGO655372 BQK655371:BQK655372 CAG655371:CAG655372 CKC655371:CKC655372 CTY655371:CTY655372 DDU655371:DDU655372 DNQ655371:DNQ655372 DXM655371:DXM655372 EHI655371:EHI655372 ERE655371:ERE655372 FBA655371:FBA655372 FKW655371:FKW655372 FUS655371:FUS655372 GEO655371:GEO655372 GOK655371:GOK655372 GYG655371:GYG655372 HIC655371:HIC655372 HRY655371:HRY655372 IBU655371:IBU655372 ILQ655371:ILQ655372 IVM655371:IVM655372 JFI655371:JFI655372 JPE655371:JPE655372 JZA655371:JZA655372 KIW655371:KIW655372 KSS655371:KSS655372 LCO655371:LCO655372 LMK655371:LMK655372 LWG655371:LWG655372 MGC655371:MGC655372 MPY655371:MPY655372 MZU655371:MZU655372 NJQ655371:NJQ655372 NTM655371:NTM655372 ODI655371:ODI655372 ONE655371:ONE655372 OXA655371:OXA655372 PGW655371:PGW655372 PQS655371:PQS655372 QAO655371:QAO655372 QKK655371:QKK655372 QUG655371:QUG655372 REC655371:REC655372 RNY655371:RNY655372 RXU655371:RXU655372 SHQ655371:SHQ655372 SRM655371:SRM655372 TBI655371:TBI655372 TLE655371:TLE655372 TVA655371:TVA655372 UEW655371:UEW655372 UOS655371:UOS655372 UYO655371:UYO655372 VIK655371:VIK655372 VSG655371:VSG655372 WCC655371:WCC655372 WLY655371:WLY655372 WVU655371:WVU655372 M720907:M720908 JI720907:JI720908 TE720907:TE720908 ADA720907:ADA720908 AMW720907:AMW720908 AWS720907:AWS720908 BGO720907:BGO720908 BQK720907:BQK720908 CAG720907:CAG720908 CKC720907:CKC720908 CTY720907:CTY720908 DDU720907:DDU720908 DNQ720907:DNQ720908 DXM720907:DXM720908 EHI720907:EHI720908 ERE720907:ERE720908 FBA720907:FBA720908 FKW720907:FKW720908 FUS720907:FUS720908 GEO720907:GEO720908 GOK720907:GOK720908 GYG720907:GYG720908 HIC720907:HIC720908 HRY720907:HRY720908 IBU720907:IBU720908 ILQ720907:ILQ720908 IVM720907:IVM720908 JFI720907:JFI720908 JPE720907:JPE720908 JZA720907:JZA720908 KIW720907:KIW720908 KSS720907:KSS720908 LCO720907:LCO720908 LMK720907:LMK720908 LWG720907:LWG720908 MGC720907:MGC720908 MPY720907:MPY720908 MZU720907:MZU720908 NJQ720907:NJQ720908 NTM720907:NTM720908 ODI720907:ODI720908 ONE720907:ONE720908 OXA720907:OXA720908 PGW720907:PGW720908 PQS720907:PQS720908 QAO720907:QAO720908 QKK720907:QKK720908 QUG720907:QUG720908 REC720907:REC720908 RNY720907:RNY720908 RXU720907:RXU720908 SHQ720907:SHQ720908 SRM720907:SRM720908 TBI720907:TBI720908 TLE720907:TLE720908 TVA720907:TVA720908 UEW720907:UEW720908 UOS720907:UOS720908 UYO720907:UYO720908 VIK720907:VIK720908 VSG720907:VSG720908 WCC720907:WCC720908 WLY720907:WLY720908 WVU720907:WVU720908 M786443:M786444 JI786443:JI786444 TE786443:TE786444 ADA786443:ADA786444 AMW786443:AMW786444 AWS786443:AWS786444 BGO786443:BGO786444 BQK786443:BQK786444 CAG786443:CAG786444 CKC786443:CKC786444 CTY786443:CTY786444 DDU786443:DDU786444 DNQ786443:DNQ786444 DXM786443:DXM786444 EHI786443:EHI786444 ERE786443:ERE786444 FBA786443:FBA786444 FKW786443:FKW786444 FUS786443:FUS786444 GEO786443:GEO786444 GOK786443:GOK786444 GYG786443:GYG786444 HIC786443:HIC786444 HRY786443:HRY786444 IBU786443:IBU786444 ILQ786443:ILQ786444 IVM786443:IVM786444 JFI786443:JFI786444 JPE786443:JPE786444 JZA786443:JZA786444 KIW786443:KIW786444 KSS786443:KSS786444 LCO786443:LCO786444 LMK786443:LMK786444 LWG786443:LWG786444 MGC786443:MGC786444 MPY786443:MPY786444 MZU786443:MZU786444 NJQ786443:NJQ786444 NTM786443:NTM786444 ODI786443:ODI786444 ONE786443:ONE786444 OXA786443:OXA786444 PGW786443:PGW786444 PQS786443:PQS786444 QAO786443:QAO786444 QKK786443:QKK786444 QUG786443:QUG786444 REC786443:REC786444 RNY786443:RNY786444 RXU786443:RXU786444 SHQ786443:SHQ786444 SRM786443:SRM786444 TBI786443:TBI786444 TLE786443:TLE786444 TVA786443:TVA786444 UEW786443:UEW786444 UOS786443:UOS786444 UYO786443:UYO786444 VIK786443:VIK786444 VSG786443:VSG786444 WCC786443:WCC786444 WLY786443:WLY786444 WVU786443:WVU786444 M851979:M851980 JI851979:JI851980 TE851979:TE851980 ADA851979:ADA851980 AMW851979:AMW851980 AWS851979:AWS851980 BGO851979:BGO851980 BQK851979:BQK851980 CAG851979:CAG851980 CKC851979:CKC851980 CTY851979:CTY851980 DDU851979:DDU851980 DNQ851979:DNQ851980 DXM851979:DXM851980 EHI851979:EHI851980 ERE851979:ERE851980 FBA851979:FBA851980 FKW851979:FKW851980 FUS851979:FUS851980 GEO851979:GEO851980 GOK851979:GOK851980 GYG851979:GYG851980 HIC851979:HIC851980 HRY851979:HRY851980 IBU851979:IBU851980 ILQ851979:ILQ851980 IVM851979:IVM851980 JFI851979:JFI851980 JPE851979:JPE851980 JZA851979:JZA851980 KIW851979:KIW851980 KSS851979:KSS851980 LCO851979:LCO851980 LMK851979:LMK851980 LWG851979:LWG851980 MGC851979:MGC851980 MPY851979:MPY851980 MZU851979:MZU851980 NJQ851979:NJQ851980 NTM851979:NTM851980 ODI851979:ODI851980 ONE851979:ONE851980 OXA851979:OXA851980 PGW851979:PGW851980 PQS851979:PQS851980 QAO851979:QAO851980 QKK851979:QKK851980 QUG851979:QUG851980 REC851979:REC851980 RNY851979:RNY851980 RXU851979:RXU851980 SHQ851979:SHQ851980 SRM851979:SRM851980 TBI851979:TBI851980 TLE851979:TLE851980 TVA851979:TVA851980 UEW851979:UEW851980 UOS851979:UOS851980 UYO851979:UYO851980 VIK851979:VIK851980 VSG851979:VSG851980 WCC851979:WCC851980 WLY851979:WLY851980 WVU851979:WVU851980 M917515:M917516 JI917515:JI917516 TE917515:TE917516 ADA917515:ADA917516 AMW917515:AMW917516 AWS917515:AWS917516 BGO917515:BGO917516 BQK917515:BQK917516 CAG917515:CAG917516 CKC917515:CKC917516 CTY917515:CTY917516 DDU917515:DDU917516 DNQ917515:DNQ917516 DXM917515:DXM917516 EHI917515:EHI917516 ERE917515:ERE917516 FBA917515:FBA917516 FKW917515:FKW917516 FUS917515:FUS917516 GEO917515:GEO917516 GOK917515:GOK917516 GYG917515:GYG917516 HIC917515:HIC917516 HRY917515:HRY917516 IBU917515:IBU917516 ILQ917515:ILQ917516 IVM917515:IVM917516 JFI917515:JFI917516 JPE917515:JPE917516 JZA917515:JZA917516 KIW917515:KIW917516 KSS917515:KSS917516 LCO917515:LCO917516 LMK917515:LMK917516 LWG917515:LWG917516 MGC917515:MGC917516 MPY917515:MPY917516 MZU917515:MZU917516 NJQ917515:NJQ917516 NTM917515:NTM917516 ODI917515:ODI917516 ONE917515:ONE917516 OXA917515:OXA917516 PGW917515:PGW917516 PQS917515:PQS917516 QAO917515:QAO917516 QKK917515:QKK917516 QUG917515:QUG917516 REC917515:REC917516 RNY917515:RNY917516 RXU917515:RXU917516 SHQ917515:SHQ917516 SRM917515:SRM917516 TBI917515:TBI917516 TLE917515:TLE917516 TVA917515:TVA917516 UEW917515:UEW917516 UOS917515:UOS917516 UYO917515:UYO917516 VIK917515:VIK917516 VSG917515:VSG917516 WCC917515:WCC917516 WLY917515:WLY917516 WVU917515:WVU917516 M983051:M983052 JI983051:JI983052 TE983051:TE983052 ADA983051:ADA983052 AMW983051:AMW983052 AWS983051:AWS983052 BGO983051:BGO983052 BQK983051:BQK983052 CAG983051:CAG983052 CKC983051:CKC983052 CTY983051:CTY983052 DDU983051:DDU983052 DNQ983051:DNQ983052 DXM983051:DXM983052 EHI983051:EHI983052 ERE983051:ERE983052 FBA983051:FBA983052 FKW983051:FKW983052 FUS983051:FUS983052 GEO983051:GEO983052 GOK983051:GOK983052 GYG983051:GYG983052 HIC983051:HIC983052 HRY983051:HRY983052 IBU983051:IBU983052 ILQ983051:ILQ983052 IVM983051:IVM983052 JFI983051:JFI983052 JPE983051:JPE983052 JZA983051:JZA983052 KIW983051:KIW983052 KSS983051:KSS983052 LCO983051:LCO983052 LMK983051:LMK983052 LWG983051:LWG983052 MGC983051:MGC983052 MPY983051:MPY983052 MZU983051:MZU983052 NJQ983051:NJQ983052 NTM983051:NTM983052 ODI983051:ODI983052 ONE983051:ONE983052 OXA983051:OXA983052 PGW983051:PGW983052 PQS983051:PQS983052 QAO983051:QAO983052 QKK983051:QKK983052 QUG983051:QUG983052 REC983051:REC983052 RNY983051:RNY983052 RXU983051:RXU983052 SHQ983051:SHQ983052 SRM983051:SRM983052 TBI983051:TBI983052 TLE983051:TLE983052 TVA983051:TVA983052 UEW983051:UEW983052 UOS983051:UOS983052 UYO983051:UYO983052 VIK983051:VIK983052 VSG983051:VSG983052 WCC983051:WCC983052 WLY983051:WLY983052 WVU983051:WVU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M10:M12 WVU10:WVU12 WLY10:WLY12 WCC10:WCC12 VSG10:VSG12 VIK10:VIK12 UYO10:UYO12 UOS10:UOS12 UEW10:UEW12 TVA10:TVA12 TLE10:TLE12 TBI10:TBI12 SRM10:SRM12 SHQ10:SHQ12 RXU10:RXU12 RNY10:RNY12 REC10:REC12 QUG10:QUG12 QKK10:QKK12 QAO10:QAO12 PQS10:PQS12 PGW10:PGW12 OXA10:OXA12 ONE10:ONE12 ODI10:ODI12 NTM10:NTM12 NJQ10:NJQ12 MZU10:MZU12 MPY10:MPY12 MGC10:MGC12 LWG10:LWG12 LMK10:LMK12 LCO10:LCO12 KSS10:KSS12 KIW10:KIW12 JZA10:JZA12 JPE10:JPE12 JFI10:JFI12 IVM10:IVM12 ILQ10:ILQ12 IBU10:IBU12 HRY10:HRY12 HIC10:HIC12 GYG10:GYG12 GOK10:GOK12 GEO10:GEO12 FUS10:FUS12 FKW10:FKW12 FBA10:FBA12 ERE10:ERE12 EHI10:EHI12 DXM10:DXM12 DNQ10:DNQ12 DDU10:DDU12 CTY10:CTY12 CKC10:CKC12 CAG10:CAG12 BQK10:BQK12 BGO10:BGO12 AWS10:AWS12 AMW10:AMW12 ADA10:ADA12 TE10:TE12 JI10:JI12" xr:uid="{00000000-0002-0000-0100-000000000000}">
      <formula1>TIPODERIESGO</formula1>
    </dataValidation>
  </dataValidations>
  <pageMargins left="0.7" right="0.7" top="0.75" bottom="0.75" header="0.3" footer="0.3"/>
  <pageSetup orientation="portrait"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P40"/>
  <sheetViews>
    <sheetView showGridLines="0" zoomScale="55" zoomScaleNormal="55" workbookViewId="0">
      <selection activeCell="D27" sqref="D27"/>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485"/>
      <c r="C5" s="485"/>
      <c r="D5" s="486" t="s">
        <v>0</v>
      </c>
      <c r="E5" s="486"/>
      <c r="F5" s="486"/>
      <c r="G5" s="486"/>
      <c r="H5" s="120" t="s">
        <v>233</v>
      </c>
    </row>
    <row r="6" spans="2:16" ht="26.25" customHeight="1" x14ac:dyDescent="0.3">
      <c r="B6" s="485"/>
      <c r="C6" s="485"/>
      <c r="D6" s="486" t="s">
        <v>1</v>
      </c>
      <c r="E6" s="486"/>
      <c r="F6" s="486"/>
      <c r="G6" s="486"/>
      <c r="H6" s="120" t="s">
        <v>234</v>
      </c>
    </row>
    <row r="7" spans="2:16" ht="18" customHeight="1" x14ac:dyDescent="0.3">
      <c r="B7" s="485"/>
      <c r="C7" s="485"/>
      <c r="D7" s="486" t="s">
        <v>2</v>
      </c>
      <c r="E7" s="486"/>
      <c r="F7" s="486"/>
      <c r="G7" s="486"/>
      <c r="H7" s="105" t="s">
        <v>235</v>
      </c>
    </row>
    <row r="8" spans="2:16" ht="20.25" x14ac:dyDescent="0.3">
      <c r="B8" s="485"/>
      <c r="C8" s="485"/>
      <c r="D8" s="486" t="s">
        <v>236</v>
      </c>
      <c r="E8" s="486"/>
      <c r="F8" s="486"/>
      <c r="G8" s="486"/>
      <c r="H8" s="121" t="s">
        <v>237</v>
      </c>
    </row>
    <row r="9" spans="2:16" ht="18" customHeight="1" thickBot="1" x14ac:dyDescent="0.25">
      <c r="B9" s="122"/>
      <c r="C9" s="123"/>
      <c r="D9" s="124"/>
      <c r="E9" s="124"/>
      <c r="F9" s="124"/>
      <c r="G9" s="124"/>
      <c r="H9" s="124"/>
      <c r="M9" s="5" t="s">
        <v>238</v>
      </c>
    </row>
    <row r="10" spans="2:16" ht="18" customHeight="1" thickBot="1" x14ac:dyDescent="0.25">
      <c r="B10" s="497" t="s">
        <v>37</v>
      </c>
      <c r="C10" s="498"/>
      <c r="D10" s="501" t="s">
        <v>38</v>
      </c>
      <c r="E10" s="502"/>
      <c r="F10" s="503"/>
      <c r="G10" s="125"/>
      <c r="H10" s="125"/>
      <c r="M10" s="487">
        <v>5</v>
      </c>
      <c r="N10" s="488"/>
      <c r="O10" s="488"/>
      <c r="P10" s="489"/>
    </row>
    <row r="11" spans="2:16" ht="18.75" thickBot="1" x14ac:dyDescent="0.25">
      <c r="B11" s="499"/>
      <c r="C11" s="500"/>
      <c r="D11" s="6" t="s">
        <v>39</v>
      </c>
      <c r="E11" s="22" t="s">
        <v>40</v>
      </c>
      <c r="F11" s="22" t="s">
        <v>41</v>
      </c>
      <c r="M11" s="487">
        <v>10</v>
      </c>
      <c r="N11" s="490"/>
      <c r="O11" s="490"/>
      <c r="P11" s="491"/>
    </row>
    <row r="12" spans="2:16" ht="18" customHeight="1" thickBot="1" x14ac:dyDescent="0.25">
      <c r="B12" s="126"/>
      <c r="C12" s="127"/>
      <c r="D12" s="22">
        <v>7</v>
      </c>
      <c r="E12" s="22">
        <v>11</v>
      </c>
      <c r="F12" s="128">
        <v>13</v>
      </c>
      <c r="G12" s="129"/>
      <c r="H12" s="129"/>
      <c r="M12" s="487">
        <v>20</v>
      </c>
      <c r="N12" s="490"/>
      <c r="O12" s="490"/>
      <c r="P12" s="491"/>
    </row>
    <row r="13" spans="2:16" ht="26.25" thickBot="1" x14ac:dyDescent="0.25">
      <c r="B13" s="476" t="s">
        <v>239</v>
      </c>
      <c r="C13" s="476">
        <v>1</v>
      </c>
      <c r="D13" s="130">
        <f>+C13*$D$12</f>
        <v>7</v>
      </c>
      <c r="E13" s="131">
        <f>+C13*$E$12</f>
        <v>11</v>
      </c>
      <c r="F13" s="132">
        <f>+C13*F$12</f>
        <v>13</v>
      </c>
      <c r="G13" s="133"/>
      <c r="H13" s="62" t="s">
        <v>42</v>
      </c>
      <c r="I13" s="63" t="s">
        <v>43</v>
      </c>
    </row>
    <row r="14" spans="2:16" ht="18" customHeight="1" thickBot="1" x14ac:dyDescent="0.25">
      <c r="B14" s="477"/>
      <c r="C14" s="477"/>
      <c r="D14" s="134" t="s">
        <v>240</v>
      </c>
      <c r="E14" s="29" t="s">
        <v>241</v>
      </c>
      <c r="F14" s="35" t="s">
        <v>242</v>
      </c>
      <c r="G14" s="135"/>
      <c r="H14" s="136"/>
      <c r="I14" s="136"/>
      <c r="M14" s="492">
        <v>7</v>
      </c>
      <c r="N14" s="492">
        <v>11</v>
      </c>
      <c r="O14" s="492">
        <v>13</v>
      </c>
    </row>
    <row r="15" spans="2:16" ht="18" customHeight="1" x14ac:dyDescent="0.2">
      <c r="B15" s="477"/>
      <c r="C15" s="477"/>
      <c r="D15" s="137" t="s">
        <v>47</v>
      </c>
      <c r="E15" s="23" t="s">
        <v>47</v>
      </c>
      <c r="F15" s="36"/>
      <c r="G15" s="138"/>
      <c r="H15" s="494" t="s">
        <v>44</v>
      </c>
      <c r="I15" s="139" t="s">
        <v>45</v>
      </c>
      <c r="M15" s="492"/>
      <c r="N15" s="493"/>
      <c r="O15" s="493"/>
    </row>
    <row r="16" spans="2:16" ht="36.75" customHeight="1" x14ac:dyDescent="0.2">
      <c r="B16" s="477"/>
      <c r="C16" s="477"/>
      <c r="D16" s="140"/>
      <c r="E16" s="30"/>
      <c r="F16" s="36" t="s">
        <v>48</v>
      </c>
      <c r="G16" s="138"/>
      <c r="H16" s="495"/>
      <c r="I16" s="141" t="s">
        <v>46</v>
      </c>
      <c r="M16" s="492"/>
      <c r="N16" s="493"/>
      <c r="O16" s="493"/>
    </row>
    <row r="17" spans="2:15" ht="18" customHeight="1" thickBot="1" x14ac:dyDescent="0.25">
      <c r="B17" s="478"/>
      <c r="C17" s="478"/>
      <c r="D17" s="142"/>
      <c r="E17" s="31"/>
      <c r="F17" s="143"/>
      <c r="G17" s="138"/>
      <c r="H17" s="496"/>
      <c r="I17" s="141" t="s">
        <v>49</v>
      </c>
      <c r="M17" s="492"/>
      <c r="N17" s="493"/>
      <c r="O17" s="493"/>
    </row>
    <row r="18" spans="2:15" ht="18" x14ac:dyDescent="0.2">
      <c r="B18" s="476" t="s">
        <v>243</v>
      </c>
      <c r="C18" s="476">
        <v>2</v>
      </c>
      <c r="D18" s="144">
        <f>+C18*$D$12</f>
        <v>14</v>
      </c>
      <c r="E18" s="145">
        <f>+C18*$E$12</f>
        <v>22</v>
      </c>
      <c r="F18" s="146">
        <f>+C18*F$12</f>
        <v>26</v>
      </c>
      <c r="G18" s="133"/>
      <c r="H18" s="504" t="s">
        <v>54</v>
      </c>
      <c r="I18" s="147" t="s">
        <v>51</v>
      </c>
    </row>
    <row r="19" spans="2:15" ht="18" customHeight="1" x14ac:dyDescent="0.2">
      <c r="B19" s="477"/>
      <c r="C19" s="477"/>
      <c r="D19" s="134" t="s">
        <v>244</v>
      </c>
      <c r="E19" s="148" t="s">
        <v>245</v>
      </c>
      <c r="F19" s="149" t="s">
        <v>246</v>
      </c>
      <c r="G19" s="135"/>
      <c r="H19" s="505"/>
      <c r="I19" s="147" t="s">
        <v>53</v>
      </c>
    </row>
    <row r="20" spans="2:15" ht="18" customHeight="1" x14ac:dyDescent="0.2">
      <c r="B20" s="477"/>
      <c r="C20" s="477"/>
      <c r="D20" s="137" t="s">
        <v>47</v>
      </c>
      <c r="E20" s="148" t="s">
        <v>47</v>
      </c>
      <c r="F20" s="149"/>
      <c r="G20" s="138"/>
      <c r="H20" s="505"/>
      <c r="I20" s="147" t="s">
        <v>55</v>
      </c>
    </row>
    <row r="21" spans="2:15" ht="18" x14ac:dyDescent="0.2">
      <c r="B21" s="477"/>
      <c r="C21" s="477"/>
      <c r="D21" s="140"/>
      <c r="E21" s="148"/>
      <c r="F21" s="149" t="s">
        <v>48</v>
      </c>
      <c r="G21" s="138"/>
      <c r="H21" s="505"/>
      <c r="I21" s="147" t="s">
        <v>56</v>
      </c>
    </row>
    <row r="22" spans="2:15" ht="18" customHeight="1" thickBot="1" x14ac:dyDescent="0.25">
      <c r="B22" s="478"/>
      <c r="C22" s="478"/>
      <c r="D22" s="142"/>
      <c r="E22" s="148"/>
      <c r="F22" s="150"/>
      <c r="G22" s="138"/>
      <c r="H22" s="505"/>
      <c r="I22" s="147" t="s">
        <v>57</v>
      </c>
    </row>
    <row r="23" spans="2:15" ht="18" x14ac:dyDescent="0.2">
      <c r="B23" s="476" t="s">
        <v>247</v>
      </c>
      <c r="C23" s="476">
        <v>3</v>
      </c>
      <c r="D23" s="151">
        <f>+C23*$D$12</f>
        <v>21</v>
      </c>
      <c r="E23" s="146">
        <f>+C23*$E$12</f>
        <v>33</v>
      </c>
      <c r="F23" s="152">
        <f>+C23*F$12</f>
        <v>39</v>
      </c>
      <c r="G23" s="133"/>
      <c r="H23" s="479" t="s">
        <v>59</v>
      </c>
      <c r="I23" s="153" t="s">
        <v>58</v>
      </c>
    </row>
    <row r="24" spans="2:15" ht="18" customHeight="1" x14ac:dyDescent="0.2">
      <c r="B24" s="477"/>
      <c r="C24" s="477"/>
      <c r="D24" s="148" t="s">
        <v>248</v>
      </c>
      <c r="E24" s="154" t="s">
        <v>249</v>
      </c>
      <c r="F24" s="155" t="s">
        <v>250</v>
      </c>
      <c r="G24" s="135"/>
      <c r="H24" s="480"/>
      <c r="I24" s="153" t="s">
        <v>60</v>
      </c>
    </row>
    <row r="25" spans="2:15" ht="18" customHeight="1" x14ac:dyDescent="0.2">
      <c r="B25" s="477"/>
      <c r="C25" s="477"/>
      <c r="D25" s="156" t="s">
        <v>48</v>
      </c>
      <c r="E25" s="154" t="s">
        <v>48</v>
      </c>
      <c r="F25" s="155" t="s">
        <v>48</v>
      </c>
      <c r="G25" s="138"/>
      <c r="H25" s="480"/>
      <c r="I25" s="153" t="s">
        <v>61</v>
      </c>
    </row>
    <row r="26" spans="2:15" ht="18" x14ac:dyDescent="0.2">
      <c r="B26" s="477"/>
      <c r="C26" s="477"/>
      <c r="D26" s="156" t="s">
        <v>50</v>
      </c>
      <c r="E26" s="154" t="s">
        <v>50</v>
      </c>
      <c r="F26" s="155" t="s">
        <v>50</v>
      </c>
      <c r="G26" s="138"/>
      <c r="H26" s="481"/>
      <c r="I26" s="153" t="s">
        <v>62</v>
      </c>
    </row>
    <row r="27" spans="2:15" ht="18" customHeight="1" thickBot="1" x14ac:dyDescent="0.25">
      <c r="B27" s="478"/>
      <c r="C27" s="478"/>
      <c r="D27" s="157" t="s">
        <v>52</v>
      </c>
      <c r="E27" s="158" t="s">
        <v>52</v>
      </c>
      <c r="F27" s="155" t="s">
        <v>52</v>
      </c>
      <c r="G27" s="138"/>
      <c r="H27" s="482" t="s">
        <v>68</v>
      </c>
      <c r="I27" s="159" t="s">
        <v>63</v>
      </c>
    </row>
    <row r="28" spans="2:15" ht="18" x14ac:dyDescent="0.2">
      <c r="B28" s="476" t="s">
        <v>251</v>
      </c>
      <c r="C28" s="476">
        <v>4</v>
      </c>
      <c r="D28" s="160">
        <f>+C28*$D$12</f>
        <v>28</v>
      </c>
      <c r="E28" s="161">
        <f>+C28*$E$12</f>
        <v>44</v>
      </c>
      <c r="F28" s="152">
        <f>+C28*F$12</f>
        <v>52</v>
      </c>
      <c r="G28" s="133"/>
      <c r="H28" s="483"/>
      <c r="I28" s="159" t="s">
        <v>64</v>
      </c>
      <c r="K28" s="162"/>
      <c r="L28" s="163"/>
    </row>
    <row r="29" spans="2:15" ht="18" customHeight="1" thickBot="1" x14ac:dyDescent="0.25">
      <c r="B29" s="477"/>
      <c r="C29" s="477"/>
      <c r="D29" s="164" t="s">
        <v>252</v>
      </c>
      <c r="E29" s="165" t="s">
        <v>253</v>
      </c>
      <c r="F29" s="155" t="s">
        <v>254</v>
      </c>
      <c r="G29" s="135"/>
      <c r="H29" s="484"/>
      <c r="I29" s="166" t="s">
        <v>65</v>
      </c>
      <c r="K29" s="167"/>
      <c r="L29" s="163"/>
    </row>
    <row r="30" spans="2:15" ht="18" customHeight="1" x14ac:dyDescent="0.2">
      <c r="B30" s="477"/>
      <c r="C30" s="477"/>
      <c r="D30" s="160" t="s">
        <v>48</v>
      </c>
      <c r="E30" s="168" t="s">
        <v>48</v>
      </c>
      <c r="F30" s="155" t="s">
        <v>48</v>
      </c>
      <c r="G30" s="138"/>
      <c r="H30" s="138"/>
      <c r="K30" s="167"/>
      <c r="L30" s="163"/>
    </row>
    <row r="31" spans="2:15" ht="18" x14ac:dyDescent="0.2">
      <c r="B31" s="477"/>
      <c r="C31" s="477"/>
      <c r="D31" s="160" t="s">
        <v>50</v>
      </c>
      <c r="E31" s="168" t="s">
        <v>50</v>
      </c>
      <c r="F31" s="155" t="s">
        <v>50</v>
      </c>
      <c r="G31" s="138"/>
      <c r="H31" s="138"/>
      <c r="K31" s="162"/>
      <c r="L31" s="163"/>
    </row>
    <row r="32" spans="2:15" ht="77.25" customHeight="1" thickBot="1" x14ac:dyDescent="0.25">
      <c r="B32" s="478"/>
      <c r="C32" s="478"/>
      <c r="D32" s="169" t="s">
        <v>52</v>
      </c>
      <c r="E32" s="170" t="s">
        <v>52</v>
      </c>
      <c r="F32" s="171" t="s">
        <v>52</v>
      </c>
      <c r="G32" s="138"/>
      <c r="H32" s="138"/>
      <c r="K32" s="162"/>
      <c r="L32" s="163"/>
    </row>
    <row r="33" spans="2:12" ht="18" x14ac:dyDescent="0.2">
      <c r="B33" s="476" t="s">
        <v>255</v>
      </c>
      <c r="C33" s="476">
        <v>5</v>
      </c>
      <c r="D33" s="172">
        <f>+C33*$D$12</f>
        <v>35</v>
      </c>
      <c r="E33" s="28">
        <f>+C33*$E$12</f>
        <v>55</v>
      </c>
      <c r="F33" s="173">
        <f>+C33*F$12</f>
        <v>65</v>
      </c>
      <c r="G33" s="133"/>
      <c r="H33" s="133"/>
      <c r="K33" s="162"/>
      <c r="L33" s="163"/>
    </row>
    <row r="34" spans="2:12" ht="18" x14ac:dyDescent="0.2">
      <c r="B34" s="477"/>
      <c r="C34" s="477"/>
      <c r="D34" s="160" t="s">
        <v>256</v>
      </c>
      <c r="E34" s="25" t="s">
        <v>257</v>
      </c>
      <c r="F34" s="26" t="s">
        <v>258</v>
      </c>
      <c r="G34" s="135"/>
      <c r="H34" s="135"/>
      <c r="K34" s="162"/>
      <c r="L34" s="163"/>
    </row>
    <row r="35" spans="2:12" ht="18" x14ac:dyDescent="0.2">
      <c r="B35" s="477"/>
      <c r="C35" s="477"/>
      <c r="D35" s="160" t="s">
        <v>48</v>
      </c>
      <c r="E35" s="24" t="s">
        <v>48</v>
      </c>
      <c r="F35" s="33" t="s">
        <v>50</v>
      </c>
      <c r="G35" s="138"/>
      <c r="H35" s="138"/>
      <c r="K35" s="162"/>
      <c r="L35" s="163"/>
    </row>
    <row r="36" spans="2:12" ht="18" x14ac:dyDescent="0.2">
      <c r="B36" s="477"/>
      <c r="C36" s="477"/>
      <c r="D36" s="160" t="s">
        <v>50</v>
      </c>
      <c r="E36" s="24" t="s">
        <v>50</v>
      </c>
      <c r="F36" s="33" t="s">
        <v>48</v>
      </c>
      <c r="G36" s="138"/>
      <c r="H36" s="138"/>
      <c r="K36" s="162"/>
      <c r="L36" s="163"/>
    </row>
    <row r="37" spans="2:12" ht="69" customHeight="1" thickBot="1" x14ac:dyDescent="0.25">
      <c r="B37" s="478"/>
      <c r="C37" s="478"/>
      <c r="D37" s="169" t="s">
        <v>52</v>
      </c>
      <c r="E37" s="32" t="s">
        <v>52</v>
      </c>
      <c r="F37" s="34" t="s">
        <v>52</v>
      </c>
      <c r="G37" s="138"/>
      <c r="H37" s="138"/>
      <c r="K37" s="162"/>
      <c r="L37" s="163"/>
    </row>
    <row r="40" spans="2:12" ht="18" x14ac:dyDescent="0.25">
      <c r="B40" s="174" t="s">
        <v>232</v>
      </c>
    </row>
  </sheetData>
  <mergeCells count="27">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 ref="B5:C8"/>
    <mergeCell ref="D5:G5"/>
    <mergeCell ref="D6:G6"/>
    <mergeCell ref="D7:G7"/>
    <mergeCell ref="D8:G8"/>
    <mergeCell ref="B23:B27"/>
    <mergeCell ref="C23:C27"/>
    <mergeCell ref="H23:H26"/>
    <mergeCell ref="H27:H29"/>
    <mergeCell ref="B28:B32"/>
    <mergeCell ref="C28:C3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Q66"/>
  <sheetViews>
    <sheetView topLeftCell="A7" zoomScale="70" zoomScaleNormal="70" workbookViewId="0">
      <selection activeCell="B25" sqref="B25:G26"/>
    </sheetView>
  </sheetViews>
  <sheetFormatPr baseColWidth="10" defaultRowHeight="12.75" x14ac:dyDescent="0.2"/>
  <cols>
    <col min="1" max="5" width="6.42578125" style="93" customWidth="1"/>
    <col min="6" max="7" width="4.85546875" style="93" customWidth="1"/>
    <col min="8" max="8" width="10.42578125" style="93" customWidth="1"/>
    <col min="9" max="15" width="3.7109375" style="93" customWidth="1"/>
    <col min="16" max="16" width="12.28515625" style="93" customWidth="1"/>
    <col min="17" max="17" width="11.42578125" style="93" customWidth="1"/>
    <col min="18" max="18" width="3.7109375" style="93" customWidth="1"/>
    <col min="19" max="19" width="12.42578125" style="93" customWidth="1"/>
    <col min="20" max="22" width="3.7109375" style="93" customWidth="1"/>
    <col min="23" max="23" width="15.85546875" style="93" customWidth="1"/>
    <col min="24" max="24" width="10.7109375" style="93" customWidth="1"/>
    <col min="25" max="25" width="3.7109375" style="93" customWidth="1"/>
    <col min="26" max="26" width="16" style="93" customWidth="1"/>
    <col min="27" max="27" width="17.28515625" style="93" customWidth="1"/>
    <col min="28" max="28" width="11.140625" style="93" customWidth="1"/>
    <col min="29" max="29" width="14.7109375" style="93" customWidth="1"/>
    <col min="30" max="30" width="15" style="93" customWidth="1"/>
    <col min="31" max="35" width="6" style="93" customWidth="1"/>
    <col min="36" max="36" width="4.85546875" style="93" customWidth="1"/>
    <col min="37" max="37" width="10.42578125" style="93" bestFit="1" customWidth="1"/>
    <col min="38" max="38" width="11.7109375" style="93" customWidth="1"/>
    <col min="39" max="42" width="4.85546875" style="93" customWidth="1"/>
    <col min="43" max="258" width="11.42578125" style="93"/>
    <col min="259" max="263" width="6.42578125" style="93" customWidth="1"/>
    <col min="264" max="265" width="4.85546875" style="93" customWidth="1"/>
    <col min="266" max="266" width="10.42578125" style="93" customWidth="1"/>
    <col min="267" max="271" width="3.7109375" style="93" customWidth="1"/>
    <col min="272" max="272" width="12.28515625" style="93" customWidth="1"/>
    <col min="273" max="273" width="11.42578125" style="93" customWidth="1"/>
    <col min="274" max="274" width="3.7109375" style="93" customWidth="1"/>
    <col min="275" max="275" width="12.42578125" style="93" customWidth="1"/>
    <col min="276" max="278" width="3.7109375" style="93" customWidth="1"/>
    <col min="279" max="279" width="15.85546875" style="93" customWidth="1"/>
    <col min="280" max="280" width="10.7109375" style="93" customWidth="1"/>
    <col min="281" max="281" width="3.7109375" style="93" customWidth="1"/>
    <col min="282" max="282" width="16" style="93" customWidth="1"/>
    <col min="283" max="283" width="17.28515625" style="93" customWidth="1"/>
    <col min="284" max="284" width="11.140625" style="93" customWidth="1"/>
    <col min="285" max="285" width="14.7109375" style="93" customWidth="1"/>
    <col min="286" max="286" width="15" style="93" customWidth="1"/>
    <col min="287" max="291" width="6" style="93" customWidth="1"/>
    <col min="292" max="292" width="4.85546875" style="93" customWidth="1"/>
    <col min="293" max="293" width="10.42578125" style="93" bestFit="1" customWidth="1"/>
    <col min="294" max="294" width="11.7109375" style="93" customWidth="1"/>
    <col min="295" max="298" width="4.85546875" style="93" customWidth="1"/>
    <col min="299" max="514" width="11.42578125" style="93"/>
    <col min="515" max="519" width="6.42578125" style="93" customWidth="1"/>
    <col min="520" max="521" width="4.85546875" style="93" customWidth="1"/>
    <col min="522" max="522" width="10.42578125" style="93" customWidth="1"/>
    <col min="523" max="527" width="3.7109375" style="93" customWidth="1"/>
    <col min="528" max="528" width="12.28515625" style="93" customWidth="1"/>
    <col min="529" max="529" width="11.42578125" style="93" customWidth="1"/>
    <col min="530" max="530" width="3.7109375" style="93" customWidth="1"/>
    <col min="531" max="531" width="12.42578125" style="93" customWidth="1"/>
    <col min="532" max="534" width="3.7109375" style="93" customWidth="1"/>
    <col min="535" max="535" width="15.85546875" style="93" customWidth="1"/>
    <col min="536" max="536" width="10.7109375" style="93" customWidth="1"/>
    <col min="537" max="537" width="3.7109375" style="93" customWidth="1"/>
    <col min="538" max="538" width="16" style="93" customWidth="1"/>
    <col min="539" max="539" width="17.28515625" style="93" customWidth="1"/>
    <col min="540" max="540" width="11.140625" style="93" customWidth="1"/>
    <col min="541" max="541" width="14.7109375" style="93" customWidth="1"/>
    <col min="542" max="542" width="15" style="93" customWidth="1"/>
    <col min="543" max="547" width="6" style="93" customWidth="1"/>
    <col min="548" max="548" width="4.85546875" style="93" customWidth="1"/>
    <col min="549" max="549" width="10.42578125" style="93" bestFit="1" customWidth="1"/>
    <col min="550" max="550" width="11.7109375" style="93" customWidth="1"/>
    <col min="551" max="554" width="4.85546875" style="93" customWidth="1"/>
    <col min="555" max="770" width="11.42578125" style="93"/>
    <col min="771" max="775" width="6.42578125" style="93" customWidth="1"/>
    <col min="776" max="777" width="4.85546875" style="93" customWidth="1"/>
    <col min="778" max="778" width="10.42578125" style="93" customWidth="1"/>
    <col min="779" max="783" width="3.7109375" style="93" customWidth="1"/>
    <col min="784" max="784" width="12.28515625" style="93" customWidth="1"/>
    <col min="785" max="785" width="11.42578125" style="93" customWidth="1"/>
    <col min="786" max="786" width="3.7109375" style="93" customWidth="1"/>
    <col min="787" max="787" width="12.42578125" style="93" customWidth="1"/>
    <col min="788" max="790" width="3.7109375" style="93" customWidth="1"/>
    <col min="791" max="791" width="15.85546875" style="93" customWidth="1"/>
    <col min="792" max="792" width="10.7109375" style="93" customWidth="1"/>
    <col min="793" max="793" width="3.7109375" style="93" customWidth="1"/>
    <col min="794" max="794" width="16" style="93" customWidth="1"/>
    <col min="795" max="795" width="17.28515625" style="93" customWidth="1"/>
    <col min="796" max="796" width="11.140625" style="93" customWidth="1"/>
    <col min="797" max="797" width="14.7109375" style="93" customWidth="1"/>
    <col min="798" max="798" width="15" style="93" customWidth="1"/>
    <col min="799" max="803" width="6" style="93" customWidth="1"/>
    <col min="804" max="804" width="4.85546875" style="93" customWidth="1"/>
    <col min="805" max="805" width="10.42578125" style="93" bestFit="1" customWidth="1"/>
    <col min="806" max="806" width="11.7109375" style="93" customWidth="1"/>
    <col min="807" max="810" width="4.85546875" style="93" customWidth="1"/>
    <col min="811" max="1026" width="11.42578125" style="93"/>
    <col min="1027" max="1031" width="6.42578125" style="93" customWidth="1"/>
    <col min="1032" max="1033" width="4.85546875" style="93" customWidth="1"/>
    <col min="1034" max="1034" width="10.42578125" style="93" customWidth="1"/>
    <col min="1035" max="1039" width="3.7109375" style="93" customWidth="1"/>
    <col min="1040" max="1040" width="12.28515625" style="93" customWidth="1"/>
    <col min="1041" max="1041" width="11.42578125" style="93" customWidth="1"/>
    <col min="1042" max="1042" width="3.7109375" style="93" customWidth="1"/>
    <col min="1043" max="1043" width="12.42578125" style="93" customWidth="1"/>
    <col min="1044" max="1046" width="3.7109375" style="93" customWidth="1"/>
    <col min="1047" max="1047" width="15.85546875" style="93" customWidth="1"/>
    <col min="1048" max="1048" width="10.7109375" style="93" customWidth="1"/>
    <col min="1049" max="1049" width="3.7109375" style="93" customWidth="1"/>
    <col min="1050" max="1050" width="16" style="93" customWidth="1"/>
    <col min="1051" max="1051" width="17.28515625" style="93" customWidth="1"/>
    <col min="1052" max="1052" width="11.140625" style="93" customWidth="1"/>
    <col min="1053" max="1053" width="14.7109375" style="93" customWidth="1"/>
    <col min="1054" max="1054" width="15" style="93" customWidth="1"/>
    <col min="1055" max="1059" width="6" style="93" customWidth="1"/>
    <col min="1060" max="1060" width="4.85546875" style="93" customWidth="1"/>
    <col min="1061" max="1061" width="10.42578125" style="93" bestFit="1" customWidth="1"/>
    <col min="1062" max="1062" width="11.7109375" style="93" customWidth="1"/>
    <col min="1063" max="1066" width="4.85546875" style="93" customWidth="1"/>
    <col min="1067" max="1282" width="11.42578125" style="93"/>
    <col min="1283" max="1287" width="6.42578125" style="93" customWidth="1"/>
    <col min="1288" max="1289" width="4.85546875" style="93" customWidth="1"/>
    <col min="1290" max="1290" width="10.42578125" style="93" customWidth="1"/>
    <col min="1291" max="1295" width="3.7109375" style="93" customWidth="1"/>
    <col min="1296" max="1296" width="12.28515625" style="93" customWidth="1"/>
    <col min="1297" max="1297" width="11.42578125" style="93" customWidth="1"/>
    <col min="1298" max="1298" width="3.7109375" style="93" customWidth="1"/>
    <col min="1299" max="1299" width="12.42578125" style="93" customWidth="1"/>
    <col min="1300" max="1302" width="3.7109375" style="93" customWidth="1"/>
    <col min="1303" max="1303" width="15.85546875" style="93" customWidth="1"/>
    <col min="1304" max="1304" width="10.7109375" style="93" customWidth="1"/>
    <col min="1305" max="1305" width="3.7109375" style="93" customWidth="1"/>
    <col min="1306" max="1306" width="16" style="93" customWidth="1"/>
    <col min="1307" max="1307" width="17.28515625" style="93" customWidth="1"/>
    <col min="1308" max="1308" width="11.140625" style="93" customWidth="1"/>
    <col min="1309" max="1309" width="14.7109375" style="93" customWidth="1"/>
    <col min="1310" max="1310" width="15" style="93" customWidth="1"/>
    <col min="1311" max="1315" width="6" style="93" customWidth="1"/>
    <col min="1316" max="1316" width="4.85546875" style="93" customWidth="1"/>
    <col min="1317" max="1317" width="10.42578125" style="93" bestFit="1" customWidth="1"/>
    <col min="1318" max="1318" width="11.7109375" style="93" customWidth="1"/>
    <col min="1319" max="1322" width="4.85546875" style="93" customWidth="1"/>
    <col min="1323" max="1538" width="11.42578125" style="93"/>
    <col min="1539" max="1543" width="6.42578125" style="93" customWidth="1"/>
    <col min="1544" max="1545" width="4.85546875" style="93" customWidth="1"/>
    <col min="1546" max="1546" width="10.42578125" style="93" customWidth="1"/>
    <col min="1547" max="1551" width="3.7109375" style="93" customWidth="1"/>
    <col min="1552" max="1552" width="12.28515625" style="93" customWidth="1"/>
    <col min="1553" max="1553" width="11.42578125" style="93" customWidth="1"/>
    <col min="1554" max="1554" width="3.7109375" style="93" customWidth="1"/>
    <col min="1555" max="1555" width="12.42578125" style="93" customWidth="1"/>
    <col min="1556" max="1558" width="3.7109375" style="93" customWidth="1"/>
    <col min="1559" max="1559" width="15.85546875" style="93" customWidth="1"/>
    <col min="1560" max="1560" width="10.7109375" style="93" customWidth="1"/>
    <col min="1561" max="1561" width="3.7109375" style="93" customWidth="1"/>
    <col min="1562" max="1562" width="16" style="93" customWidth="1"/>
    <col min="1563" max="1563" width="17.28515625" style="93" customWidth="1"/>
    <col min="1564" max="1564" width="11.140625" style="93" customWidth="1"/>
    <col min="1565" max="1565" width="14.7109375" style="93" customWidth="1"/>
    <col min="1566" max="1566" width="15" style="93" customWidth="1"/>
    <col min="1567" max="1571" width="6" style="93" customWidth="1"/>
    <col min="1572" max="1572" width="4.85546875" style="93" customWidth="1"/>
    <col min="1573" max="1573" width="10.42578125" style="93" bestFit="1" customWidth="1"/>
    <col min="1574" max="1574" width="11.7109375" style="93" customWidth="1"/>
    <col min="1575" max="1578" width="4.85546875" style="93" customWidth="1"/>
    <col min="1579" max="1794" width="11.42578125" style="93"/>
    <col min="1795" max="1799" width="6.42578125" style="93" customWidth="1"/>
    <col min="1800" max="1801" width="4.85546875" style="93" customWidth="1"/>
    <col min="1802" max="1802" width="10.42578125" style="93" customWidth="1"/>
    <col min="1803" max="1807" width="3.7109375" style="93" customWidth="1"/>
    <col min="1808" max="1808" width="12.28515625" style="93" customWidth="1"/>
    <col min="1809" max="1809" width="11.42578125" style="93" customWidth="1"/>
    <col min="1810" max="1810" width="3.7109375" style="93" customWidth="1"/>
    <col min="1811" max="1811" width="12.42578125" style="93" customWidth="1"/>
    <col min="1812" max="1814" width="3.7109375" style="93" customWidth="1"/>
    <col min="1815" max="1815" width="15.85546875" style="93" customWidth="1"/>
    <col min="1816" max="1816" width="10.7109375" style="93" customWidth="1"/>
    <col min="1817" max="1817" width="3.7109375" style="93" customWidth="1"/>
    <col min="1818" max="1818" width="16" style="93" customWidth="1"/>
    <col min="1819" max="1819" width="17.28515625" style="93" customWidth="1"/>
    <col min="1820" max="1820" width="11.140625" style="93" customWidth="1"/>
    <col min="1821" max="1821" width="14.7109375" style="93" customWidth="1"/>
    <col min="1822" max="1822" width="15" style="93" customWidth="1"/>
    <col min="1823" max="1827" width="6" style="93" customWidth="1"/>
    <col min="1828" max="1828" width="4.85546875" style="93" customWidth="1"/>
    <col min="1829" max="1829" width="10.42578125" style="93" bestFit="1" customWidth="1"/>
    <col min="1830" max="1830" width="11.7109375" style="93" customWidth="1"/>
    <col min="1831" max="1834" width="4.85546875" style="93" customWidth="1"/>
    <col min="1835" max="2050" width="11.42578125" style="93"/>
    <col min="2051" max="2055" width="6.42578125" style="93" customWidth="1"/>
    <col min="2056" max="2057" width="4.85546875" style="93" customWidth="1"/>
    <col min="2058" max="2058" width="10.42578125" style="93" customWidth="1"/>
    <col min="2059" max="2063" width="3.7109375" style="93" customWidth="1"/>
    <col min="2064" max="2064" width="12.28515625" style="93" customWidth="1"/>
    <col min="2065" max="2065" width="11.42578125" style="93" customWidth="1"/>
    <col min="2066" max="2066" width="3.7109375" style="93" customWidth="1"/>
    <col min="2067" max="2067" width="12.42578125" style="93" customWidth="1"/>
    <col min="2068" max="2070" width="3.7109375" style="93" customWidth="1"/>
    <col min="2071" max="2071" width="15.85546875" style="93" customWidth="1"/>
    <col min="2072" max="2072" width="10.7109375" style="93" customWidth="1"/>
    <col min="2073" max="2073" width="3.7109375" style="93" customWidth="1"/>
    <col min="2074" max="2074" width="16" style="93" customWidth="1"/>
    <col min="2075" max="2075" width="17.28515625" style="93" customWidth="1"/>
    <col min="2076" max="2076" width="11.140625" style="93" customWidth="1"/>
    <col min="2077" max="2077" width="14.7109375" style="93" customWidth="1"/>
    <col min="2078" max="2078" width="15" style="93" customWidth="1"/>
    <col min="2079" max="2083" width="6" style="93" customWidth="1"/>
    <col min="2084" max="2084" width="4.85546875" style="93" customWidth="1"/>
    <col min="2085" max="2085" width="10.42578125" style="93" bestFit="1" customWidth="1"/>
    <col min="2086" max="2086" width="11.7109375" style="93" customWidth="1"/>
    <col min="2087" max="2090" width="4.85546875" style="93" customWidth="1"/>
    <col min="2091" max="2306" width="11.42578125" style="93"/>
    <col min="2307" max="2311" width="6.42578125" style="93" customWidth="1"/>
    <col min="2312" max="2313" width="4.85546875" style="93" customWidth="1"/>
    <col min="2314" max="2314" width="10.42578125" style="93" customWidth="1"/>
    <col min="2315" max="2319" width="3.7109375" style="93" customWidth="1"/>
    <col min="2320" max="2320" width="12.28515625" style="93" customWidth="1"/>
    <col min="2321" max="2321" width="11.42578125" style="93" customWidth="1"/>
    <col min="2322" max="2322" width="3.7109375" style="93" customWidth="1"/>
    <col min="2323" max="2323" width="12.42578125" style="93" customWidth="1"/>
    <col min="2324" max="2326" width="3.7109375" style="93" customWidth="1"/>
    <col min="2327" max="2327" width="15.85546875" style="93" customWidth="1"/>
    <col min="2328" max="2328" width="10.7109375" style="93" customWidth="1"/>
    <col min="2329" max="2329" width="3.7109375" style="93" customWidth="1"/>
    <col min="2330" max="2330" width="16" style="93" customWidth="1"/>
    <col min="2331" max="2331" width="17.28515625" style="93" customWidth="1"/>
    <col min="2332" max="2332" width="11.140625" style="93" customWidth="1"/>
    <col min="2333" max="2333" width="14.7109375" style="93" customWidth="1"/>
    <col min="2334" max="2334" width="15" style="93" customWidth="1"/>
    <col min="2335" max="2339" width="6" style="93" customWidth="1"/>
    <col min="2340" max="2340" width="4.85546875" style="93" customWidth="1"/>
    <col min="2341" max="2341" width="10.42578125" style="93" bestFit="1" customWidth="1"/>
    <col min="2342" max="2342" width="11.7109375" style="93" customWidth="1"/>
    <col min="2343" max="2346" width="4.85546875" style="93" customWidth="1"/>
    <col min="2347" max="2562" width="11.42578125" style="93"/>
    <col min="2563" max="2567" width="6.42578125" style="93" customWidth="1"/>
    <col min="2568" max="2569" width="4.85546875" style="93" customWidth="1"/>
    <col min="2570" max="2570" width="10.42578125" style="93" customWidth="1"/>
    <col min="2571" max="2575" width="3.7109375" style="93" customWidth="1"/>
    <col min="2576" max="2576" width="12.28515625" style="93" customWidth="1"/>
    <col min="2577" max="2577" width="11.42578125" style="93" customWidth="1"/>
    <col min="2578" max="2578" width="3.7109375" style="93" customWidth="1"/>
    <col min="2579" max="2579" width="12.42578125" style="93" customWidth="1"/>
    <col min="2580" max="2582" width="3.7109375" style="93" customWidth="1"/>
    <col min="2583" max="2583" width="15.85546875" style="93" customWidth="1"/>
    <col min="2584" max="2584" width="10.7109375" style="93" customWidth="1"/>
    <col min="2585" max="2585" width="3.7109375" style="93" customWidth="1"/>
    <col min="2586" max="2586" width="16" style="93" customWidth="1"/>
    <col min="2587" max="2587" width="17.28515625" style="93" customWidth="1"/>
    <col min="2588" max="2588" width="11.140625" style="93" customWidth="1"/>
    <col min="2589" max="2589" width="14.7109375" style="93" customWidth="1"/>
    <col min="2590" max="2590" width="15" style="93" customWidth="1"/>
    <col min="2591" max="2595" width="6" style="93" customWidth="1"/>
    <col min="2596" max="2596" width="4.85546875" style="93" customWidth="1"/>
    <col min="2597" max="2597" width="10.42578125" style="93" bestFit="1" customWidth="1"/>
    <col min="2598" max="2598" width="11.7109375" style="93" customWidth="1"/>
    <col min="2599" max="2602" width="4.85546875" style="93" customWidth="1"/>
    <col min="2603" max="2818" width="11.42578125" style="93"/>
    <col min="2819" max="2823" width="6.42578125" style="93" customWidth="1"/>
    <col min="2824" max="2825" width="4.85546875" style="93" customWidth="1"/>
    <col min="2826" max="2826" width="10.42578125" style="93" customWidth="1"/>
    <col min="2827" max="2831" width="3.7109375" style="93" customWidth="1"/>
    <col min="2832" max="2832" width="12.28515625" style="93" customWidth="1"/>
    <col min="2833" max="2833" width="11.42578125" style="93" customWidth="1"/>
    <col min="2834" max="2834" width="3.7109375" style="93" customWidth="1"/>
    <col min="2835" max="2835" width="12.42578125" style="93" customWidth="1"/>
    <col min="2836" max="2838" width="3.7109375" style="93" customWidth="1"/>
    <col min="2839" max="2839" width="15.85546875" style="93" customWidth="1"/>
    <col min="2840" max="2840" width="10.7109375" style="93" customWidth="1"/>
    <col min="2841" max="2841" width="3.7109375" style="93" customWidth="1"/>
    <col min="2842" max="2842" width="16" style="93" customWidth="1"/>
    <col min="2843" max="2843" width="17.28515625" style="93" customWidth="1"/>
    <col min="2844" max="2844" width="11.140625" style="93" customWidth="1"/>
    <col min="2845" max="2845" width="14.7109375" style="93" customWidth="1"/>
    <col min="2846" max="2846" width="15" style="93" customWidth="1"/>
    <col min="2847" max="2851" width="6" style="93" customWidth="1"/>
    <col min="2852" max="2852" width="4.85546875" style="93" customWidth="1"/>
    <col min="2853" max="2853" width="10.42578125" style="93" bestFit="1" customWidth="1"/>
    <col min="2854" max="2854" width="11.7109375" style="93" customWidth="1"/>
    <col min="2855" max="2858" width="4.85546875" style="93" customWidth="1"/>
    <col min="2859" max="3074" width="11.42578125" style="93"/>
    <col min="3075" max="3079" width="6.42578125" style="93" customWidth="1"/>
    <col min="3080" max="3081" width="4.85546875" style="93" customWidth="1"/>
    <col min="3082" max="3082" width="10.42578125" style="93" customWidth="1"/>
    <col min="3083" max="3087" width="3.7109375" style="93" customWidth="1"/>
    <col min="3088" max="3088" width="12.28515625" style="93" customWidth="1"/>
    <col min="3089" max="3089" width="11.42578125" style="93" customWidth="1"/>
    <col min="3090" max="3090" width="3.7109375" style="93" customWidth="1"/>
    <col min="3091" max="3091" width="12.42578125" style="93" customWidth="1"/>
    <col min="3092" max="3094" width="3.7109375" style="93" customWidth="1"/>
    <col min="3095" max="3095" width="15.85546875" style="93" customWidth="1"/>
    <col min="3096" max="3096" width="10.7109375" style="93" customWidth="1"/>
    <col min="3097" max="3097" width="3.7109375" style="93" customWidth="1"/>
    <col min="3098" max="3098" width="16" style="93" customWidth="1"/>
    <col min="3099" max="3099" width="17.28515625" style="93" customWidth="1"/>
    <col min="3100" max="3100" width="11.140625" style="93" customWidth="1"/>
    <col min="3101" max="3101" width="14.7109375" style="93" customWidth="1"/>
    <col min="3102" max="3102" width="15" style="93" customWidth="1"/>
    <col min="3103" max="3107" width="6" style="93" customWidth="1"/>
    <col min="3108" max="3108" width="4.85546875" style="93" customWidth="1"/>
    <col min="3109" max="3109" width="10.42578125" style="93" bestFit="1" customWidth="1"/>
    <col min="3110" max="3110" width="11.7109375" style="93" customWidth="1"/>
    <col min="3111" max="3114" width="4.85546875" style="93" customWidth="1"/>
    <col min="3115" max="3330" width="11.42578125" style="93"/>
    <col min="3331" max="3335" width="6.42578125" style="93" customWidth="1"/>
    <col min="3336" max="3337" width="4.85546875" style="93" customWidth="1"/>
    <col min="3338" max="3338" width="10.42578125" style="93" customWidth="1"/>
    <col min="3339" max="3343" width="3.7109375" style="93" customWidth="1"/>
    <col min="3344" max="3344" width="12.28515625" style="93" customWidth="1"/>
    <col min="3345" max="3345" width="11.42578125" style="93" customWidth="1"/>
    <col min="3346" max="3346" width="3.7109375" style="93" customWidth="1"/>
    <col min="3347" max="3347" width="12.42578125" style="93" customWidth="1"/>
    <col min="3348" max="3350" width="3.7109375" style="93" customWidth="1"/>
    <col min="3351" max="3351" width="15.85546875" style="93" customWidth="1"/>
    <col min="3352" max="3352" width="10.7109375" style="93" customWidth="1"/>
    <col min="3353" max="3353" width="3.7109375" style="93" customWidth="1"/>
    <col min="3354" max="3354" width="16" style="93" customWidth="1"/>
    <col min="3355" max="3355" width="17.28515625" style="93" customWidth="1"/>
    <col min="3356" max="3356" width="11.140625" style="93" customWidth="1"/>
    <col min="3357" max="3357" width="14.7109375" style="93" customWidth="1"/>
    <col min="3358" max="3358" width="15" style="93" customWidth="1"/>
    <col min="3359" max="3363" width="6" style="93" customWidth="1"/>
    <col min="3364" max="3364" width="4.85546875" style="93" customWidth="1"/>
    <col min="3365" max="3365" width="10.42578125" style="93" bestFit="1" customWidth="1"/>
    <col min="3366" max="3366" width="11.7109375" style="93" customWidth="1"/>
    <col min="3367" max="3370" width="4.85546875" style="93" customWidth="1"/>
    <col min="3371" max="3586" width="11.42578125" style="93"/>
    <col min="3587" max="3591" width="6.42578125" style="93" customWidth="1"/>
    <col min="3592" max="3593" width="4.85546875" style="93" customWidth="1"/>
    <col min="3594" max="3594" width="10.42578125" style="93" customWidth="1"/>
    <col min="3595" max="3599" width="3.7109375" style="93" customWidth="1"/>
    <col min="3600" max="3600" width="12.28515625" style="93" customWidth="1"/>
    <col min="3601" max="3601" width="11.42578125" style="93" customWidth="1"/>
    <col min="3602" max="3602" width="3.7109375" style="93" customWidth="1"/>
    <col min="3603" max="3603" width="12.42578125" style="93" customWidth="1"/>
    <col min="3604" max="3606" width="3.7109375" style="93" customWidth="1"/>
    <col min="3607" max="3607" width="15.85546875" style="93" customWidth="1"/>
    <col min="3608" max="3608" width="10.7109375" style="93" customWidth="1"/>
    <col min="3609" max="3609" width="3.7109375" style="93" customWidth="1"/>
    <col min="3610" max="3610" width="16" style="93" customWidth="1"/>
    <col min="3611" max="3611" width="17.28515625" style="93" customWidth="1"/>
    <col min="3612" max="3612" width="11.140625" style="93" customWidth="1"/>
    <col min="3613" max="3613" width="14.7109375" style="93" customWidth="1"/>
    <col min="3614" max="3614" width="15" style="93" customWidth="1"/>
    <col min="3615" max="3619" width="6" style="93" customWidth="1"/>
    <col min="3620" max="3620" width="4.85546875" style="93" customWidth="1"/>
    <col min="3621" max="3621" width="10.42578125" style="93" bestFit="1" customWidth="1"/>
    <col min="3622" max="3622" width="11.7109375" style="93" customWidth="1"/>
    <col min="3623" max="3626" width="4.85546875" style="93" customWidth="1"/>
    <col min="3627" max="3842" width="11.42578125" style="93"/>
    <col min="3843" max="3847" width="6.42578125" style="93" customWidth="1"/>
    <col min="3848" max="3849" width="4.85546875" style="93" customWidth="1"/>
    <col min="3850" max="3850" width="10.42578125" style="93" customWidth="1"/>
    <col min="3851" max="3855" width="3.7109375" style="93" customWidth="1"/>
    <col min="3856" max="3856" width="12.28515625" style="93" customWidth="1"/>
    <col min="3857" max="3857" width="11.42578125" style="93" customWidth="1"/>
    <col min="3858" max="3858" width="3.7109375" style="93" customWidth="1"/>
    <col min="3859" max="3859" width="12.42578125" style="93" customWidth="1"/>
    <col min="3860" max="3862" width="3.7109375" style="93" customWidth="1"/>
    <col min="3863" max="3863" width="15.85546875" style="93" customWidth="1"/>
    <col min="3864" max="3864" width="10.7109375" style="93" customWidth="1"/>
    <col min="3865" max="3865" width="3.7109375" style="93" customWidth="1"/>
    <col min="3866" max="3866" width="16" style="93" customWidth="1"/>
    <col min="3867" max="3867" width="17.28515625" style="93" customWidth="1"/>
    <col min="3868" max="3868" width="11.140625" style="93" customWidth="1"/>
    <col min="3869" max="3869" width="14.7109375" style="93" customWidth="1"/>
    <col min="3870" max="3870" width="15" style="93" customWidth="1"/>
    <col min="3871" max="3875" width="6" style="93" customWidth="1"/>
    <col min="3876" max="3876" width="4.85546875" style="93" customWidth="1"/>
    <col min="3877" max="3877" width="10.42578125" style="93" bestFit="1" customWidth="1"/>
    <col min="3878" max="3878" width="11.7109375" style="93" customWidth="1"/>
    <col min="3879" max="3882" width="4.85546875" style="93" customWidth="1"/>
    <col min="3883" max="4098" width="11.42578125" style="93"/>
    <col min="4099" max="4103" width="6.42578125" style="93" customWidth="1"/>
    <col min="4104" max="4105" width="4.85546875" style="93" customWidth="1"/>
    <col min="4106" max="4106" width="10.42578125" style="93" customWidth="1"/>
    <col min="4107" max="4111" width="3.7109375" style="93" customWidth="1"/>
    <col min="4112" max="4112" width="12.28515625" style="93" customWidth="1"/>
    <col min="4113" max="4113" width="11.42578125" style="93" customWidth="1"/>
    <col min="4114" max="4114" width="3.7109375" style="93" customWidth="1"/>
    <col min="4115" max="4115" width="12.42578125" style="93" customWidth="1"/>
    <col min="4116" max="4118" width="3.7109375" style="93" customWidth="1"/>
    <col min="4119" max="4119" width="15.85546875" style="93" customWidth="1"/>
    <col min="4120" max="4120" width="10.7109375" style="93" customWidth="1"/>
    <col min="4121" max="4121" width="3.7109375" style="93" customWidth="1"/>
    <col min="4122" max="4122" width="16" style="93" customWidth="1"/>
    <col min="4123" max="4123" width="17.28515625" style="93" customWidth="1"/>
    <col min="4124" max="4124" width="11.140625" style="93" customWidth="1"/>
    <col min="4125" max="4125" width="14.7109375" style="93" customWidth="1"/>
    <col min="4126" max="4126" width="15" style="93" customWidth="1"/>
    <col min="4127" max="4131" width="6" style="93" customWidth="1"/>
    <col min="4132" max="4132" width="4.85546875" style="93" customWidth="1"/>
    <col min="4133" max="4133" width="10.42578125" style="93" bestFit="1" customWidth="1"/>
    <col min="4134" max="4134" width="11.7109375" style="93" customWidth="1"/>
    <col min="4135" max="4138" width="4.85546875" style="93" customWidth="1"/>
    <col min="4139" max="4354" width="11.42578125" style="93"/>
    <col min="4355" max="4359" width="6.42578125" style="93" customWidth="1"/>
    <col min="4360" max="4361" width="4.85546875" style="93" customWidth="1"/>
    <col min="4362" max="4362" width="10.42578125" style="93" customWidth="1"/>
    <col min="4363" max="4367" width="3.7109375" style="93" customWidth="1"/>
    <col min="4368" max="4368" width="12.28515625" style="93" customWidth="1"/>
    <col min="4369" max="4369" width="11.42578125" style="93" customWidth="1"/>
    <col min="4370" max="4370" width="3.7109375" style="93" customWidth="1"/>
    <col min="4371" max="4371" width="12.42578125" style="93" customWidth="1"/>
    <col min="4372" max="4374" width="3.7109375" style="93" customWidth="1"/>
    <col min="4375" max="4375" width="15.85546875" style="93" customWidth="1"/>
    <col min="4376" max="4376" width="10.7109375" style="93" customWidth="1"/>
    <col min="4377" max="4377" width="3.7109375" style="93" customWidth="1"/>
    <col min="4378" max="4378" width="16" style="93" customWidth="1"/>
    <col min="4379" max="4379" width="17.28515625" style="93" customWidth="1"/>
    <col min="4380" max="4380" width="11.140625" style="93" customWidth="1"/>
    <col min="4381" max="4381" width="14.7109375" style="93" customWidth="1"/>
    <col min="4382" max="4382" width="15" style="93" customWidth="1"/>
    <col min="4383" max="4387" width="6" style="93" customWidth="1"/>
    <col min="4388" max="4388" width="4.85546875" style="93" customWidth="1"/>
    <col min="4389" max="4389" width="10.42578125" style="93" bestFit="1" customWidth="1"/>
    <col min="4390" max="4390" width="11.7109375" style="93" customWidth="1"/>
    <col min="4391" max="4394" width="4.85546875" style="93" customWidth="1"/>
    <col min="4395" max="4610" width="11.42578125" style="93"/>
    <col min="4611" max="4615" width="6.42578125" style="93" customWidth="1"/>
    <col min="4616" max="4617" width="4.85546875" style="93" customWidth="1"/>
    <col min="4618" max="4618" width="10.42578125" style="93" customWidth="1"/>
    <col min="4619" max="4623" width="3.7109375" style="93" customWidth="1"/>
    <col min="4624" max="4624" width="12.28515625" style="93" customWidth="1"/>
    <col min="4625" max="4625" width="11.42578125" style="93" customWidth="1"/>
    <col min="4626" max="4626" width="3.7109375" style="93" customWidth="1"/>
    <col min="4627" max="4627" width="12.42578125" style="93" customWidth="1"/>
    <col min="4628" max="4630" width="3.7109375" style="93" customWidth="1"/>
    <col min="4631" max="4631" width="15.85546875" style="93" customWidth="1"/>
    <col min="4632" max="4632" width="10.7109375" style="93" customWidth="1"/>
    <col min="4633" max="4633" width="3.7109375" style="93" customWidth="1"/>
    <col min="4634" max="4634" width="16" style="93" customWidth="1"/>
    <col min="4635" max="4635" width="17.28515625" style="93" customWidth="1"/>
    <col min="4636" max="4636" width="11.140625" style="93" customWidth="1"/>
    <col min="4637" max="4637" width="14.7109375" style="93" customWidth="1"/>
    <col min="4638" max="4638" width="15" style="93" customWidth="1"/>
    <col min="4639" max="4643" width="6" style="93" customWidth="1"/>
    <col min="4644" max="4644" width="4.85546875" style="93" customWidth="1"/>
    <col min="4645" max="4645" width="10.42578125" style="93" bestFit="1" customWidth="1"/>
    <col min="4646" max="4646" width="11.7109375" style="93" customWidth="1"/>
    <col min="4647" max="4650" width="4.85546875" style="93" customWidth="1"/>
    <col min="4651" max="4866" width="11.42578125" style="93"/>
    <col min="4867" max="4871" width="6.42578125" style="93" customWidth="1"/>
    <col min="4872" max="4873" width="4.85546875" style="93" customWidth="1"/>
    <col min="4874" max="4874" width="10.42578125" style="93" customWidth="1"/>
    <col min="4875" max="4879" width="3.7109375" style="93" customWidth="1"/>
    <col min="4880" max="4880" width="12.28515625" style="93" customWidth="1"/>
    <col min="4881" max="4881" width="11.42578125" style="93" customWidth="1"/>
    <col min="4882" max="4882" width="3.7109375" style="93" customWidth="1"/>
    <col min="4883" max="4883" width="12.42578125" style="93" customWidth="1"/>
    <col min="4884" max="4886" width="3.7109375" style="93" customWidth="1"/>
    <col min="4887" max="4887" width="15.85546875" style="93" customWidth="1"/>
    <col min="4888" max="4888" width="10.7109375" style="93" customWidth="1"/>
    <col min="4889" max="4889" width="3.7109375" style="93" customWidth="1"/>
    <col min="4890" max="4890" width="16" style="93" customWidth="1"/>
    <col min="4891" max="4891" width="17.28515625" style="93" customWidth="1"/>
    <col min="4892" max="4892" width="11.140625" style="93" customWidth="1"/>
    <col min="4893" max="4893" width="14.7109375" style="93" customWidth="1"/>
    <col min="4894" max="4894" width="15" style="93" customWidth="1"/>
    <col min="4895" max="4899" width="6" style="93" customWidth="1"/>
    <col min="4900" max="4900" width="4.85546875" style="93" customWidth="1"/>
    <col min="4901" max="4901" width="10.42578125" style="93" bestFit="1" customWidth="1"/>
    <col min="4902" max="4902" width="11.7109375" style="93" customWidth="1"/>
    <col min="4903" max="4906" width="4.85546875" style="93" customWidth="1"/>
    <col min="4907" max="5122" width="11.42578125" style="93"/>
    <col min="5123" max="5127" width="6.42578125" style="93" customWidth="1"/>
    <col min="5128" max="5129" width="4.85546875" style="93" customWidth="1"/>
    <col min="5130" max="5130" width="10.42578125" style="93" customWidth="1"/>
    <col min="5131" max="5135" width="3.7109375" style="93" customWidth="1"/>
    <col min="5136" max="5136" width="12.28515625" style="93" customWidth="1"/>
    <col min="5137" max="5137" width="11.42578125" style="93" customWidth="1"/>
    <col min="5138" max="5138" width="3.7109375" style="93" customWidth="1"/>
    <col min="5139" max="5139" width="12.42578125" style="93" customWidth="1"/>
    <col min="5140" max="5142" width="3.7109375" style="93" customWidth="1"/>
    <col min="5143" max="5143" width="15.85546875" style="93" customWidth="1"/>
    <col min="5144" max="5144" width="10.7109375" style="93" customWidth="1"/>
    <col min="5145" max="5145" width="3.7109375" style="93" customWidth="1"/>
    <col min="5146" max="5146" width="16" style="93" customWidth="1"/>
    <col min="5147" max="5147" width="17.28515625" style="93" customWidth="1"/>
    <col min="5148" max="5148" width="11.140625" style="93" customWidth="1"/>
    <col min="5149" max="5149" width="14.7109375" style="93" customWidth="1"/>
    <col min="5150" max="5150" width="15" style="93" customWidth="1"/>
    <col min="5151" max="5155" width="6" style="93" customWidth="1"/>
    <col min="5156" max="5156" width="4.85546875" style="93" customWidth="1"/>
    <col min="5157" max="5157" width="10.42578125" style="93" bestFit="1" customWidth="1"/>
    <col min="5158" max="5158" width="11.7109375" style="93" customWidth="1"/>
    <col min="5159" max="5162" width="4.85546875" style="93" customWidth="1"/>
    <col min="5163" max="5378" width="11.42578125" style="93"/>
    <col min="5379" max="5383" width="6.42578125" style="93" customWidth="1"/>
    <col min="5384" max="5385" width="4.85546875" style="93" customWidth="1"/>
    <col min="5386" max="5386" width="10.42578125" style="93" customWidth="1"/>
    <col min="5387" max="5391" width="3.7109375" style="93" customWidth="1"/>
    <col min="5392" max="5392" width="12.28515625" style="93" customWidth="1"/>
    <col min="5393" max="5393" width="11.42578125" style="93" customWidth="1"/>
    <col min="5394" max="5394" width="3.7109375" style="93" customWidth="1"/>
    <col min="5395" max="5395" width="12.42578125" style="93" customWidth="1"/>
    <col min="5396" max="5398" width="3.7109375" style="93" customWidth="1"/>
    <col min="5399" max="5399" width="15.85546875" style="93" customWidth="1"/>
    <col min="5400" max="5400" width="10.7109375" style="93" customWidth="1"/>
    <col min="5401" max="5401" width="3.7109375" style="93" customWidth="1"/>
    <col min="5402" max="5402" width="16" style="93" customWidth="1"/>
    <col min="5403" max="5403" width="17.28515625" style="93" customWidth="1"/>
    <col min="5404" max="5404" width="11.140625" style="93" customWidth="1"/>
    <col min="5405" max="5405" width="14.7109375" style="93" customWidth="1"/>
    <col min="5406" max="5406" width="15" style="93" customWidth="1"/>
    <col min="5407" max="5411" width="6" style="93" customWidth="1"/>
    <col min="5412" max="5412" width="4.85546875" style="93" customWidth="1"/>
    <col min="5413" max="5413" width="10.42578125" style="93" bestFit="1" customWidth="1"/>
    <col min="5414" max="5414" width="11.7109375" style="93" customWidth="1"/>
    <col min="5415" max="5418" width="4.85546875" style="93" customWidth="1"/>
    <col min="5419" max="5634" width="11.42578125" style="93"/>
    <col min="5635" max="5639" width="6.42578125" style="93" customWidth="1"/>
    <col min="5640" max="5641" width="4.85546875" style="93" customWidth="1"/>
    <col min="5642" max="5642" width="10.42578125" style="93" customWidth="1"/>
    <col min="5643" max="5647" width="3.7109375" style="93" customWidth="1"/>
    <col min="5648" max="5648" width="12.28515625" style="93" customWidth="1"/>
    <col min="5649" max="5649" width="11.42578125" style="93" customWidth="1"/>
    <col min="5650" max="5650" width="3.7109375" style="93" customWidth="1"/>
    <col min="5651" max="5651" width="12.42578125" style="93" customWidth="1"/>
    <col min="5652" max="5654" width="3.7109375" style="93" customWidth="1"/>
    <col min="5655" max="5655" width="15.85546875" style="93" customWidth="1"/>
    <col min="5656" max="5656" width="10.7109375" style="93" customWidth="1"/>
    <col min="5657" max="5657" width="3.7109375" style="93" customWidth="1"/>
    <col min="5658" max="5658" width="16" style="93" customWidth="1"/>
    <col min="5659" max="5659" width="17.28515625" style="93" customWidth="1"/>
    <col min="5660" max="5660" width="11.140625" style="93" customWidth="1"/>
    <col min="5661" max="5661" width="14.7109375" style="93" customWidth="1"/>
    <col min="5662" max="5662" width="15" style="93" customWidth="1"/>
    <col min="5663" max="5667" width="6" style="93" customWidth="1"/>
    <col min="5668" max="5668" width="4.85546875" style="93" customWidth="1"/>
    <col min="5669" max="5669" width="10.42578125" style="93" bestFit="1" customWidth="1"/>
    <col min="5670" max="5670" width="11.7109375" style="93" customWidth="1"/>
    <col min="5671" max="5674" width="4.85546875" style="93" customWidth="1"/>
    <col min="5675" max="5890" width="11.42578125" style="93"/>
    <col min="5891" max="5895" width="6.42578125" style="93" customWidth="1"/>
    <col min="5896" max="5897" width="4.85546875" style="93" customWidth="1"/>
    <col min="5898" max="5898" width="10.42578125" style="93" customWidth="1"/>
    <col min="5899" max="5903" width="3.7109375" style="93" customWidth="1"/>
    <col min="5904" max="5904" width="12.28515625" style="93" customWidth="1"/>
    <col min="5905" max="5905" width="11.42578125" style="93" customWidth="1"/>
    <col min="5906" max="5906" width="3.7109375" style="93" customWidth="1"/>
    <col min="5907" max="5907" width="12.42578125" style="93" customWidth="1"/>
    <col min="5908" max="5910" width="3.7109375" style="93" customWidth="1"/>
    <col min="5911" max="5911" width="15.85546875" style="93" customWidth="1"/>
    <col min="5912" max="5912" width="10.7109375" style="93" customWidth="1"/>
    <col min="5913" max="5913" width="3.7109375" style="93" customWidth="1"/>
    <col min="5914" max="5914" width="16" style="93" customWidth="1"/>
    <col min="5915" max="5915" width="17.28515625" style="93" customWidth="1"/>
    <col min="5916" max="5916" width="11.140625" style="93" customWidth="1"/>
    <col min="5917" max="5917" width="14.7109375" style="93" customWidth="1"/>
    <col min="5918" max="5918" width="15" style="93" customWidth="1"/>
    <col min="5919" max="5923" width="6" style="93" customWidth="1"/>
    <col min="5924" max="5924" width="4.85546875" style="93" customWidth="1"/>
    <col min="5925" max="5925" width="10.42578125" style="93" bestFit="1" customWidth="1"/>
    <col min="5926" max="5926" width="11.7109375" style="93" customWidth="1"/>
    <col min="5927" max="5930" width="4.85546875" style="93" customWidth="1"/>
    <col min="5931" max="6146" width="11.42578125" style="93"/>
    <col min="6147" max="6151" width="6.42578125" style="93" customWidth="1"/>
    <col min="6152" max="6153" width="4.85546875" style="93" customWidth="1"/>
    <col min="6154" max="6154" width="10.42578125" style="93" customWidth="1"/>
    <col min="6155" max="6159" width="3.7109375" style="93" customWidth="1"/>
    <col min="6160" max="6160" width="12.28515625" style="93" customWidth="1"/>
    <col min="6161" max="6161" width="11.42578125" style="93" customWidth="1"/>
    <col min="6162" max="6162" width="3.7109375" style="93" customWidth="1"/>
    <col min="6163" max="6163" width="12.42578125" style="93" customWidth="1"/>
    <col min="6164" max="6166" width="3.7109375" style="93" customWidth="1"/>
    <col min="6167" max="6167" width="15.85546875" style="93" customWidth="1"/>
    <col min="6168" max="6168" width="10.7109375" style="93" customWidth="1"/>
    <col min="6169" max="6169" width="3.7109375" style="93" customWidth="1"/>
    <col min="6170" max="6170" width="16" style="93" customWidth="1"/>
    <col min="6171" max="6171" width="17.28515625" style="93" customWidth="1"/>
    <col min="6172" max="6172" width="11.140625" style="93" customWidth="1"/>
    <col min="6173" max="6173" width="14.7109375" style="93" customWidth="1"/>
    <col min="6174" max="6174" width="15" style="93" customWidth="1"/>
    <col min="6175" max="6179" width="6" style="93" customWidth="1"/>
    <col min="6180" max="6180" width="4.85546875" style="93" customWidth="1"/>
    <col min="6181" max="6181" width="10.42578125" style="93" bestFit="1" customWidth="1"/>
    <col min="6182" max="6182" width="11.7109375" style="93" customWidth="1"/>
    <col min="6183" max="6186" width="4.85546875" style="93" customWidth="1"/>
    <col min="6187" max="6402" width="11.42578125" style="93"/>
    <col min="6403" max="6407" width="6.42578125" style="93" customWidth="1"/>
    <col min="6408" max="6409" width="4.85546875" style="93" customWidth="1"/>
    <col min="6410" max="6410" width="10.42578125" style="93" customWidth="1"/>
    <col min="6411" max="6415" width="3.7109375" style="93" customWidth="1"/>
    <col min="6416" max="6416" width="12.28515625" style="93" customWidth="1"/>
    <col min="6417" max="6417" width="11.42578125" style="93" customWidth="1"/>
    <col min="6418" max="6418" width="3.7109375" style="93" customWidth="1"/>
    <col min="6419" max="6419" width="12.42578125" style="93" customWidth="1"/>
    <col min="6420" max="6422" width="3.7109375" style="93" customWidth="1"/>
    <col min="6423" max="6423" width="15.85546875" style="93" customWidth="1"/>
    <col min="6424" max="6424" width="10.7109375" style="93" customWidth="1"/>
    <col min="6425" max="6425" width="3.7109375" style="93" customWidth="1"/>
    <col min="6426" max="6426" width="16" style="93" customWidth="1"/>
    <col min="6427" max="6427" width="17.28515625" style="93" customWidth="1"/>
    <col min="6428" max="6428" width="11.140625" style="93" customWidth="1"/>
    <col min="6429" max="6429" width="14.7109375" style="93" customWidth="1"/>
    <col min="6430" max="6430" width="15" style="93" customWidth="1"/>
    <col min="6431" max="6435" width="6" style="93" customWidth="1"/>
    <col min="6436" max="6436" width="4.85546875" style="93" customWidth="1"/>
    <col min="6437" max="6437" width="10.42578125" style="93" bestFit="1" customWidth="1"/>
    <col min="6438" max="6438" width="11.7109375" style="93" customWidth="1"/>
    <col min="6439" max="6442" width="4.85546875" style="93" customWidth="1"/>
    <col min="6443" max="6658" width="11.42578125" style="93"/>
    <col min="6659" max="6663" width="6.42578125" style="93" customWidth="1"/>
    <col min="6664" max="6665" width="4.85546875" style="93" customWidth="1"/>
    <col min="6666" max="6666" width="10.42578125" style="93" customWidth="1"/>
    <col min="6667" max="6671" width="3.7109375" style="93" customWidth="1"/>
    <col min="6672" max="6672" width="12.28515625" style="93" customWidth="1"/>
    <col min="6673" max="6673" width="11.42578125" style="93" customWidth="1"/>
    <col min="6674" max="6674" width="3.7109375" style="93" customWidth="1"/>
    <col min="6675" max="6675" width="12.42578125" style="93" customWidth="1"/>
    <col min="6676" max="6678" width="3.7109375" style="93" customWidth="1"/>
    <col min="6679" max="6679" width="15.85546875" style="93" customWidth="1"/>
    <col min="6680" max="6680" width="10.7109375" style="93" customWidth="1"/>
    <col min="6681" max="6681" width="3.7109375" style="93" customWidth="1"/>
    <col min="6682" max="6682" width="16" style="93" customWidth="1"/>
    <col min="6683" max="6683" width="17.28515625" style="93" customWidth="1"/>
    <col min="6684" max="6684" width="11.140625" style="93" customWidth="1"/>
    <col min="6685" max="6685" width="14.7109375" style="93" customWidth="1"/>
    <col min="6686" max="6686" width="15" style="93" customWidth="1"/>
    <col min="6687" max="6691" width="6" style="93" customWidth="1"/>
    <col min="6692" max="6692" width="4.85546875" style="93" customWidth="1"/>
    <col min="6693" max="6693" width="10.42578125" style="93" bestFit="1" customWidth="1"/>
    <col min="6694" max="6694" width="11.7109375" style="93" customWidth="1"/>
    <col min="6695" max="6698" width="4.85546875" style="93" customWidth="1"/>
    <col min="6699" max="6914" width="11.42578125" style="93"/>
    <col min="6915" max="6919" width="6.42578125" style="93" customWidth="1"/>
    <col min="6920" max="6921" width="4.85546875" style="93" customWidth="1"/>
    <col min="6922" max="6922" width="10.42578125" style="93" customWidth="1"/>
    <col min="6923" max="6927" width="3.7109375" style="93" customWidth="1"/>
    <col min="6928" max="6928" width="12.28515625" style="93" customWidth="1"/>
    <col min="6929" max="6929" width="11.42578125" style="93" customWidth="1"/>
    <col min="6930" max="6930" width="3.7109375" style="93" customWidth="1"/>
    <col min="6931" max="6931" width="12.42578125" style="93" customWidth="1"/>
    <col min="6932" max="6934" width="3.7109375" style="93" customWidth="1"/>
    <col min="6935" max="6935" width="15.85546875" style="93" customWidth="1"/>
    <col min="6936" max="6936" width="10.7109375" style="93" customWidth="1"/>
    <col min="6937" max="6937" width="3.7109375" style="93" customWidth="1"/>
    <col min="6938" max="6938" width="16" style="93" customWidth="1"/>
    <col min="6939" max="6939" width="17.28515625" style="93" customWidth="1"/>
    <col min="6940" max="6940" width="11.140625" style="93" customWidth="1"/>
    <col min="6941" max="6941" width="14.7109375" style="93" customWidth="1"/>
    <col min="6942" max="6942" width="15" style="93" customWidth="1"/>
    <col min="6943" max="6947" width="6" style="93" customWidth="1"/>
    <col min="6948" max="6948" width="4.85546875" style="93" customWidth="1"/>
    <col min="6949" max="6949" width="10.42578125" style="93" bestFit="1" customWidth="1"/>
    <col min="6950" max="6950" width="11.7109375" style="93" customWidth="1"/>
    <col min="6951" max="6954" width="4.85546875" style="93" customWidth="1"/>
    <col min="6955" max="7170" width="11.42578125" style="93"/>
    <col min="7171" max="7175" width="6.42578125" style="93" customWidth="1"/>
    <col min="7176" max="7177" width="4.85546875" style="93" customWidth="1"/>
    <col min="7178" max="7178" width="10.42578125" style="93" customWidth="1"/>
    <col min="7179" max="7183" width="3.7109375" style="93" customWidth="1"/>
    <col min="7184" max="7184" width="12.28515625" style="93" customWidth="1"/>
    <col min="7185" max="7185" width="11.42578125" style="93" customWidth="1"/>
    <col min="7186" max="7186" width="3.7109375" style="93" customWidth="1"/>
    <col min="7187" max="7187" width="12.42578125" style="93" customWidth="1"/>
    <col min="7188" max="7190" width="3.7109375" style="93" customWidth="1"/>
    <col min="7191" max="7191" width="15.85546875" style="93" customWidth="1"/>
    <col min="7192" max="7192" width="10.7109375" style="93" customWidth="1"/>
    <col min="7193" max="7193" width="3.7109375" style="93" customWidth="1"/>
    <col min="7194" max="7194" width="16" style="93" customWidth="1"/>
    <col min="7195" max="7195" width="17.28515625" style="93" customWidth="1"/>
    <col min="7196" max="7196" width="11.140625" style="93" customWidth="1"/>
    <col min="7197" max="7197" width="14.7109375" style="93" customWidth="1"/>
    <col min="7198" max="7198" width="15" style="93" customWidth="1"/>
    <col min="7199" max="7203" width="6" style="93" customWidth="1"/>
    <col min="7204" max="7204" width="4.85546875" style="93" customWidth="1"/>
    <col min="7205" max="7205" width="10.42578125" style="93" bestFit="1" customWidth="1"/>
    <col min="7206" max="7206" width="11.7109375" style="93" customWidth="1"/>
    <col min="7207" max="7210" width="4.85546875" style="93" customWidth="1"/>
    <col min="7211" max="7426" width="11.42578125" style="93"/>
    <col min="7427" max="7431" width="6.42578125" style="93" customWidth="1"/>
    <col min="7432" max="7433" width="4.85546875" style="93" customWidth="1"/>
    <col min="7434" max="7434" width="10.42578125" style="93" customWidth="1"/>
    <col min="7435" max="7439" width="3.7109375" style="93" customWidth="1"/>
    <col min="7440" max="7440" width="12.28515625" style="93" customWidth="1"/>
    <col min="7441" max="7441" width="11.42578125" style="93" customWidth="1"/>
    <col min="7442" max="7442" width="3.7109375" style="93" customWidth="1"/>
    <col min="7443" max="7443" width="12.42578125" style="93" customWidth="1"/>
    <col min="7444" max="7446" width="3.7109375" style="93" customWidth="1"/>
    <col min="7447" max="7447" width="15.85546875" style="93" customWidth="1"/>
    <col min="7448" max="7448" width="10.7109375" style="93" customWidth="1"/>
    <col min="7449" max="7449" width="3.7109375" style="93" customWidth="1"/>
    <col min="7450" max="7450" width="16" style="93" customWidth="1"/>
    <col min="7451" max="7451" width="17.28515625" style="93" customWidth="1"/>
    <col min="7452" max="7452" width="11.140625" style="93" customWidth="1"/>
    <col min="7453" max="7453" width="14.7109375" style="93" customWidth="1"/>
    <col min="7454" max="7454" width="15" style="93" customWidth="1"/>
    <col min="7455" max="7459" width="6" style="93" customWidth="1"/>
    <col min="7460" max="7460" width="4.85546875" style="93" customWidth="1"/>
    <col min="7461" max="7461" width="10.42578125" style="93" bestFit="1" customWidth="1"/>
    <col min="7462" max="7462" width="11.7109375" style="93" customWidth="1"/>
    <col min="7463" max="7466" width="4.85546875" style="93" customWidth="1"/>
    <col min="7467" max="7682" width="11.42578125" style="93"/>
    <col min="7683" max="7687" width="6.42578125" style="93" customWidth="1"/>
    <col min="7688" max="7689" width="4.85546875" style="93" customWidth="1"/>
    <col min="7690" max="7690" width="10.42578125" style="93" customWidth="1"/>
    <col min="7691" max="7695" width="3.7109375" style="93" customWidth="1"/>
    <col min="7696" max="7696" width="12.28515625" style="93" customWidth="1"/>
    <col min="7697" max="7697" width="11.42578125" style="93" customWidth="1"/>
    <col min="7698" max="7698" width="3.7109375" style="93" customWidth="1"/>
    <col min="7699" max="7699" width="12.42578125" style="93" customWidth="1"/>
    <col min="7700" max="7702" width="3.7109375" style="93" customWidth="1"/>
    <col min="7703" max="7703" width="15.85546875" style="93" customWidth="1"/>
    <col min="7704" max="7704" width="10.7109375" style="93" customWidth="1"/>
    <col min="7705" max="7705" width="3.7109375" style="93" customWidth="1"/>
    <col min="7706" max="7706" width="16" style="93" customWidth="1"/>
    <col min="7707" max="7707" width="17.28515625" style="93" customWidth="1"/>
    <col min="7708" max="7708" width="11.140625" style="93" customWidth="1"/>
    <col min="7709" max="7709" width="14.7109375" style="93" customWidth="1"/>
    <col min="7710" max="7710" width="15" style="93" customWidth="1"/>
    <col min="7711" max="7715" width="6" style="93" customWidth="1"/>
    <col min="7716" max="7716" width="4.85546875" style="93" customWidth="1"/>
    <col min="7717" max="7717" width="10.42578125" style="93" bestFit="1" customWidth="1"/>
    <col min="7718" max="7718" width="11.7109375" style="93" customWidth="1"/>
    <col min="7719" max="7722" width="4.85546875" style="93" customWidth="1"/>
    <col min="7723" max="7938" width="11.42578125" style="93"/>
    <col min="7939" max="7943" width="6.42578125" style="93" customWidth="1"/>
    <col min="7944" max="7945" width="4.85546875" style="93" customWidth="1"/>
    <col min="7946" max="7946" width="10.42578125" style="93" customWidth="1"/>
    <col min="7947" max="7951" width="3.7109375" style="93" customWidth="1"/>
    <col min="7952" max="7952" width="12.28515625" style="93" customWidth="1"/>
    <col min="7953" max="7953" width="11.42578125" style="93" customWidth="1"/>
    <col min="7954" max="7954" width="3.7109375" style="93" customWidth="1"/>
    <col min="7955" max="7955" width="12.42578125" style="93" customWidth="1"/>
    <col min="7956" max="7958" width="3.7109375" style="93" customWidth="1"/>
    <col min="7959" max="7959" width="15.85546875" style="93" customWidth="1"/>
    <col min="7960" max="7960" width="10.7109375" style="93" customWidth="1"/>
    <col min="7961" max="7961" width="3.7109375" style="93" customWidth="1"/>
    <col min="7962" max="7962" width="16" style="93" customWidth="1"/>
    <col min="7963" max="7963" width="17.28515625" style="93" customWidth="1"/>
    <col min="7964" max="7964" width="11.140625" style="93" customWidth="1"/>
    <col min="7965" max="7965" width="14.7109375" style="93" customWidth="1"/>
    <col min="7966" max="7966" width="15" style="93" customWidth="1"/>
    <col min="7967" max="7971" width="6" style="93" customWidth="1"/>
    <col min="7972" max="7972" width="4.85546875" style="93" customWidth="1"/>
    <col min="7973" max="7973" width="10.42578125" style="93" bestFit="1" customWidth="1"/>
    <col min="7974" max="7974" width="11.7109375" style="93" customWidth="1"/>
    <col min="7975" max="7978" width="4.85546875" style="93" customWidth="1"/>
    <col min="7979" max="8194" width="11.42578125" style="93"/>
    <col min="8195" max="8199" width="6.42578125" style="93" customWidth="1"/>
    <col min="8200" max="8201" width="4.85546875" style="93" customWidth="1"/>
    <col min="8202" max="8202" width="10.42578125" style="93" customWidth="1"/>
    <col min="8203" max="8207" width="3.7109375" style="93" customWidth="1"/>
    <col min="8208" max="8208" width="12.28515625" style="93" customWidth="1"/>
    <col min="8209" max="8209" width="11.42578125" style="93" customWidth="1"/>
    <col min="8210" max="8210" width="3.7109375" style="93" customWidth="1"/>
    <col min="8211" max="8211" width="12.42578125" style="93" customWidth="1"/>
    <col min="8212" max="8214" width="3.7109375" style="93" customWidth="1"/>
    <col min="8215" max="8215" width="15.85546875" style="93" customWidth="1"/>
    <col min="8216" max="8216" width="10.7109375" style="93" customWidth="1"/>
    <col min="8217" max="8217" width="3.7109375" style="93" customWidth="1"/>
    <col min="8218" max="8218" width="16" style="93" customWidth="1"/>
    <col min="8219" max="8219" width="17.28515625" style="93" customWidth="1"/>
    <col min="8220" max="8220" width="11.140625" style="93" customWidth="1"/>
    <col min="8221" max="8221" width="14.7109375" style="93" customWidth="1"/>
    <col min="8222" max="8222" width="15" style="93" customWidth="1"/>
    <col min="8223" max="8227" width="6" style="93" customWidth="1"/>
    <col min="8228" max="8228" width="4.85546875" style="93" customWidth="1"/>
    <col min="8229" max="8229" width="10.42578125" style="93" bestFit="1" customWidth="1"/>
    <col min="8230" max="8230" width="11.7109375" style="93" customWidth="1"/>
    <col min="8231" max="8234" width="4.85546875" style="93" customWidth="1"/>
    <col min="8235" max="8450" width="11.42578125" style="93"/>
    <col min="8451" max="8455" width="6.42578125" style="93" customWidth="1"/>
    <col min="8456" max="8457" width="4.85546875" style="93" customWidth="1"/>
    <col min="8458" max="8458" width="10.42578125" style="93" customWidth="1"/>
    <col min="8459" max="8463" width="3.7109375" style="93" customWidth="1"/>
    <col min="8464" max="8464" width="12.28515625" style="93" customWidth="1"/>
    <col min="8465" max="8465" width="11.42578125" style="93" customWidth="1"/>
    <col min="8466" max="8466" width="3.7109375" style="93" customWidth="1"/>
    <col min="8467" max="8467" width="12.42578125" style="93" customWidth="1"/>
    <col min="8468" max="8470" width="3.7109375" style="93" customWidth="1"/>
    <col min="8471" max="8471" width="15.85546875" style="93" customWidth="1"/>
    <col min="8472" max="8472" width="10.7109375" style="93" customWidth="1"/>
    <col min="8473" max="8473" width="3.7109375" style="93" customWidth="1"/>
    <col min="8474" max="8474" width="16" style="93" customWidth="1"/>
    <col min="8475" max="8475" width="17.28515625" style="93" customWidth="1"/>
    <col min="8476" max="8476" width="11.140625" style="93" customWidth="1"/>
    <col min="8477" max="8477" width="14.7109375" style="93" customWidth="1"/>
    <col min="8478" max="8478" width="15" style="93" customWidth="1"/>
    <col min="8479" max="8483" width="6" style="93" customWidth="1"/>
    <col min="8484" max="8484" width="4.85546875" style="93" customWidth="1"/>
    <col min="8485" max="8485" width="10.42578125" style="93" bestFit="1" customWidth="1"/>
    <col min="8486" max="8486" width="11.7109375" style="93" customWidth="1"/>
    <col min="8487" max="8490" width="4.85546875" style="93" customWidth="1"/>
    <col min="8491" max="8706" width="11.42578125" style="93"/>
    <col min="8707" max="8711" width="6.42578125" style="93" customWidth="1"/>
    <col min="8712" max="8713" width="4.85546875" style="93" customWidth="1"/>
    <col min="8714" max="8714" width="10.42578125" style="93" customWidth="1"/>
    <col min="8715" max="8719" width="3.7109375" style="93" customWidth="1"/>
    <col min="8720" max="8720" width="12.28515625" style="93" customWidth="1"/>
    <col min="8721" max="8721" width="11.42578125" style="93" customWidth="1"/>
    <col min="8722" max="8722" width="3.7109375" style="93" customWidth="1"/>
    <col min="8723" max="8723" width="12.42578125" style="93" customWidth="1"/>
    <col min="8724" max="8726" width="3.7109375" style="93" customWidth="1"/>
    <col min="8727" max="8727" width="15.85546875" style="93" customWidth="1"/>
    <col min="8728" max="8728" width="10.7109375" style="93" customWidth="1"/>
    <col min="8729" max="8729" width="3.7109375" style="93" customWidth="1"/>
    <col min="8730" max="8730" width="16" style="93" customWidth="1"/>
    <col min="8731" max="8731" width="17.28515625" style="93" customWidth="1"/>
    <col min="8732" max="8732" width="11.140625" style="93" customWidth="1"/>
    <col min="8733" max="8733" width="14.7109375" style="93" customWidth="1"/>
    <col min="8734" max="8734" width="15" style="93" customWidth="1"/>
    <col min="8735" max="8739" width="6" style="93" customWidth="1"/>
    <col min="8740" max="8740" width="4.85546875" style="93" customWidth="1"/>
    <col min="8741" max="8741" width="10.42578125" style="93" bestFit="1" customWidth="1"/>
    <col min="8742" max="8742" width="11.7109375" style="93" customWidth="1"/>
    <col min="8743" max="8746" width="4.85546875" style="93" customWidth="1"/>
    <col min="8747" max="8962" width="11.42578125" style="93"/>
    <col min="8963" max="8967" width="6.42578125" style="93" customWidth="1"/>
    <col min="8968" max="8969" width="4.85546875" style="93" customWidth="1"/>
    <col min="8970" max="8970" width="10.42578125" style="93" customWidth="1"/>
    <col min="8971" max="8975" width="3.7109375" style="93" customWidth="1"/>
    <col min="8976" max="8976" width="12.28515625" style="93" customWidth="1"/>
    <col min="8977" max="8977" width="11.42578125" style="93" customWidth="1"/>
    <col min="8978" max="8978" width="3.7109375" style="93" customWidth="1"/>
    <col min="8979" max="8979" width="12.42578125" style="93" customWidth="1"/>
    <col min="8980" max="8982" width="3.7109375" style="93" customWidth="1"/>
    <col min="8983" max="8983" width="15.85546875" style="93" customWidth="1"/>
    <col min="8984" max="8984" width="10.7109375" style="93" customWidth="1"/>
    <col min="8985" max="8985" width="3.7109375" style="93" customWidth="1"/>
    <col min="8986" max="8986" width="16" style="93" customWidth="1"/>
    <col min="8987" max="8987" width="17.28515625" style="93" customWidth="1"/>
    <col min="8988" max="8988" width="11.140625" style="93" customWidth="1"/>
    <col min="8989" max="8989" width="14.7109375" style="93" customWidth="1"/>
    <col min="8990" max="8990" width="15" style="93" customWidth="1"/>
    <col min="8991" max="8995" width="6" style="93" customWidth="1"/>
    <col min="8996" max="8996" width="4.85546875" style="93" customWidth="1"/>
    <col min="8997" max="8997" width="10.42578125" style="93" bestFit="1" customWidth="1"/>
    <col min="8998" max="8998" width="11.7109375" style="93" customWidth="1"/>
    <col min="8999" max="9002" width="4.85546875" style="93" customWidth="1"/>
    <col min="9003" max="9218" width="11.42578125" style="93"/>
    <col min="9219" max="9223" width="6.42578125" style="93" customWidth="1"/>
    <col min="9224" max="9225" width="4.85546875" style="93" customWidth="1"/>
    <col min="9226" max="9226" width="10.42578125" style="93" customWidth="1"/>
    <col min="9227" max="9231" width="3.7109375" style="93" customWidth="1"/>
    <col min="9232" max="9232" width="12.28515625" style="93" customWidth="1"/>
    <col min="9233" max="9233" width="11.42578125" style="93" customWidth="1"/>
    <col min="9234" max="9234" width="3.7109375" style="93" customWidth="1"/>
    <col min="9235" max="9235" width="12.42578125" style="93" customWidth="1"/>
    <col min="9236" max="9238" width="3.7109375" style="93" customWidth="1"/>
    <col min="9239" max="9239" width="15.85546875" style="93" customWidth="1"/>
    <col min="9240" max="9240" width="10.7109375" style="93" customWidth="1"/>
    <col min="9241" max="9241" width="3.7109375" style="93" customWidth="1"/>
    <col min="9242" max="9242" width="16" style="93" customWidth="1"/>
    <col min="9243" max="9243" width="17.28515625" style="93" customWidth="1"/>
    <col min="9244" max="9244" width="11.140625" style="93" customWidth="1"/>
    <col min="9245" max="9245" width="14.7109375" style="93" customWidth="1"/>
    <col min="9246" max="9246" width="15" style="93" customWidth="1"/>
    <col min="9247" max="9251" width="6" style="93" customWidth="1"/>
    <col min="9252" max="9252" width="4.85546875" style="93" customWidth="1"/>
    <col min="9253" max="9253" width="10.42578125" style="93" bestFit="1" customWidth="1"/>
    <col min="9254" max="9254" width="11.7109375" style="93" customWidth="1"/>
    <col min="9255" max="9258" width="4.85546875" style="93" customWidth="1"/>
    <col min="9259" max="9474" width="11.42578125" style="93"/>
    <col min="9475" max="9479" width="6.42578125" style="93" customWidth="1"/>
    <col min="9480" max="9481" width="4.85546875" style="93" customWidth="1"/>
    <col min="9482" max="9482" width="10.42578125" style="93" customWidth="1"/>
    <col min="9483" max="9487" width="3.7109375" style="93" customWidth="1"/>
    <col min="9488" max="9488" width="12.28515625" style="93" customWidth="1"/>
    <col min="9489" max="9489" width="11.42578125" style="93" customWidth="1"/>
    <col min="9490" max="9490" width="3.7109375" style="93" customWidth="1"/>
    <col min="9491" max="9491" width="12.42578125" style="93" customWidth="1"/>
    <col min="9492" max="9494" width="3.7109375" style="93" customWidth="1"/>
    <col min="9495" max="9495" width="15.85546875" style="93" customWidth="1"/>
    <col min="9496" max="9496" width="10.7109375" style="93" customWidth="1"/>
    <col min="9497" max="9497" width="3.7109375" style="93" customWidth="1"/>
    <col min="9498" max="9498" width="16" style="93" customWidth="1"/>
    <col min="9499" max="9499" width="17.28515625" style="93" customWidth="1"/>
    <col min="9500" max="9500" width="11.140625" style="93" customWidth="1"/>
    <col min="9501" max="9501" width="14.7109375" style="93" customWidth="1"/>
    <col min="9502" max="9502" width="15" style="93" customWidth="1"/>
    <col min="9503" max="9507" width="6" style="93" customWidth="1"/>
    <col min="9508" max="9508" width="4.85546875" style="93" customWidth="1"/>
    <col min="9509" max="9509" width="10.42578125" style="93" bestFit="1" customWidth="1"/>
    <col min="9510" max="9510" width="11.7109375" style="93" customWidth="1"/>
    <col min="9511" max="9514" width="4.85546875" style="93" customWidth="1"/>
    <col min="9515" max="9730" width="11.42578125" style="93"/>
    <col min="9731" max="9735" width="6.42578125" style="93" customWidth="1"/>
    <col min="9736" max="9737" width="4.85546875" style="93" customWidth="1"/>
    <col min="9738" max="9738" width="10.42578125" style="93" customWidth="1"/>
    <col min="9739" max="9743" width="3.7109375" style="93" customWidth="1"/>
    <col min="9744" max="9744" width="12.28515625" style="93" customWidth="1"/>
    <col min="9745" max="9745" width="11.42578125" style="93" customWidth="1"/>
    <col min="9746" max="9746" width="3.7109375" style="93" customWidth="1"/>
    <col min="9747" max="9747" width="12.42578125" style="93" customWidth="1"/>
    <col min="9748" max="9750" width="3.7109375" style="93" customWidth="1"/>
    <col min="9751" max="9751" width="15.85546875" style="93" customWidth="1"/>
    <col min="9752" max="9752" width="10.7109375" style="93" customWidth="1"/>
    <col min="9753" max="9753" width="3.7109375" style="93" customWidth="1"/>
    <col min="9754" max="9754" width="16" style="93" customWidth="1"/>
    <col min="9755" max="9755" width="17.28515625" style="93" customWidth="1"/>
    <col min="9756" max="9756" width="11.140625" style="93" customWidth="1"/>
    <col min="9757" max="9757" width="14.7109375" style="93" customWidth="1"/>
    <col min="9758" max="9758" width="15" style="93" customWidth="1"/>
    <col min="9759" max="9763" width="6" style="93" customWidth="1"/>
    <col min="9764" max="9764" width="4.85546875" style="93" customWidth="1"/>
    <col min="9765" max="9765" width="10.42578125" style="93" bestFit="1" customWidth="1"/>
    <col min="9766" max="9766" width="11.7109375" style="93" customWidth="1"/>
    <col min="9767" max="9770" width="4.85546875" style="93" customWidth="1"/>
    <col min="9771" max="9986" width="11.42578125" style="93"/>
    <col min="9987" max="9991" width="6.42578125" style="93" customWidth="1"/>
    <col min="9992" max="9993" width="4.85546875" style="93" customWidth="1"/>
    <col min="9994" max="9994" width="10.42578125" style="93" customWidth="1"/>
    <col min="9995" max="9999" width="3.7109375" style="93" customWidth="1"/>
    <col min="10000" max="10000" width="12.28515625" style="93" customWidth="1"/>
    <col min="10001" max="10001" width="11.42578125" style="93" customWidth="1"/>
    <col min="10002" max="10002" width="3.7109375" style="93" customWidth="1"/>
    <col min="10003" max="10003" width="12.42578125" style="93" customWidth="1"/>
    <col min="10004" max="10006" width="3.7109375" style="93" customWidth="1"/>
    <col min="10007" max="10007" width="15.85546875" style="93" customWidth="1"/>
    <col min="10008" max="10008" width="10.7109375" style="93" customWidth="1"/>
    <col min="10009" max="10009" width="3.7109375" style="93" customWidth="1"/>
    <col min="10010" max="10010" width="16" style="93" customWidth="1"/>
    <col min="10011" max="10011" width="17.28515625" style="93" customWidth="1"/>
    <col min="10012" max="10012" width="11.140625" style="93" customWidth="1"/>
    <col min="10013" max="10013" width="14.7109375" style="93" customWidth="1"/>
    <col min="10014" max="10014" width="15" style="93" customWidth="1"/>
    <col min="10015" max="10019" width="6" style="93" customWidth="1"/>
    <col min="10020" max="10020" width="4.85546875" style="93" customWidth="1"/>
    <col min="10021" max="10021" width="10.42578125" style="93" bestFit="1" customWidth="1"/>
    <col min="10022" max="10022" width="11.7109375" style="93" customWidth="1"/>
    <col min="10023" max="10026" width="4.85546875" style="93" customWidth="1"/>
    <col min="10027" max="10242" width="11.42578125" style="93"/>
    <col min="10243" max="10247" width="6.42578125" style="93" customWidth="1"/>
    <col min="10248" max="10249" width="4.85546875" style="93" customWidth="1"/>
    <col min="10250" max="10250" width="10.42578125" style="93" customWidth="1"/>
    <col min="10251" max="10255" width="3.7109375" style="93" customWidth="1"/>
    <col min="10256" max="10256" width="12.28515625" style="93" customWidth="1"/>
    <col min="10257" max="10257" width="11.42578125" style="93" customWidth="1"/>
    <col min="10258" max="10258" width="3.7109375" style="93" customWidth="1"/>
    <col min="10259" max="10259" width="12.42578125" style="93" customWidth="1"/>
    <col min="10260" max="10262" width="3.7109375" style="93" customWidth="1"/>
    <col min="10263" max="10263" width="15.85546875" style="93" customWidth="1"/>
    <col min="10264" max="10264" width="10.7109375" style="93" customWidth="1"/>
    <col min="10265" max="10265" width="3.7109375" style="93" customWidth="1"/>
    <col min="10266" max="10266" width="16" style="93" customWidth="1"/>
    <col min="10267" max="10267" width="17.28515625" style="93" customWidth="1"/>
    <col min="10268" max="10268" width="11.140625" style="93" customWidth="1"/>
    <col min="10269" max="10269" width="14.7109375" style="93" customWidth="1"/>
    <col min="10270" max="10270" width="15" style="93" customWidth="1"/>
    <col min="10271" max="10275" width="6" style="93" customWidth="1"/>
    <col min="10276" max="10276" width="4.85546875" style="93" customWidth="1"/>
    <col min="10277" max="10277" width="10.42578125" style="93" bestFit="1" customWidth="1"/>
    <col min="10278" max="10278" width="11.7109375" style="93" customWidth="1"/>
    <col min="10279" max="10282" width="4.85546875" style="93" customWidth="1"/>
    <col min="10283" max="10498" width="11.42578125" style="93"/>
    <col min="10499" max="10503" width="6.42578125" style="93" customWidth="1"/>
    <col min="10504" max="10505" width="4.85546875" style="93" customWidth="1"/>
    <col min="10506" max="10506" width="10.42578125" style="93" customWidth="1"/>
    <col min="10507" max="10511" width="3.7109375" style="93" customWidth="1"/>
    <col min="10512" max="10512" width="12.28515625" style="93" customWidth="1"/>
    <col min="10513" max="10513" width="11.42578125" style="93" customWidth="1"/>
    <col min="10514" max="10514" width="3.7109375" style="93" customWidth="1"/>
    <col min="10515" max="10515" width="12.42578125" style="93" customWidth="1"/>
    <col min="10516" max="10518" width="3.7109375" style="93" customWidth="1"/>
    <col min="10519" max="10519" width="15.85546875" style="93" customWidth="1"/>
    <col min="10520" max="10520" width="10.7109375" style="93" customWidth="1"/>
    <col min="10521" max="10521" width="3.7109375" style="93" customWidth="1"/>
    <col min="10522" max="10522" width="16" style="93" customWidth="1"/>
    <col min="10523" max="10523" width="17.28515625" style="93" customWidth="1"/>
    <col min="10524" max="10524" width="11.140625" style="93" customWidth="1"/>
    <col min="10525" max="10525" width="14.7109375" style="93" customWidth="1"/>
    <col min="10526" max="10526" width="15" style="93" customWidth="1"/>
    <col min="10527" max="10531" width="6" style="93" customWidth="1"/>
    <col min="10532" max="10532" width="4.85546875" style="93" customWidth="1"/>
    <col min="10533" max="10533" width="10.42578125" style="93" bestFit="1" customWidth="1"/>
    <col min="10534" max="10534" width="11.7109375" style="93" customWidth="1"/>
    <col min="10535" max="10538" width="4.85546875" style="93" customWidth="1"/>
    <col min="10539" max="10754" width="11.42578125" style="93"/>
    <col min="10755" max="10759" width="6.42578125" style="93" customWidth="1"/>
    <col min="10760" max="10761" width="4.85546875" style="93" customWidth="1"/>
    <col min="10762" max="10762" width="10.42578125" style="93" customWidth="1"/>
    <col min="10763" max="10767" width="3.7109375" style="93" customWidth="1"/>
    <col min="10768" max="10768" width="12.28515625" style="93" customWidth="1"/>
    <col min="10769" max="10769" width="11.42578125" style="93" customWidth="1"/>
    <col min="10770" max="10770" width="3.7109375" style="93" customWidth="1"/>
    <col min="10771" max="10771" width="12.42578125" style="93" customWidth="1"/>
    <col min="10772" max="10774" width="3.7109375" style="93" customWidth="1"/>
    <col min="10775" max="10775" width="15.85546875" style="93" customWidth="1"/>
    <col min="10776" max="10776" width="10.7109375" style="93" customWidth="1"/>
    <col min="10777" max="10777" width="3.7109375" style="93" customWidth="1"/>
    <col min="10778" max="10778" width="16" style="93" customWidth="1"/>
    <col min="10779" max="10779" width="17.28515625" style="93" customWidth="1"/>
    <col min="10780" max="10780" width="11.140625" style="93" customWidth="1"/>
    <col min="10781" max="10781" width="14.7109375" style="93" customWidth="1"/>
    <col min="10782" max="10782" width="15" style="93" customWidth="1"/>
    <col min="10783" max="10787" width="6" style="93" customWidth="1"/>
    <col min="10788" max="10788" width="4.85546875" style="93" customWidth="1"/>
    <col min="10789" max="10789" width="10.42578125" style="93" bestFit="1" customWidth="1"/>
    <col min="10790" max="10790" width="11.7109375" style="93" customWidth="1"/>
    <col min="10791" max="10794" width="4.85546875" style="93" customWidth="1"/>
    <col min="10795" max="11010" width="11.42578125" style="93"/>
    <col min="11011" max="11015" width="6.42578125" style="93" customWidth="1"/>
    <col min="11016" max="11017" width="4.85546875" style="93" customWidth="1"/>
    <col min="11018" max="11018" width="10.42578125" style="93" customWidth="1"/>
    <col min="11019" max="11023" width="3.7109375" style="93" customWidth="1"/>
    <col min="11024" max="11024" width="12.28515625" style="93" customWidth="1"/>
    <col min="11025" max="11025" width="11.42578125" style="93" customWidth="1"/>
    <col min="11026" max="11026" width="3.7109375" style="93" customWidth="1"/>
    <col min="11027" max="11027" width="12.42578125" style="93" customWidth="1"/>
    <col min="11028" max="11030" width="3.7109375" style="93" customWidth="1"/>
    <col min="11031" max="11031" width="15.85546875" style="93" customWidth="1"/>
    <col min="11032" max="11032" width="10.7109375" style="93" customWidth="1"/>
    <col min="11033" max="11033" width="3.7109375" style="93" customWidth="1"/>
    <col min="11034" max="11034" width="16" style="93" customWidth="1"/>
    <col min="11035" max="11035" width="17.28515625" style="93" customWidth="1"/>
    <col min="11036" max="11036" width="11.140625" style="93" customWidth="1"/>
    <col min="11037" max="11037" width="14.7109375" style="93" customWidth="1"/>
    <col min="11038" max="11038" width="15" style="93" customWidth="1"/>
    <col min="11039" max="11043" width="6" style="93" customWidth="1"/>
    <col min="11044" max="11044" width="4.85546875" style="93" customWidth="1"/>
    <col min="11045" max="11045" width="10.42578125" style="93" bestFit="1" customWidth="1"/>
    <col min="11046" max="11046" width="11.7109375" style="93" customWidth="1"/>
    <col min="11047" max="11050" width="4.85546875" style="93" customWidth="1"/>
    <col min="11051" max="11266" width="11.42578125" style="93"/>
    <col min="11267" max="11271" width="6.42578125" style="93" customWidth="1"/>
    <col min="11272" max="11273" width="4.85546875" style="93" customWidth="1"/>
    <col min="11274" max="11274" width="10.42578125" style="93" customWidth="1"/>
    <col min="11275" max="11279" width="3.7109375" style="93" customWidth="1"/>
    <col min="11280" max="11280" width="12.28515625" style="93" customWidth="1"/>
    <col min="11281" max="11281" width="11.42578125" style="93" customWidth="1"/>
    <col min="11282" max="11282" width="3.7109375" style="93" customWidth="1"/>
    <col min="11283" max="11283" width="12.42578125" style="93" customWidth="1"/>
    <col min="11284" max="11286" width="3.7109375" style="93" customWidth="1"/>
    <col min="11287" max="11287" width="15.85546875" style="93" customWidth="1"/>
    <col min="11288" max="11288" width="10.7109375" style="93" customWidth="1"/>
    <col min="11289" max="11289" width="3.7109375" style="93" customWidth="1"/>
    <col min="11290" max="11290" width="16" style="93" customWidth="1"/>
    <col min="11291" max="11291" width="17.28515625" style="93" customWidth="1"/>
    <col min="11292" max="11292" width="11.140625" style="93" customWidth="1"/>
    <col min="11293" max="11293" width="14.7109375" style="93" customWidth="1"/>
    <col min="11294" max="11294" width="15" style="93" customWidth="1"/>
    <col min="11295" max="11299" width="6" style="93" customWidth="1"/>
    <col min="11300" max="11300" width="4.85546875" style="93" customWidth="1"/>
    <col min="11301" max="11301" width="10.42578125" style="93" bestFit="1" customWidth="1"/>
    <col min="11302" max="11302" width="11.7109375" style="93" customWidth="1"/>
    <col min="11303" max="11306" width="4.85546875" style="93" customWidth="1"/>
    <col min="11307" max="11522" width="11.42578125" style="93"/>
    <col min="11523" max="11527" width="6.42578125" style="93" customWidth="1"/>
    <col min="11528" max="11529" width="4.85546875" style="93" customWidth="1"/>
    <col min="11530" max="11530" width="10.42578125" style="93" customWidth="1"/>
    <col min="11531" max="11535" width="3.7109375" style="93" customWidth="1"/>
    <col min="11536" max="11536" width="12.28515625" style="93" customWidth="1"/>
    <col min="11537" max="11537" width="11.42578125" style="93" customWidth="1"/>
    <col min="11538" max="11538" width="3.7109375" style="93" customWidth="1"/>
    <col min="11539" max="11539" width="12.42578125" style="93" customWidth="1"/>
    <col min="11540" max="11542" width="3.7109375" style="93" customWidth="1"/>
    <col min="11543" max="11543" width="15.85546875" style="93" customWidth="1"/>
    <col min="11544" max="11544" width="10.7109375" style="93" customWidth="1"/>
    <col min="11545" max="11545" width="3.7109375" style="93" customWidth="1"/>
    <col min="11546" max="11546" width="16" style="93" customWidth="1"/>
    <col min="11547" max="11547" width="17.28515625" style="93" customWidth="1"/>
    <col min="11548" max="11548" width="11.140625" style="93" customWidth="1"/>
    <col min="11549" max="11549" width="14.7109375" style="93" customWidth="1"/>
    <col min="11550" max="11550" width="15" style="93" customWidth="1"/>
    <col min="11551" max="11555" width="6" style="93" customWidth="1"/>
    <col min="11556" max="11556" width="4.85546875" style="93" customWidth="1"/>
    <col min="11557" max="11557" width="10.42578125" style="93" bestFit="1" customWidth="1"/>
    <col min="11558" max="11558" width="11.7109375" style="93" customWidth="1"/>
    <col min="11559" max="11562" width="4.85546875" style="93" customWidth="1"/>
    <col min="11563" max="11778" width="11.42578125" style="93"/>
    <col min="11779" max="11783" width="6.42578125" style="93" customWidth="1"/>
    <col min="11784" max="11785" width="4.85546875" style="93" customWidth="1"/>
    <col min="11786" max="11786" width="10.42578125" style="93" customWidth="1"/>
    <col min="11787" max="11791" width="3.7109375" style="93" customWidth="1"/>
    <col min="11792" max="11792" width="12.28515625" style="93" customWidth="1"/>
    <col min="11793" max="11793" width="11.42578125" style="93" customWidth="1"/>
    <col min="11794" max="11794" width="3.7109375" style="93" customWidth="1"/>
    <col min="11795" max="11795" width="12.42578125" style="93" customWidth="1"/>
    <col min="11796" max="11798" width="3.7109375" style="93" customWidth="1"/>
    <col min="11799" max="11799" width="15.85546875" style="93" customWidth="1"/>
    <col min="11800" max="11800" width="10.7109375" style="93" customWidth="1"/>
    <col min="11801" max="11801" width="3.7109375" style="93" customWidth="1"/>
    <col min="11802" max="11802" width="16" style="93" customWidth="1"/>
    <col min="11803" max="11803" width="17.28515625" style="93" customWidth="1"/>
    <col min="11804" max="11804" width="11.140625" style="93" customWidth="1"/>
    <col min="11805" max="11805" width="14.7109375" style="93" customWidth="1"/>
    <col min="11806" max="11806" width="15" style="93" customWidth="1"/>
    <col min="11807" max="11811" width="6" style="93" customWidth="1"/>
    <col min="11812" max="11812" width="4.85546875" style="93" customWidth="1"/>
    <col min="11813" max="11813" width="10.42578125" style="93" bestFit="1" customWidth="1"/>
    <col min="11814" max="11814" width="11.7109375" style="93" customWidth="1"/>
    <col min="11815" max="11818" width="4.85546875" style="93" customWidth="1"/>
    <col min="11819" max="12034" width="11.42578125" style="93"/>
    <col min="12035" max="12039" width="6.42578125" style="93" customWidth="1"/>
    <col min="12040" max="12041" width="4.85546875" style="93" customWidth="1"/>
    <col min="12042" max="12042" width="10.42578125" style="93" customWidth="1"/>
    <col min="12043" max="12047" width="3.7109375" style="93" customWidth="1"/>
    <col min="12048" max="12048" width="12.28515625" style="93" customWidth="1"/>
    <col min="12049" max="12049" width="11.42578125" style="93" customWidth="1"/>
    <col min="12050" max="12050" width="3.7109375" style="93" customWidth="1"/>
    <col min="12051" max="12051" width="12.42578125" style="93" customWidth="1"/>
    <col min="12052" max="12054" width="3.7109375" style="93" customWidth="1"/>
    <col min="12055" max="12055" width="15.85546875" style="93" customWidth="1"/>
    <col min="12056" max="12056" width="10.7109375" style="93" customWidth="1"/>
    <col min="12057" max="12057" width="3.7109375" style="93" customWidth="1"/>
    <col min="12058" max="12058" width="16" style="93" customWidth="1"/>
    <col min="12059" max="12059" width="17.28515625" style="93" customWidth="1"/>
    <col min="12060" max="12060" width="11.140625" style="93" customWidth="1"/>
    <col min="12061" max="12061" width="14.7109375" style="93" customWidth="1"/>
    <col min="12062" max="12062" width="15" style="93" customWidth="1"/>
    <col min="12063" max="12067" width="6" style="93" customWidth="1"/>
    <col min="12068" max="12068" width="4.85546875" style="93" customWidth="1"/>
    <col min="12069" max="12069" width="10.42578125" style="93" bestFit="1" customWidth="1"/>
    <col min="12070" max="12070" width="11.7109375" style="93" customWidth="1"/>
    <col min="12071" max="12074" width="4.85546875" style="93" customWidth="1"/>
    <col min="12075" max="12290" width="11.42578125" style="93"/>
    <col min="12291" max="12295" width="6.42578125" style="93" customWidth="1"/>
    <col min="12296" max="12297" width="4.85546875" style="93" customWidth="1"/>
    <col min="12298" max="12298" width="10.42578125" style="93" customWidth="1"/>
    <col min="12299" max="12303" width="3.7109375" style="93" customWidth="1"/>
    <col min="12304" max="12304" width="12.28515625" style="93" customWidth="1"/>
    <col min="12305" max="12305" width="11.42578125" style="93" customWidth="1"/>
    <col min="12306" max="12306" width="3.7109375" style="93" customWidth="1"/>
    <col min="12307" max="12307" width="12.42578125" style="93" customWidth="1"/>
    <col min="12308" max="12310" width="3.7109375" style="93" customWidth="1"/>
    <col min="12311" max="12311" width="15.85546875" style="93" customWidth="1"/>
    <col min="12312" max="12312" width="10.7109375" style="93" customWidth="1"/>
    <col min="12313" max="12313" width="3.7109375" style="93" customWidth="1"/>
    <col min="12314" max="12314" width="16" style="93" customWidth="1"/>
    <col min="12315" max="12315" width="17.28515625" style="93" customWidth="1"/>
    <col min="12316" max="12316" width="11.140625" style="93" customWidth="1"/>
    <col min="12317" max="12317" width="14.7109375" style="93" customWidth="1"/>
    <col min="12318" max="12318" width="15" style="93" customWidth="1"/>
    <col min="12319" max="12323" width="6" style="93" customWidth="1"/>
    <col min="12324" max="12324" width="4.85546875" style="93" customWidth="1"/>
    <col min="12325" max="12325" width="10.42578125" style="93" bestFit="1" customWidth="1"/>
    <col min="12326" max="12326" width="11.7109375" style="93" customWidth="1"/>
    <col min="12327" max="12330" width="4.85546875" style="93" customWidth="1"/>
    <col min="12331" max="12546" width="11.42578125" style="93"/>
    <col min="12547" max="12551" width="6.42578125" style="93" customWidth="1"/>
    <col min="12552" max="12553" width="4.85546875" style="93" customWidth="1"/>
    <col min="12554" max="12554" width="10.42578125" style="93" customWidth="1"/>
    <col min="12555" max="12559" width="3.7109375" style="93" customWidth="1"/>
    <col min="12560" max="12560" width="12.28515625" style="93" customWidth="1"/>
    <col min="12561" max="12561" width="11.42578125" style="93" customWidth="1"/>
    <col min="12562" max="12562" width="3.7109375" style="93" customWidth="1"/>
    <col min="12563" max="12563" width="12.42578125" style="93" customWidth="1"/>
    <col min="12564" max="12566" width="3.7109375" style="93" customWidth="1"/>
    <col min="12567" max="12567" width="15.85546875" style="93" customWidth="1"/>
    <col min="12568" max="12568" width="10.7109375" style="93" customWidth="1"/>
    <col min="12569" max="12569" width="3.7109375" style="93" customWidth="1"/>
    <col min="12570" max="12570" width="16" style="93" customWidth="1"/>
    <col min="12571" max="12571" width="17.28515625" style="93" customWidth="1"/>
    <col min="12572" max="12572" width="11.140625" style="93" customWidth="1"/>
    <col min="12573" max="12573" width="14.7109375" style="93" customWidth="1"/>
    <col min="12574" max="12574" width="15" style="93" customWidth="1"/>
    <col min="12575" max="12579" width="6" style="93" customWidth="1"/>
    <col min="12580" max="12580" width="4.85546875" style="93" customWidth="1"/>
    <col min="12581" max="12581" width="10.42578125" style="93" bestFit="1" customWidth="1"/>
    <col min="12582" max="12582" width="11.7109375" style="93" customWidth="1"/>
    <col min="12583" max="12586" width="4.85546875" style="93" customWidth="1"/>
    <col min="12587" max="12802" width="11.42578125" style="93"/>
    <col min="12803" max="12807" width="6.42578125" style="93" customWidth="1"/>
    <col min="12808" max="12809" width="4.85546875" style="93" customWidth="1"/>
    <col min="12810" max="12810" width="10.42578125" style="93" customWidth="1"/>
    <col min="12811" max="12815" width="3.7109375" style="93" customWidth="1"/>
    <col min="12816" max="12816" width="12.28515625" style="93" customWidth="1"/>
    <col min="12817" max="12817" width="11.42578125" style="93" customWidth="1"/>
    <col min="12818" max="12818" width="3.7109375" style="93" customWidth="1"/>
    <col min="12819" max="12819" width="12.42578125" style="93" customWidth="1"/>
    <col min="12820" max="12822" width="3.7109375" style="93" customWidth="1"/>
    <col min="12823" max="12823" width="15.85546875" style="93" customWidth="1"/>
    <col min="12824" max="12824" width="10.7109375" style="93" customWidth="1"/>
    <col min="12825" max="12825" width="3.7109375" style="93" customWidth="1"/>
    <col min="12826" max="12826" width="16" style="93" customWidth="1"/>
    <col min="12827" max="12827" width="17.28515625" style="93" customWidth="1"/>
    <col min="12828" max="12828" width="11.140625" style="93" customWidth="1"/>
    <col min="12829" max="12829" width="14.7109375" style="93" customWidth="1"/>
    <col min="12830" max="12830" width="15" style="93" customWidth="1"/>
    <col min="12831" max="12835" width="6" style="93" customWidth="1"/>
    <col min="12836" max="12836" width="4.85546875" style="93" customWidth="1"/>
    <col min="12837" max="12837" width="10.42578125" style="93" bestFit="1" customWidth="1"/>
    <col min="12838" max="12838" width="11.7109375" style="93" customWidth="1"/>
    <col min="12839" max="12842" width="4.85546875" style="93" customWidth="1"/>
    <col min="12843" max="13058" width="11.42578125" style="93"/>
    <col min="13059" max="13063" width="6.42578125" style="93" customWidth="1"/>
    <col min="13064" max="13065" width="4.85546875" style="93" customWidth="1"/>
    <col min="13066" max="13066" width="10.42578125" style="93" customWidth="1"/>
    <col min="13067" max="13071" width="3.7109375" style="93" customWidth="1"/>
    <col min="13072" max="13072" width="12.28515625" style="93" customWidth="1"/>
    <col min="13073" max="13073" width="11.42578125" style="93" customWidth="1"/>
    <col min="13074" max="13074" width="3.7109375" style="93" customWidth="1"/>
    <col min="13075" max="13075" width="12.42578125" style="93" customWidth="1"/>
    <col min="13076" max="13078" width="3.7109375" style="93" customWidth="1"/>
    <col min="13079" max="13079" width="15.85546875" style="93" customWidth="1"/>
    <col min="13080" max="13080" width="10.7109375" style="93" customWidth="1"/>
    <col min="13081" max="13081" width="3.7109375" style="93" customWidth="1"/>
    <col min="13082" max="13082" width="16" style="93" customWidth="1"/>
    <col min="13083" max="13083" width="17.28515625" style="93" customWidth="1"/>
    <col min="13084" max="13084" width="11.140625" style="93" customWidth="1"/>
    <col min="13085" max="13085" width="14.7109375" style="93" customWidth="1"/>
    <col min="13086" max="13086" width="15" style="93" customWidth="1"/>
    <col min="13087" max="13091" width="6" style="93" customWidth="1"/>
    <col min="13092" max="13092" width="4.85546875" style="93" customWidth="1"/>
    <col min="13093" max="13093" width="10.42578125" style="93" bestFit="1" customWidth="1"/>
    <col min="13094" max="13094" width="11.7109375" style="93" customWidth="1"/>
    <col min="13095" max="13098" width="4.85546875" style="93" customWidth="1"/>
    <col min="13099" max="13314" width="11.42578125" style="93"/>
    <col min="13315" max="13319" width="6.42578125" style="93" customWidth="1"/>
    <col min="13320" max="13321" width="4.85546875" style="93" customWidth="1"/>
    <col min="13322" max="13322" width="10.42578125" style="93" customWidth="1"/>
    <col min="13323" max="13327" width="3.7109375" style="93" customWidth="1"/>
    <col min="13328" max="13328" width="12.28515625" style="93" customWidth="1"/>
    <col min="13329" max="13329" width="11.42578125" style="93" customWidth="1"/>
    <col min="13330" max="13330" width="3.7109375" style="93" customWidth="1"/>
    <col min="13331" max="13331" width="12.42578125" style="93" customWidth="1"/>
    <col min="13332" max="13334" width="3.7109375" style="93" customWidth="1"/>
    <col min="13335" max="13335" width="15.85546875" style="93" customWidth="1"/>
    <col min="13336" max="13336" width="10.7109375" style="93" customWidth="1"/>
    <col min="13337" max="13337" width="3.7109375" style="93" customWidth="1"/>
    <col min="13338" max="13338" width="16" style="93" customWidth="1"/>
    <col min="13339" max="13339" width="17.28515625" style="93" customWidth="1"/>
    <col min="13340" max="13340" width="11.140625" style="93" customWidth="1"/>
    <col min="13341" max="13341" width="14.7109375" style="93" customWidth="1"/>
    <col min="13342" max="13342" width="15" style="93" customWidth="1"/>
    <col min="13343" max="13347" width="6" style="93" customWidth="1"/>
    <col min="13348" max="13348" width="4.85546875" style="93" customWidth="1"/>
    <col min="13349" max="13349" width="10.42578125" style="93" bestFit="1" customWidth="1"/>
    <col min="13350" max="13350" width="11.7109375" style="93" customWidth="1"/>
    <col min="13351" max="13354" width="4.85546875" style="93" customWidth="1"/>
    <col min="13355" max="13570" width="11.42578125" style="93"/>
    <col min="13571" max="13575" width="6.42578125" style="93" customWidth="1"/>
    <col min="13576" max="13577" width="4.85546875" style="93" customWidth="1"/>
    <col min="13578" max="13578" width="10.42578125" style="93" customWidth="1"/>
    <col min="13579" max="13583" width="3.7109375" style="93" customWidth="1"/>
    <col min="13584" max="13584" width="12.28515625" style="93" customWidth="1"/>
    <col min="13585" max="13585" width="11.42578125" style="93" customWidth="1"/>
    <col min="13586" max="13586" width="3.7109375" style="93" customWidth="1"/>
    <col min="13587" max="13587" width="12.42578125" style="93" customWidth="1"/>
    <col min="13588" max="13590" width="3.7109375" style="93" customWidth="1"/>
    <col min="13591" max="13591" width="15.85546875" style="93" customWidth="1"/>
    <col min="13592" max="13592" width="10.7109375" style="93" customWidth="1"/>
    <col min="13593" max="13593" width="3.7109375" style="93" customWidth="1"/>
    <col min="13594" max="13594" width="16" style="93" customWidth="1"/>
    <col min="13595" max="13595" width="17.28515625" style="93" customWidth="1"/>
    <col min="13596" max="13596" width="11.140625" style="93" customWidth="1"/>
    <col min="13597" max="13597" width="14.7109375" style="93" customWidth="1"/>
    <col min="13598" max="13598" width="15" style="93" customWidth="1"/>
    <col min="13599" max="13603" width="6" style="93" customWidth="1"/>
    <col min="13604" max="13604" width="4.85546875" style="93" customWidth="1"/>
    <col min="13605" max="13605" width="10.42578125" style="93" bestFit="1" customWidth="1"/>
    <col min="13606" max="13606" width="11.7109375" style="93" customWidth="1"/>
    <col min="13607" max="13610" width="4.85546875" style="93" customWidth="1"/>
    <col min="13611" max="13826" width="11.42578125" style="93"/>
    <col min="13827" max="13831" width="6.42578125" style="93" customWidth="1"/>
    <col min="13832" max="13833" width="4.85546875" style="93" customWidth="1"/>
    <col min="13834" max="13834" width="10.42578125" style="93" customWidth="1"/>
    <col min="13835" max="13839" width="3.7109375" style="93" customWidth="1"/>
    <col min="13840" max="13840" width="12.28515625" style="93" customWidth="1"/>
    <col min="13841" max="13841" width="11.42578125" style="93" customWidth="1"/>
    <col min="13842" max="13842" width="3.7109375" style="93" customWidth="1"/>
    <col min="13843" max="13843" width="12.42578125" style="93" customWidth="1"/>
    <col min="13844" max="13846" width="3.7109375" style="93" customWidth="1"/>
    <col min="13847" max="13847" width="15.85546875" style="93" customWidth="1"/>
    <col min="13848" max="13848" width="10.7109375" style="93" customWidth="1"/>
    <col min="13849" max="13849" width="3.7109375" style="93" customWidth="1"/>
    <col min="13850" max="13850" width="16" style="93" customWidth="1"/>
    <col min="13851" max="13851" width="17.28515625" style="93" customWidth="1"/>
    <col min="13852" max="13852" width="11.140625" style="93" customWidth="1"/>
    <col min="13853" max="13853" width="14.7109375" style="93" customWidth="1"/>
    <col min="13854" max="13854" width="15" style="93" customWidth="1"/>
    <col min="13855" max="13859" width="6" style="93" customWidth="1"/>
    <col min="13860" max="13860" width="4.85546875" style="93" customWidth="1"/>
    <col min="13861" max="13861" width="10.42578125" style="93" bestFit="1" customWidth="1"/>
    <col min="13862" max="13862" width="11.7109375" style="93" customWidth="1"/>
    <col min="13863" max="13866" width="4.85546875" style="93" customWidth="1"/>
    <col min="13867" max="14082" width="11.42578125" style="93"/>
    <col min="14083" max="14087" width="6.42578125" style="93" customWidth="1"/>
    <col min="14088" max="14089" width="4.85546875" style="93" customWidth="1"/>
    <col min="14090" max="14090" width="10.42578125" style="93" customWidth="1"/>
    <col min="14091" max="14095" width="3.7109375" style="93" customWidth="1"/>
    <col min="14096" max="14096" width="12.28515625" style="93" customWidth="1"/>
    <col min="14097" max="14097" width="11.42578125" style="93" customWidth="1"/>
    <col min="14098" max="14098" width="3.7109375" style="93" customWidth="1"/>
    <col min="14099" max="14099" width="12.42578125" style="93" customWidth="1"/>
    <col min="14100" max="14102" width="3.7109375" style="93" customWidth="1"/>
    <col min="14103" max="14103" width="15.85546875" style="93" customWidth="1"/>
    <col min="14104" max="14104" width="10.7109375" style="93" customWidth="1"/>
    <col min="14105" max="14105" width="3.7109375" style="93" customWidth="1"/>
    <col min="14106" max="14106" width="16" style="93" customWidth="1"/>
    <col min="14107" max="14107" width="17.28515625" style="93" customWidth="1"/>
    <col min="14108" max="14108" width="11.140625" style="93" customWidth="1"/>
    <col min="14109" max="14109" width="14.7109375" style="93" customWidth="1"/>
    <col min="14110" max="14110" width="15" style="93" customWidth="1"/>
    <col min="14111" max="14115" width="6" style="93" customWidth="1"/>
    <col min="14116" max="14116" width="4.85546875" style="93" customWidth="1"/>
    <col min="14117" max="14117" width="10.42578125" style="93" bestFit="1" customWidth="1"/>
    <col min="14118" max="14118" width="11.7109375" style="93" customWidth="1"/>
    <col min="14119" max="14122" width="4.85546875" style="93" customWidth="1"/>
    <col min="14123" max="14338" width="11.42578125" style="93"/>
    <col min="14339" max="14343" width="6.42578125" style="93" customWidth="1"/>
    <col min="14344" max="14345" width="4.85546875" style="93" customWidth="1"/>
    <col min="14346" max="14346" width="10.42578125" style="93" customWidth="1"/>
    <col min="14347" max="14351" width="3.7109375" style="93" customWidth="1"/>
    <col min="14352" max="14352" width="12.28515625" style="93" customWidth="1"/>
    <col min="14353" max="14353" width="11.42578125" style="93" customWidth="1"/>
    <col min="14354" max="14354" width="3.7109375" style="93" customWidth="1"/>
    <col min="14355" max="14355" width="12.42578125" style="93" customWidth="1"/>
    <col min="14356" max="14358" width="3.7109375" style="93" customWidth="1"/>
    <col min="14359" max="14359" width="15.85546875" style="93" customWidth="1"/>
    <col min="14360" max="14360" width="10.7109375" style="93" customWidth="1"/>
    <col min="14361" max="14361" width="3.7109375" style="93" customWidth="1"/>
    <col min="14362" max="14362" width="16" style="93" customWidth="1"/>
    <col min="14363" max="14363" width="17.28515625" style="93" customWidth="1"/>
    <col min="14364" max="14364" width="11.140625" style="93" customWidth="1"/>
    <col min="14365" max="14365" width="14.7109375" style="93" customWidth="1"/>
    <col min="14366" max="14366" width="15" style="93" customWidth="1"/>
    <col min="14367" max="14371" width="6" style="93" customWidth="1"/>
    <col min="14372" max="14372" width="4.85546875" style="93" customWidth="1"/>
    <col min="14373" max="14373" width="10.42578125" style="93" bestFit="1" customWidth="1"/>
    <col min="14374" max="14374" width="11.7109375" style="93" customWidth="1"/>
    <col min="14375" max="14378" width="4.85546875" style="93" customWidth="1"/>
    <col min="14379" max="14594" width="11.42578125" style="93"/>
    <col min="14595" max="14599" width="6.42578125" style="93" customWidth="1"/>
    <col min="14600" max="14601" width="4.85546875" style="93" customWidth="1"/>
    <col min="14602" max="14602" width="10.42578125" style="93" customWidth="1"/>
    <col min="14603" max="14607" width="3.7109375" style="93" customWidth="1"/>
    <col min="14608" max="14608" width="12.28515625" style="93" customWidth="1"/>
    <col min="14609" max="14609" width="11.42578125" style="93" customWidth="1"/>
    <col min="14610" max="14610" width="3.7109375" style="93" customWidth="1"/>
    <col min="14611" max="14611" width="12.42578125" style="93" customWidth="1"/>
    <col min="14612" max="14614" width="3.7109375" style="93" customWidth="1"/>
    <col min="14615" max="14615" width="15.85546875" style="93" customWidth="1"/>
    <col min="14616" max="14616" width="10.7109375" style="93" customWidth="1"/>
    <col min="14617" max="14617" width="3.7109375" style="93" customWidth="1"/>
    <col min="14618" max="14618" width="16" style="93" customWidth="1"/>
    <col min="14619" max="14619" width="17.28515625" style="93" customWidth="1"/>
    <col min="14620" max="14620" width="11.140625" style="93" customWidth="1"/>
    <col min="14621" max="14621" width="14.7109375" style="93" customWidth="1"/>
    <col min="14622" max="14622" width="15" style="93" customWidth="1"/>
    <col min="14623" max="14627" width="6" style="93" customWidth="1"/>
    <col min="14628" max="14628" width="4.85546875" style="93" customWidth="1"/>
    <col min="14629" max="14629" width="10.42578125" style="93" bestFit="1" customWidth="1"/>
    <col min="14630" max="14630" width="11.7109375" style="93" customWidth="1"/>
    <col min="14631" max="14634" width="4.85546875" style="93" customWidth="1"/>
    <col min="14635" max="14850" width="11.42578125" style="93"/>
    <col min="14851" max="14855" width="6.42578125" style="93" customWidth="1"/>
    <col min="14856" max="14857" width="4.85546875" style="93" customWidth="1"/>
    <col min="14858" max="14858" width="10.42578125" style="93" customWidth="1"/>
    <col min="14859" max="14863" width="3.7109375" style="93" customWidth="1"/>
    <col min="14864" max="14864" width="12.28515625" style="93" customWidth="1"/>
    <col min="14865" max="14865" width="11.42578125" style="93" customWidth="1"/>
    <col min="14866" max="14866" width="3.7109375" style="93" customWidth="1"/>
    <col min="14867" max="14867" width="12.42578125" style="93" customWidth="1"/>
    <col min="14868" max="14870" width="3.7109375" style="93" customWidth="1"/>
    <col min="14871" max="14871" width="15.85546875" style="93" customWidth="1"/>
    <col min="14872" max="14872" width="10.7109375" style="93" customWidth="1"/>
    <col min="14873" max="14873" width="3.7109375" style="93" customWidth="1"/>
    <col min="14874" max="14874" width="16" style="93" customWidth="1"/>
    <col min="14875" max="14875" width="17.28515625" style="93" customWidth="1"/>
    <col min="14876" max="14876" width="11.140625" style="93" customWidth="1"/>
    <col min="14877" max="14877" width="14.7109375" style="93" customWidth="1"/>
    <col min="14878" max="14878" width="15" style="93" customWidth="1"/>
    <col min="14879" max="14883" width="6" style="93" customWidth="1"/>
    <col min="14884" max="14884" width="4.85546875" style="93" customWidth="1"/>
    <col min="14885" max="14885" width="10.42578125" style="93" bestFit="1" customWidth="1"/>
    <col min="14886" max="14886" width="11.7109375" style="93" customWidth="1"/>
    <col min="14887" max="14890" width="4.85546875" style="93" customWidth="1"/>
    <col min="14891" max="15106" width="11.42578125" style="93"/>
    <col min="15107" max="15111" width="6.42578125" style="93" customWidth="1"/>
    <col min="15112" max="15113" width="4.85546875" style="93" customWidth="1"/>
    <col min="15114" max="15114" width="10.42578125" style="93" customWidth="1"/>
    <col min="15115" max="15119" width="3.7109375" style="93" customWidth="1"/>
    <col min="15120" max="15120" width="12.28515625" style="93" customWidth="1"/>
    <col min="15121" max="15121" width="11.42578125" style="93" customWidth="1"/>
    <col min="15122" max="15122" width="3.7109375" style="93" customWidth="1"/>
    <col min="15123" max="15123" width="12.42578125" style="93" customWidth="1"/>
    <col min="15124" max="15126" width="3.7109375" style="93" customWidth="1"/>
    <col min="15127" max="15127" width="15.85546875" style="93" customWidth="1"/>
    <col min="15128" max="15128" width="10.7109375" style="93" customWidth="1"/>
    <col min="15129" max="15129" width="3.7109375" style="93" customWidth="1"/>
    <col min="15130" max="15130" width="16" style="93" customWidth="1"/>
    <col min="15131" max="15131" width="17.28515625" style="93" customWidth="1"/>
    <col min="15132" max="15132" width="11.140625" style="93" customWidth="1"/>
    <col min="15133" max="15133" width="14.7109375" style="93" customWidth="1"/>
    <col min="15134" max="15134" width="15" style="93" customWidth="1"/>
    <col min="15135" max="15139" width="6" style="93" customWidth="1"/>
    <col min="15140" max="15140" width="4.85546875" style="93" customWidth="1"/>
    <col min="15141" max="15141" width="10.42578125" style="93" bestFit="1" customWidth="1"/>
    <col min="15142" max="15142" width="11.7109375" style="93" customWidth="1"/>
    <col min="15143" max="15146" width="4.85546875" style="93" customWidth="1"/>
    <col min="15147" max="15362" width="11.42578125" style="93"/>
    <col min="15363" max="15367" width="6.42578125" style="93" customWidth="1"/>
    <col min="15368" max="15369" width="4.85546875" style="93" customWidth="1"/>
    <col min="15370" max="15370" width="10.42578125" style="93" customWidth="1"/>
    <col min="15371" max="15375" width="3.7109375" style="93" customWidth="1"/>
    <col min="15376" max="15376" width="12.28515625" style="93" customWidth="1"/>
    <col min="15377" max="15377" width="11.42578125" style="93" customWidth="1"/>
    <col min="15378" max="15378" width="3.7109375" style="93" customWidth="1"/>
    <col min="15379" max="15379" width="12.42578125" style="93" customWidth="1"/>
    <col min="15380" max="15382" width="3.7109375" style="93" customWidth="1"/>
    <col min="15383" max="15383" width="15.85546875" style="93" customWidth="1"/>
    <col min="15384" max="15384" width="10.7109375" style="93" customWidth="1"/>
    <col min="15385" max="15385" width="3.7109375" style="93" customWidth="1"/>
    <col min="15386" max="15386" width="16" style="93" customWidth="1"/>
    <col min="15387" max="15387" width="17.28515625" style="93" customWidth="1"/>
    <col min="15388" max="15388" width="11.140625" style="93" customWidth="1"/>
    <col min="15389" max="15389" width="14.7109375" style="93" customWidth="1"/>
    <col min="15390" max="15390" width="15" style="93" customWidth="1"/>
    <col min="15391" max="15395" width="6" style="93" customWidth="1"/>
    <col min="15396" max="15396" width="4.85546875" style="93" customWidth="1"/>
    <col min="15397" max="15397" width="10.42578125" style="93" bestFit="1" customWidth="1"/>
    <col min="15398" max="15398" width="11.7109375" style="93" customWidth="1"/>
    <col min="15399" max="15402" width="4.85546875" style="93" customWidth="1"/>
    <col min="15403" max="15618" width="11.42578125" style="93"/>
    <col min="15619" max="15623" width="6.42578125" style="93" customWidth="1"/>
    <col min="15624" max="15625" width="4.85546875" style="93" customWidth="1"/>
    <col min="15626" max="15626" width="10.42578125" style="93" customWidth="1"/>
    <col min="15627" max="15631" width="3.7109375" style="93" customWidth="1"/>
    <col min="15632" max="15632" width="12.28515625" style="93" customWidth="1"/>
    <col min="15633" max="15633" width="11.42578125" style="93" customWidth="1"/>
    <col min="15634" max="15634" width="3.7109375" style="93" customWidth="1"/>
    <col min="15635" max="15635" width="12.42578125" style="93" customWidth="1"/>
    <col min="15636" max="15638" width="3.7109375" style="93" customWidth="1"/>
    <col min="15639" max="15639" width="15.85546875" style="93" customWidth="1"/>
    <col min="15640" max="15640" width="10.7109375" style="93" customWidth="1"/>
    <col min="15641" max="15641" width="3.7109375" style="93" customWidth="1"/>
    <col min="15642" max="15642" width="16" style="93" customWidth="1"/>
    <col min="15643" max="15643" width="17.28515625" style="93" customWidth="1"/>
    <col min="15644" max="15644" width="11.140625" style="93" customWidth="1"/>
    <col min="15645" max="15645" width="14.7109375" style="93" customWidth="1"/>
    <col min="15646" max="15646" width="15" style="93" customWidth="1"/>
    <col min="15647" max="15651" width="6" style="93" customWidth="1"/>
    <col min="15652" max="15652" width="4.85546875" style="93" customWidth="1"/>
    <col min="15653" max="15653" width="10.42578125" style="93" bestFit="1" customWidth="1"/>
    <col min="15654" max="15654" width="11.7109375" style="93" customWidth="1"/>
    <col min="15655" max="15658" width="4.85546875" style="93" customWidth="1"/>
    <col min="15659" max="15874" width="11.42578125" style="93"/>
    <col min="15875" max="15879" width="6.42578125" style="93" customWidth="1"/>
    <col min="15880" max="15881" width="4.85546875" style="93" customWidth="1"/>
    <col min="15882" max="15882" width="10.42578125" style="93" customWidth="1"/>
    <col min="15883" max="15887" width="3.7109375" style="93" customWidth="1"/>
    <col min="15888" max="15888" width="12.28515625" style="93" customWidth="1"/>
    <col min="15889" max="15889" width="11.42578125" style="93" customWidth="1"/>
    <col min="15890" max="15890" width="3.7109375" style="93" customWidth="1"/>
    <col min="15891" max="15891" width="12.42578125" style="93" customWidth="1"/>
    <col min="15892" max="15894" width="3.7109375" style="93" customWidth="1"/>
    <col min="15895" max="15895" width="15.85546875" style="93" customWidth="1"/>
    <col min="15896" max="15896" width="10.7109375" style="93" customWidth="1"/>
    <col min="15897" max="15897" width="3.7109375" style="93" customWidth="1"/>
    <col min="15898" max="15898" width="16" style="93" customWidth="1"/>
    <col min="15899" max="15899" width="17.28515625" style="93" customWidth="1"/>
    <col min="15900" max="15900" width="11.140625" style="93" customWidth="1"/>
    <col min="15901" max="15901" width="14.7109375" style="93" customWidth="1"/>
    <col min="15902" max="15902" width="15" style="93" customWidth="1"/>
    <col min="15903" max="15907" width="6" style="93" customWidth="1"/>
    <col min="15908" max="15908" width="4.85546875" style="93" customWidth="1"/>
    <col min="15909" max="15909" width="10.42578125" style="93" bestFit="1" customWidth="1"/>
    <col min="15910" max="15910" width="11.7109375" style="93" customWidth="1"/>
    <col min="15911" max="15914" width="4.85546875" style="93" customWidth="1"/>
    <col min="15915" max="16130" width="11.42578125" style="93"/>
    <col min="16131" max="16135" width="6.42578125" style="93" customWidth="1"/>
    <col min="16136" max="16137" width="4.85546875" style="93" customWidth="1"/>
    <col min="16138" max="16138" width="10.42578125" style="93" customWidth="1"/>
    <col min="16139" max="16143" width="3.7109375" style="93" customWidth="1"/>
    <col min="16144" max="16144" width="12.28515625" style="93" customWidth="1"/>
    <col min="16145" max="16145" width="11.42578125" style="93" customWidth="1"/>
    <col min="16146" max="16146" width="3.7109375" style="93" customWidth="1"/>
    <col min="16147" max="16147" width="12.42578125" style="93" customWidth="1"/>
    <col min="16148" max="16150" width="3.7109375" style="93" customWidth="1"/>
    <col min="16151" max="16151" width="15.85546875" style="93" customWidth="1"/>
    <col min="16152" max="16152" width="10.7109375" style="93" customWidth="1"/>
    <col min="16153" max="16153" width="3.7109375" style="93" customWidth="1"/>
    <col min="16154" max="16154" width="16" style="93" customWidth="1"/>
    <col min="16155" max="16155" width="17.28515625" style="93" customWidth="1"/>
    <col min="16156" max="16156" width="11.140625" style="93" customWidth="1"/>
    <col min="16157" max="16157" width="14.7109375" style="93" customWidth="1"/>
    <col min="16158" max="16158" width="15" style="93" customWidth="1"/>
    <col min="16159" max="16163" width="6" style="93" customWidth="1"/>
    <col min="16164" max="16164" width="4.85546875" style="93" customWidth="1"/>
    <col min="16165" max="16165" width="10.42578125" style="93" bestFit="1" customWidth="1"/>
    <col min="16166" max="16166" width="11.7109375" style="93" customWidth="1"/>
    <col min="16167" max="16170" width="4.85546875" style="93" customWidth="1"/>
    <col min="16171" max="16384" width="11.42578125" style="93"/>
  </cols>
  <sheetData>
    <row r="1" spans="1:251" ht="15.75" x14ac:dyDescent="0.2">
      <c r="A1" s="539"/>
      <c r="B1" s="540"/>
      <c r="C1" s="540"/>
      <c r="D1" s="541"/>
      <c r="E1" s="548" t="s">
        <v>1</v>
      </c>
      <c r="F1" s="549"/>
      <c r="G1" s="549"/>
      <c r="H1" s="549"/>
      <c r="I1" s="549"/>
      <c r="J1" s="549"/>
      <c r="K1" s="549"/>
      <c r="L1" s="549"/>
      <c r="M1" s="549"/>
      <c r="N1" s="549"/>
      <c r="O1" s="549"/>
      <c r="P1" s="549"/>
      <c r="Q1" s="549"/>
      <c r="R1" s="549"/>
      <c r="S1" s="549"/>
      <c r="T1" s="549"/>
      <c r="U1" s="549"/>
      <c r="V1" s="549"/>
      <c r="W1" s="549"/>
      <c r="X1" s="549"/>
      <c r="Y1" s="549"/>
      <c r="Z1" s="549"/>
      <c r="AA1" s="549"/>
      <c r="AB1" s="549"/>
      <c r="AC1" s="549"/>
      <c r="AD1" s="550"/>
      <c r="AE1" s="551" t="s">
        <v>181</v>
      </c>
      <c r="AF1" s="549"/>
      <c r="AG1" s="549"/>
      <c r="AH1" s="549"/>
      <c r="AI1" s="552" t="s">
        <v>272</v>
      </c>
      <c r="AJ1" s="552"/>
      <c r="AK1" s="553"/>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row>
    <row r="2" spans="1:251" ht="20.25" customHeight="1" x14ac:dyDescent="0.2">
      <c r="A2" s="542"/>
      <c r="B2" s="543"/>
      <c r="C2" s="543"/>
      <c r="D2" s="544"/>
      <c r="E2" s="554" t="s">
        <v>96</v>
      </c>
      <c r="F2" s="555"/>
      <c r="G2" s="555"/>
      <c r="H2" s="555"/>
      <c r="I2" s="556" t="s">
        <v>182</v>
      </c>
      <c r="J2" s="556"/>
      <c r="K2" s="556"/>
      <c r="L2" s="556"/>
      <c r="M2" s="556"/>
      <c r="N2" s="556"/>
      <c r="O2" s="556"/>
      <c r="P2" s="556"/>
      <c r="Q2" s="556"/>
      <c r="R2" s="556"/>
      <c r="S2" s="556"/>
      <c r="T2" s="556"/>
      <c r="U2" s="556"/>
      <c r="V2" s="556"/>
      <c r="W2" s="556"/>
      <c r="X2" s="556"/>
      <c r="Y2" s="556"/>
      <c r="Z2" s="556"/>
      <c r="AA2" s="556"/>
      <c r="AB2" s="556"/>
      <c r="AC2" s="556"/>
      <c r="AD2" s="557"/>
      <c r="AE2" s="558" t="s">
        <v>183</v>
      </c>
      <c r="AF2" s="555"/>
      <c r="AG2" s="555"/>
      <c r="AH2" s="555"/>
      <c r="AI2" s="559">
        <v>2</v>
      </c>
      <c r="AJ2" s="559"/>
      <c r="AK2" s="560"/>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row>
    <row r="3" spans="1:251" ht="17.25" customHeight="1" thickBot="1" x14ac:dyDescent="0.25">
      <c r="A3" s="545"/>
      <c r="B3" s="546"/>
      <c r="C3" s="546"/>
      <c r="D3" s="547"/>
      <c r="E3" s="561" t="s">
        <v>184</v>
      </c>
      <c r="F3" s="562"/>
      <c r="G3" s="562"/>
      <c r="H3" s="562"/>
      <c r="I3" s="563" t="s">
        <v>273</v>
      </c>
      <c r="J3" s="563"/>
      <c r="K3" s="563"/>
      <c r="L3" s="563"/>
      <c r="M3" s="563"/>
      <c r="N3" s="563"/>
      <c r="O3" s="563"/>
      <c r="P3" s="563"/>
      <c r="Q3" s="563"/>
      <c r="R3" s="563"/>
      <c r="S3" s="563"/>
      <c r="T3" s="563"/>
      <c r="U3" s="563"/>
      <c r="V3" s="563"/>
      <c r="W3" s="563"/>
      <c r="X3" s="563"/>
      <c r="Y3" s="563"/>
      <c r="Z3" s="563"/>
      <c r="AA3" s="563"/>
      <c r="AB3" s="563"/>
      <c r="AC3" s="563"/>
      <c r="AD3" s="564"/>
      <c r="AE3" s="565" t="s">
        <v>185</v>
      </c>
      <c r="AF3" s="562"/>
      <c r="AG3" s="562"/>
      <c r="AH3" s="562"/>
      <c r="AI3" s="566">
        <v>43123</v>
      </c>
      <c r="AJ3" s="567"/>
      <c r="AK3" s="568"/>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c r="BM3" s="181"/>
      <c r="BN3" s="181"/>
      <c r="BO3" s="181"/>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row>
    <row r="4" spans="1:251" ht="16.5" thickBot="1" x14ac:dyDescent="0.25">
      <c r="A4" s="183"/>
      <c r="B4" s="183"/>
      <c r="C4" s="183"/>
      <c r="D4" s="183"/>
      <c r="E4" s="184"/>
      <c r="F4" s="184"/>
      <c r="G4" s="184"/>
      <c r="H4" s="184"/>
      <c r="I4" s="185"/>
      <c r="J4" s="185"/>
      <c r="K4" s="185"/>
      <c r="L4" s="185"/>
      <c r="M4" s="185"/>
      <c r="N4" s="185"/>
      <c r="O4" s="185"/>
      <c r="P4" s="185"/>
      <c r="Q4" s="185"/>
      <c r="R4" s="185"/>
      <c r="S4" s="185"/>
      <c r="T4" s="185"/>
      <c r="U4" s="185"/>
      <c r="V4" s="185"/>
      <c r="W4" s="185"/>
      <c r="X4" s="185"/>
      <c r="Y4" s="185"/>
      <c r="Z4" s="185"/>
      <c r="AA4" s="185"/>
      <c r="AB4" s="185"/>
      <c r="AC4" s="185"/>
      <c r="AD4" s="185"/>
      <c r="AE4" s="184"/>
      <c r="AF4" s="184"/>
      <c r="AG4" s="184"/>
      <c r="AH4" s="184"/>
      <c r="AI4" s="186"/>
      <c r="AJ4" s="187"/>
      <c r="AK4" s="187"/>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c r="CI4" s="181"/>
      <c r="CJ4" s="181"/>
      <c r="CK4" s="181"/>
      <c r="CL4" s="181"/>
      <c r="CM4" s="181"/>
      <c r="CN4" s="181"/>
      <c r="CO4" s="181"/>
      <c r="CP4" s="181"/>
      <c r="CQ4" s="181"/>
      <c r="CR4" s="181"/>
      <c r="CS4" s="181"/>
      <c r="CT4" s="181"/>
      <c r="CU4" s="181"/>
      <c r="CV4" s="181"/>
      <c r="CW4" s="181"/>
      <c r="CX4" s="181"/>
      <c r="CY4" s="181"/>
      <c r="CZ4" s="181"/>
      <c r="DA4" s="181"/>
      <c r="DB4" s="181"/>
      <c r="DC4" s="181"/>
      <c r="DD4" s="181"/>
      <c r="DE4" s="181"/>
      <c r="DF4" s="181"/>
      <c r="DG4" s="181"/>
      <c r="DH4" s="181"/>
      <c r="DI4" s="181"/>
      <c r="DJ4" s="181"/>
      <c r="DK4" s="181"/>
      <c r="DL4" s="181"/>
      <c r="DM4" s="181"/>
      <c r="DN4" s="181"/>
      <c r="DO4" s="181"/>
      <c r="DP4" s="181"/>
      <c r="DQ4" s="181"/>
      <c r="DR4" s="181"/>
      <c r="DS4" s="181"/>
      <c r="DT4" s="181"/>
      <c r="DU4" s="181"/>
      <c r="DV4" s="181"/>
      <c r="DW4" s="181"/>
      <c r="DX4" s="181"/>
      <c r="DY4" s="181"/>
      <c r="DZ4" s="181"/>
      <c r="EA4" s="181"/>
      <c r="EB4" s="181"/>
      <c r="EC4" s="181"/>
      <c r="ED4" s="181"/>
      <c r="EE4" s="181"/>
      <c r="EF4" s="181"/>
      <c r="EG4" s="181"/>
      <c r="EH4" s="181"/>
      <c r="EI4" s="181"/>
      <c r="EJ4" s="181"/>
      <c r="EK4" s="181"/>
      <c r="EL4" s="181"/>
      <c r="EM4" s="181"/>
      <c r="EN4" s="181"/>
      <c r="EO4" s="181"/>
      <c r="EP4" s="181"/>
      <c r="EQ4" s="181"/>
      <c r="ER4" s="181"/>
      <c r="ES4" s="181"/>
      <c r="ET4" s="181"/>
      <c r="EU4" s="181"/>
      <c r="EV4" s="181"/>
      <c r="EW4" s="181"/>
      <c r="EX4" s="181"/>
      <c r="EY4" s="181"/>
      <c r="EZ4" s="181"/>
      <c r="FA4" s="181"/>
      <c r="FB4" s="181"/>
      <c r="FC4" s="181"/>
      <c r="FD4" s="181"/>
      <c r="FE4" s="181"/>
      <c r="FF4" s="181"/>
      <c r="FG4" s="181"/>
      <c r="FH4" s="181"/>
      <c r="FI4" s="181"/>
      <c r="FJ4" s="181"/>
      <c r="FK4" s="181"/>
      <c r="FL4" s="181"/>
      <c r="FM4" s="181"/>
      <c r="FN4" s="181"/>
      <c r="FO4" s="181"/>
      <c r="FP4" s="181"/>
      <c r="FQ4" s="181"/>
      <c r="FR4" s="181"/>
      <c r="FS4" s="181"/>
      <c r="FT4" s="181"/>
      <c r="FU4" s="181"/>
      <c r="FV4" s="181"/>
      <c r="FW4" s="181"/>
      <c r="FX4" s="181"/>
      <c r="FY4" s="181"/>
      <c r="FZ4" s="181"/>
      <c r="GA4" s="181"/>
      <c r="GB4" s="181"/>
      <c r="GC4" s="181"/>
      <c r="GD4" s="181"/>
      <c r="GE4" s="181"/>
      <c r="GF4" s="181"/>
      <c r="GG4" s="181"/>
      <c r="GH4" s="181"/>
      <c r="GI4" s="181"/>
      <c r="GJ4" s="181"/>
      <c r="GK4" s="181"/>
      <c r="GL4" s="181"/>
      <c r="GM4" s="181"/>
      <c r="GN4" s="181"/>
      <c r="GO4" s="181"/>
      <c r="GP4" s="181"/>
      <c r="GQ4" s="181"/>
      <c r="GR4" s="181"/>
      <c r="GS4" s="181"/>
      <c r="GT4" s="181"/>
      <c r="GU4" s="181"/>
      <c r="GV4" s="181"/>
      <c r="GW4" s="181"/>
      <c r="GX4" s="181"/>
      <c r="GY4" s="181"/>
      <c r="GZ4" s="181"/>
      <c r="HA4" s="181"/>
      <c r="HB4" s="181"/>
      <c r="HC4" s="181"/>
      <c r="HD4" s="181"/>
      <c r="HE4" s="181"/>
      <c r="HF4" s="181"/>
      <c r="HG4" s="181"/>
      <c r="HH4" s="181"/>
      <c r="HI4" s="181"/>
      <c r="HJ4" s="181"/>
      <c r="HK4" s="181"/>
      <c r="HL4" s="181"/>
      <c r="HM4" s="181"/>
      <c r="HN4" s="181"/>
      <c r="HO4" s="181"/>
      <c r="HP4" s="181"/>
      <c r="HQ4" s="181"/>
      <c r="HR4" s="181"/>
      <c r="HS4" s="181"/>
      <c r="HT4" s="181"/>
      <c r="HU4" s="181"/>
      <c r="HV4" s="181"/>
      <c r="HW4" s="181"/>
      <c r="HX4" s="181"/>
      <c r="HY4" s="181"/>
      <c r="HZ4" s="181"/>
      <c r="IA4" s="181"/>
      <c r="IB4" s="181"/>
      <c r="IC4" s="181"/>
      <c r="ID4" s="181"/>
      <c r="IE4" s="181"/>
      <c r="IF4" s="181"/>
      <c r="IG4" s="181"/>
      <c r="IH4" s="181"/>
      <c r="II4" s="181"/>
      <c r="IJ4" s="181"/>
      <c r="IK4" s="181"/>
      <c r="IL4" s="181"/>
      <c r="IM4" s="181"/>
      <c r="IN4" s="181"/>
      <c r="IO4" s="181"/>
      <c r="IP4" s="181"/>
      <c r="IQ4" s="181"/>
    </row>
    <row r="5" spans="1:251" ht="18.75" x14ac:dyDescent="0.2">
      <c r="A5" s="521" t="s">
        <v>274</v>
      </c>
      <c r="B5" s="522"/>
      <c r="C5" s="522"/>
      <c r="D5" s="522"/>
      <c r="E5" s="522"/>
      <c r="F5" s="522"/>
      <c r="G5" s="522"/>
      <c r="H5" s="522"/>
      <c r="I5" s="522"/>
      <c r="J5" s="522"/>
      <c r="K5" s="522"/>
      <c r="L5" s="522"/>
      <c r="M5" s="522"/>
      <c r="N5" s="522"/>
      <c r="O5" s="522"/>
      <c r="P5" s="522"/>
      <c r="Q5" s="522"/>
      <c r="R5" s="522"/>
      <c r="S5" s="522"/>
      <c r="T5" s="522"/>
      <c r="U5" s="522"/>
      <c r="V5" s="522"/>
      <c r="W5" s="522"/>
      <c r="X5" s="522"/>
      <c r="Y5" s="522"/>
      <c r="Z5" s="522"/>
      <c r="AA5" s="522"/>
      <c r="AB5" s="522"/>
      <c r="AC5" s="522"/>
      <c r="AD5" s="522"/>
      <c r="AE5" s="522"/>
      <c r="AF5" s="522"/>
      <c r="AG5" s="522"/>
      <c r="AH5" s="522"/>
      <c r="AI5" s="522"/>
      <c r="AJ5" s="522"/>
      <c r="AK5" s="523"/>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189"/>
      <c r="HM5" s="189"/>
      <c r="HN5" s="189"/>
      <c r="HO5" s="189"/>
      <c r="HP5" s="189"/>
      <c r="HQ5" s="189"/>
      <c r="HR5" s="189"/>
      <c r="HS5" s="189"/>
      <c r="HT5" s="189"/>
      <c r="HU5" s="189"/>
      <c r="HV5" s="189"/>
      <c r="HW5" s="189"/>
      <c r="HX5" s="189"/>
      <c r="HY5" s="189"/>
      <c r="HZ5" s="189"/>
      <c r="IA5" s="189"/>
      <c r="IB5" s="189"/>
      <c r="IC5" s="189"/>
      <c r="ID5" s="189"/>
      <c r="IE5" s="189"/>
      <c r="IF5" s="189"/>
      <c r="IG5" s="189"/>
      <c r="IH5" s="189"/>
      <c r="II5" s="189"/>
      <c r="IJ5" s="189"/>
      <c r="IK5" s="189"/>
      <c r="IL5" s="189"/>
      <c r="IM5" s="189"/>
      <c r="IN5" s="189"/>
      <c r="IO5" s="189"/>
      <c r="IP5" s="189"/>
      <c r="IQ5" s="189"/>
    </row>
    <row r="6" spans="1:251" s="74" customFormat="1" ht="52.5" customHeight="1" thickBot="1" x14ac:dyDescent="0.3">
      <c r="A6" s="524" t="s">
        <v>193</v>
      </c>
      <c r="B6" s="525"/>
      <c r="C6" s="525"/>
      <c r="D6" s="525"/>
      <c r="E6" s="525"/>
      <c r="F6" s="526" t="s">
        <v>388</v>
      </c>
      <c r="G6" s="526"/>
      <c r="H6" s="526"/>
      <c r="I6" s="526"/>
      <c r="J6" s="526"/>
      <c r="K6" s="526"/>
      <c r="L6" s="526"/>
      <c r="M6" s="526"/>
      <c r="N6" s="526"/>
      <c r="O6" s="526"/>
      <c r="P6" s="526"/>
      <c r="Q6" s="526"/>
      <c r="R6" s="526"/>
      <c r="S6" s="526"/>
      <c r="T6" s="526"/>
      <c r="U6" s="526"/>
      <c r="V6" s="526"/>
      <c r="W6" s="526"/>
      <c r="X6" s="526"/>
      <c r="Y6" s="526"/>
      <c r="Z6" s="526"/>
      <c r="AA6" s="526"/>
      <c r="AB6" s="526"/>
      <c r="AC6" s="526"/>
      <c r="AD6" s="526"/>
      <c r="AE6" s="526"/>
      <c r="AF6" s="526"/>
      <c r="AG6" s="526"/>
      <c r="AH6" s="526"/>
      <c r="AI6" s="526"/>
      <c r="AJ6" s="526"/>
      <c r="AK6" s="527"/>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9"/>
      <c r="BQ6" s="189"/>
      <c r="BR6" s="189"/>
      <c r="BS6" s="189"/>
      <c r="BT6" s="189"/>
      <c r="BU6" s="189"/>
      <c r="BV6" s="189"/>
      <c r="BW6" s="189"/>
      <c r="BX6" s="189"/>
      <c r="BY6" s="189"/>
      <c r="BZ6" s="189"/>
      <c r="CA6" s="189"/>
      <c r="CB6" s="189"/>
      <c r="CC6" s="189"/>
      <c r="CD6" s="189"/>
      <c r="CE6" s="189"/>
      <c r="CF6" s="189"/>
      <c r="CG6" s="189"/>
      <c r="CH6" s="189"/>
      <c r="CI6" s="189"/>
      <c r="CJ6" s="189"/>
      <c r="CK6" s="189"/>
      <c r="CL6" s="189"/>
      <c r="CM6" s="189"/>
      <c r="CN6" s="189"/>
      <c r="CO6" s="189"/>
      <c r="CP6" s="189"/>
      <c r="CQ6" s="189"/>
      <c r="CR6" s="189"/>
      <c r="CS6" s="189"/>
      <c r="CT6" s="189"/>
      <c r="CU6" s="189"/>
      <c r="CV6" s="189"/>
      <c r="CW6" s="189"/>
      <c r="CX6" s="189"/>
      <c r="CY6" s="189"/>
      <c r="CZ6" s="189"/>
      <c r="DA6" s="189"/>
      <c r="DB6" s="189"/>
      <c r="DC6" s="189"/>
      <c r="DD6" s="189"/>
      <c r="DE6" s="189"/>
      <c r="DF6" s="189"/>
      <c r="DG6" s="189"/>
      <c r="DH6" s="189"/>
      <c r="DI6" s="189"/>
      <c r="DJ6" s="189"/>
      <c r="DK6" s="189"/>
      <c r="DL6" s="189"/>
      <c r="DM6" s="189"/>
      <c r="DN6" s="189"/>
      <c r="DO6" s="189"/>
      <c r="DP6" s="189"/>
      <c r="DQ6" s="189"/>
      <c r="DR6" s="189"/>
      <c r="DS6" s="189"/>
      <c r="DT6" s="189"/>
      <c r="DU6" s="189"/>
      <c r="DV6" s="189"/>
      <c r="DW6" s="189"/>
      <c r="DX6" s="189"/>
      <c r="DY6" s="189"/>
      <c r="DZ6" s="189"/>
      <c r="EA6" s="189"/>
      <c r="EB6" s="189"/>
      <c r="EC6" s="189"/>
      <c r="ED6" s="189"/>
      <c r="EE6" s="189"/>
      <c r="EF6" s="189"/>
      <c r="EG6" s="189"/>
      <c r="EH6" s="189"/>
      <c r="EI6" s="189"/>
      <c r="EJ6" s="189"/>
      <c r="EK6" s="189"/>
      <c r="EL6" s="189"/>
      <c r="EM6" s="189"/>
      <c r="EN6" s="189"/>
      <c r="EO6" s="189"/>
      <c r="EP6" s="189"/>
      <c r="EQ6" s="189"/>
      <c r="ER6" s="189"/>
      <c r="ES6" s="189"/>
      <c r="ET6" s="189"/>
      <c r="EU6" s="189"/>
      <c r="EV6" s="189"/>
      <c r="EW6" s="189"/>
      <c r="EX6" s="189"/>
      <c r="EY6" s="189"/>
      <c r="EZ6" s="189"/>
      <c r="FA6" s="189"/>
      <c r="FB6" s="189"/>
      <c r="FC6" s="189"/>
      <c r="FD6" s="189"/>
      <c r="FE6" s="189"/>
      <c r="FF6" s="189"/>
      <c r="FG6" s="189"/>
      <c r="FH6" s="189"/>
      <c r="FI6" s="189"/>
      <c r="FJ6" s="189"/>
      <c r="FK6" s="189"/>
      <c r="FL6" s="189"/>
      <c r="FM6" s="189"/>
      <c r="FN6" s="189"/>
      <c r="FO6" s="189"/>
      <c r="FP6" s="189"/>
      <c r="FQ6" s="189"/>
      <c r="FR6" s="189"/>
      <c r="FS6" s="189"/>
      <c r="FT6" s="189"/>
      <c r="FU6" s="189"/>
      <c r="FV6" s="189"/>
      <c r="FW6" s="189"/>
      <c r="FX6" s="189"/>
      <c r="FY6" s="189"/>
      <c r="FZ6" s="189"/>
      <c r="GA6" s="189"/>
      <c r="GB6" s="189"/>
      <c r="GC6" s="189"/>
      <c r="GD6" s="189"/>
      <c r="GE6" s="189"/>
      <c r="GF6" s="189"/>
      <c r="GG6" s="189"/>
      <c r="GH6" s="189"/>
      <c r="GI6" s="189"/>
      <c r="GJ6" s="189"/>
      <c r="GK6" s="189"/>
      <c r="GL6" s="189"/>
      <c r="GM6" s="189"/>
      <c r="GN6" s="189"/>
      <c r="GO6" s="189"/>
      <c r="GP6" s="189"/>
      <c r="GQ6" s="189"/>
      <c r="GR6" s="189"/>
      <c r="GS6" s="189"/>
      <c r="GT6" s="189"/>
      <c r="GU6" s="189"/>
      <c r="GV6" s="189"/>
      <c r="GW6" s="189"/>
      <c r="GX6" s="189"/>
      <c r="GY6" s="189"/>
      <c r="GZ6" s="189"/>
      <c r="HA6" s="189"/>
      <c r="HB6" s="189"/>
      <c r="HC6" s="189"/>
      <c r="HD6" s="189"/>
      <c r="HE6" s="189"/>
      <c r="HF6" s="189"/>
      <c r="HG6" s="189"/>
      <c r="HH6" s="189"/>
      <c r="HI6" s="189"/>
      <c r="HJ6" s="189"/>
      <c r="HK6" s="189"/>
      <c r="HL6" s="189"/>
      <c r="HM6" s="189"/>
      <c r="HN6" s="189"/>
      <c r="HO6" s="189"/>
      <c r="HP6" s="189"/>
      <c r="HQ6" s="189"/>
      <c r="HR6" s="189"/>
      <c r="HS6" s="189"/>
      <c r="HT6" s="189"/>
      <c r="HU6" s="189"/>
      <c r="HV6" s="189"/>
      <c r="HW6" s="189"/>
      <c r="HX6" s="189"/>
      <c r="HY6" s="189"/>
      <c r="HZ6" s="189"/>
      <c r="IA6" s="189"/>
      <c r="IB6" s="189"/>
      <c r="IC6" s="189"/>
      <c r="ID6" s="189"/>
      <c r="IE6" s="189"/>
      <c r="IF6" s="189"/>
      <c r="IG6" s="189"/>
      <c r="IH6" s="189"/>
      <c r="II6" s="189"/>
      <c r="IJ6" s="189"/>
      <c r="IK6" s="189"/>
      <c r="IL6" s="189"/>
      <c r="IM6" s="189"/>
      <c r="IN6" s="189"/>
      <c r="IO6" s="189"/>
      <c r="IP6" s="189"/>
      <c r="IQ6" s="189"/>
    </row>
    <row r="7" spans="1:251" ht="16.5" thickBot="1" x14ac:dyDescent="0.3">
      <c r="C7" s="94" t="s">
        <v>275</v>
      </c>
      <c r="D7" s="95"/>
      <c r="E7" s="96" t="s">
        <v>17</v>
      </c>
      <c r="S7" s="95"/>
      <c r="T7" s="528"/>
      <c r="U7" s="528"/>
      <c r="V7" s="528"/>
      <c r="Z7" s="95" t="s">
        <v>6</v>
      </c>
      <c r="AA7" s="529" t="s">
        <v>412</v>
      </c>
      <c r="AB7" s="530"/>
      <c r="AC7" s="530"/>
    </row>
    <row r="8" spans="1:251" s="74" customFormat="1" ht="21" customHeight="1" x14ac:dyDescent="0.25">
      <c r="A8" s="531" t="s">
        <v>18</v>
      </c>
      <c r="B8" s="532"/>
      <c r="C8" s="532"/>
      <c r="D8" s="532"/>
      <c r="E8" s="532"/>
      <c r="F8" s="532"/>
      <c r="G8" s="532"/>
      <c r="H8" s="532"/>
      <c r="I8" s="532"/>
      <c r="J8" s="532"/>
      <c r="K8" s="532"/>
      <c r="L8" s="532"/>
      <c r="M8" s="532"/>
      <c r="N8" s="532"/>
      <c r="O8" s="532"/>
      <c r="P8" s="532"/>
      <c r="Q8" s="532"/>
      <c r="R8" s="532"/>
      <c r="S8" s="532"/>
      <c r="T8" s="532"/>
      <c r="U8" s="532"/>
      <c r="V8" s="533"/>
      <c r="W8" s="188"/>
      <c r="X8" s="531" t="s">
        <v>18</v>
      </c>
      <c r="Y8" s="532"/>
      <c r="Z8" s="532"/>
      <c r="AA8" s="532"/>
      <c r="AB8" s="532"/>
      <c r="AC8" s="532"/>
      <c r="AD8" s="532"/>
      <c r="AE8" s="532"/>
      <c r="AF8" s="532"/>
      <c r="AG8" s="532"/>
      <c r="AH8" s="532"/>
      <c r="AI8" s="532"/>
      <c r="AJ8" s="532"/>
      <c r="AK8" s="533"/>
    </row>
    <row r="9" spans="1:251" s="74" customFormat="1" ht="12.75" customHeight="1" x14ac:dyDescent="0.25">
      <c r="A9" s="511" t="s">
        <v>19</v>
      </c>
      <c r="B9" s="448"/>
      <c r="C9" s="448"/>
      <c r="D9" s="448"/>
      <c r="E9" s="448"/>
      <c r="F9" s="448"/>
      <c r="G9" s="448"/>
      <c r="H9" s="448"/>
      <c r="I9" s="448"/>
      <c r="J9" s="448"/>
      <c r="K9" s="448"/>
      <c r="L9" s="448"/>
      <c r="M9" s="448"/>
      <c r="N9" s="448"/>
      <c r="O9" s="448"/>
      <c r="P9" s="448"/>
      <c r="Q9" s="448"/>
      <c r="R9" s="448"/>
      <c r="S9" s="448"/>
      <c r="T9" s="448"/>
      <c r="U9" s="448"/>
      <c r="V9" s="512"/>
      <c r="W9" s="188"/>
      <c r="X9" s="513" t="s">
        <v>276</v>
      </c>
      <c r="Y9" s="514"/>
      <c r="Z9" s="514"/>
      <c r="AA9" s="514"/>
      <c r="AB9" s="514"/>
      <c r="AC9" s="514"/>
      <c r="AD9" s="514"/>
      <c r="AE9" s="514"/>
      <c r="AF9" s="514"/>
      <c r="AG9" s="514"/>
      <c r="AH9" s="514"/>
      <c r="AI9" s="514"/>
      <c r="AJ9" s="514"/>
      <c r="AK9" s="515"/>
    </row>
    <row r="10" spans="1:251" s="74" customFormat="1" ht="15.75" customHeight="1" x14ac:dyDescent="0.25">
      <c r="A10" s="534" t="s">
        <v>20</v>
      </c>
      <c r="B10" s="535"/>
      <c r="C10" s="535"/>
      <c r="D10" s="535"/>
      <c r="E10" s="535"/>
      <c r="F10" s="535"/>
      <c r="G10" s="535"/>
      <c r="H10" s="535"/>
      <c r="I10" s="535"/>
      <c r="J10" s="535"/>
      <c r="K10" s="535" t="s">
        <v>21</v>
      </c>
      <c r="L10" s="535"/>
      <c r="M10" s="535"/>
      <c r="N10" s="535"/>
      <c r="O10" s="535"/>
      <c r="P10" s="535"/>
      <c r="Q10" s="535"/>
      <c r="R10" s="535"/>
      <c r="S10" s="535"/>
      <c r="T10" s="535"/>
      <c r="U10" s="535"/>
      <c r="V10" s="536"/>
      <c r="W10" s="188"/>
      <c r="X10" s="534" t="s">
        <v>277</v>
      </c>
      <c r="Y10" s="535"/>
      <c r="Z10" s="535"/>
      <c r="AA10" s="535"/>
      <c r="AB10" s="535"/>
      <c r="AC10" s="535"/>
      <c r="AD10" s="535" t="s">
        <v>21</v>
      </c>
      <c r="AE10" s="535"/>
      <c r="AF10" s="535"/>
      <c r="AG10" s="535"/>
      <c r="AH10" s="535"/>
      <c r="AI10" s="535"/>
      <c r="AJ10" s="535"/>
      <c r="AK10" s="536"/>
    </row>
    <row r="11" spans="1:251" s="74" customFormat="1" ht="16.5" customHeight="1" x14ac:dyDescent="0.25">
      <c r="A11" s="534" t="s">
        <v>22</v>
      </c>
      <c r="B11" s="535"/>
      <c r="C11" s="535"/>
      <c r="D11" s="535"/>
      <c r="E11" s="535"/>
      <c r="F11" s="535" t="s">
        <v>23</v>
      </c>
      <c r="G11" s="535"/>
      <c r="H11" s="535"/>
      <c r="I11" s="535"/>
      <c r="J11" s="535"/>
      <c r="K11" s="535" t="s">
        <v>22</v>
      </c>
      <c r="L11" s="535"/>
      <c r="M11" s="535"/>
      <c r="N11" s="535"/>
      <c r="O11" s="535"/>
      <c r="P11" s="535"/>
      <c r="Q11" s="535" t="s">
        <v>23</v>
      </c>
      <c r="R11" s="535"/>
      <c r="S11" s="535"/>
      <c r="T11" s="535"/>
      <c r="U11" s="535"/>
      <c r="V11" s="536"/>
      <c r="W11" s="188"/>
      <c r="X11" s="534" t="s">
        <v>278</v>
      </c>
      <c r="Y11" s="535"/>
      <c r="Z11" s="535"/>
      <c r="AA11" s="535" t="s">
        <v>279</v>
      </c>
      <c r="AB11" s="535"/>
      <c r="AC11" s="535"/>
      <c r="AD11" s="535" t="s">
        <v>280</v>
      </c>
      <c r="AE11" s="535"/>
      <c r="AF11" s="535" t="s">
        <v>279</v>
      </c>
      <c r="AG11" s="535"/>
      <c r="AH11" s="535"/>
      <c r="AI11" s="535"/>
      <c r="AJ11" s="535"/>
      <c r="AK11" s="536"/>
    </row>
    <row r="12" spans="1:251" s="74" customFormat="1" ht="16.5" customHeight="1" x14ac:dyDescent="0.25">
      <c r="A12" s="537">
        <v>1</v>
      </c>
      <c r="B12" s="538"/>
      <c r="C12" s="538"/>
      <c r="D12" s="538"/>
      <c r="E12" s="538"/>
      <c r="F12" s="538" t="s">
        <v>281</v>
      </c>
      <c r="G12" s="538"/>
      <c r="H12" s="538"/>
      <c r="I12" s="538"/>
      <c r="J12" s="538"/>
      <c r="K12" s="535">
        <v>1</v>
      </c>
      <c r="L12" s="535"/>
      <c r="M12" s="535"/>
      <c r="N12" s="535"/>
      <c r="O12" s="535"/>
      <c r="P12" s="535"/>
      <c r="Q12" s="538" t="s">
        <v>24</v>
      </c>
      <c r="R12" s="538"/>
      <c r="S12" s="538"/>
      <c r="T12" s="538"/>
      <c r="U12" s="538"/>
      <c r="V12" s="569"/>
      <c r="W12" s="188"/>
      <c r="X12" s="537">
        <v>1</v>
      </c>
      <c r="Y12" s="538"/>
      <c r="Z12" s="538"/>
      <c r="AA12" s="538" t="s">
        <v>282</v>
      </c>
      <c r="AB12" s="538"/>
      <c r="AC12" s="538"/>
      <c r="AD12" s="535" t="s">
        <v>283</v>
      </c>
      <c r="AE12" s="535"/>
      <c r="AF12" s="538" t="s">
        <v>284</v>
      </c>
      <c r="AG12" s="538"/>
      <c r="AH12" s="538"/>
      <c r="AI12" s="538"/>
      <c r="AJ12" s="538"/>
      <c r="AK12" s="569"/>
    </row>
    <row r="13" spans="1:251" s="74" customFormat="1" ht="15.75" customHeight="1" x14ac:dyDescent="0.25">
      <c r="A13" s="537">
        <v>2</v>
      </c>
      <c r="B13" s="538"/>
      <c r="C13" s="538"/>
      <c r="D13" s="538"/>
      <c r="E13" s="538"/>
      <c r="F13" s="538" t="s">
        <v>285</v>
      </c>
      <c r="G13" s="538"/>
      <c r="H13" s="538"/>
      <c r="I13" s="538"/>
      <c r="J13" s="538"/>
      <c r="K13" s="535">
        <v>6</v>
      </c>
      <c r="L13" s="535"/>
      <c r="M13" s="535"/>
      <c r="N13" s="535"/>
      <c r="O13" s="535"/>
      <c r="P13" s="535"/>
      <c r="Q13" s="538" t="s">
        <v>25</v>
      </c>
      <c r="R13" s="538"/>
      <c r="S13" s="538"/>
      <c r="T13" s="538"/>
      <c r="U13" s="538"/>
      <c r="V13" s="569"/>
      <c r="W13" s="188"/>
      <c r="X13" s="537">
        <v>2</v>
      </c>
      <c r="Y13" s="538"/>
      <c r="Z13" s="538"/>
      <c r="AA13" s="538" t="s">
        <v>286</v>
      </c>
      <c r="AB13" s="538"/>
      <c r="AC13" s="538"/>
      <c r="AD13" s="535" t="s">
        <v>287</v>
      </c>
      <c r="AE13" s="535"/>
      <c r="AF13" s="538" t="s">
        <v>288</v>
      </c>
      <c r="AG13" s="538"/>
      <c r="AH13" s="538"/>
      <c r="AI13" s="538"/>
      <c r="AJ13" s="538"/>
      <c r="AK13" s="569"/>
    </row>
    <row r="14" spans="1:251" s="74" customFormat="1" ht="15.75" customHeight="1" x14ac:dyDescent="0.25">
      <c r="A14" s="537">
        <v>3</v>
      </c>
      <c r="B14" s="538"/>
      <c r="C14" s="538"/>
      <c r="D14" s="538"/>
      <c r="E14" s="538"/>
      <c r="F14" s="538" t="s">
        <v>289</v>
      </c>
      <c r="G14" s="538"/>
      <c r="H14" s="538"/>
      <c r="I14" s="538"/>
      <c r="J14" s="538"/>
      <c r="K14" s="535">
        <v>7</v>
      </c>
      <c r="L14" s="535"/>
      <c r="M14" s="535"/>
      <c r="N14" s="535"/>
      <c r="O14" s="535"/>
      <c r="P14" s="535"/>
      <c r="Q14" s="538" t="s">
        <v>26</v>
      </c>
      <c r="R14" s="538"/>
      <c r="S14" s="538"/>
      <c r="T14" s="538"/>
      <c r="U14" s="538"/>
      <c r="V14" s="569"/>
      <c r="W14" s="188"/>
      <c r="X14" s="537">
        <v>3</v>
      </c>
      <c r="Y14" s="538"/>
      <c r="Z14" s="538"/>
      <c r="AA14" s="538" t="s">
        <v>290</v>
      </c>
      <c r="AB14" s="538"/>
      <c r="AC14" s="538"/>
      <c r="AD14" s="535" t="s">
        <v>291</v>
      </c>
      <c r="AE14" s="535"/>
      <c r="AF14" s="538" t="s">
        <v>292</v>
      </c>
      <c r="AG14" s="538"/>
      <c r="AH14" s="538"/>
      <c r="AI14" s="538"/>
      <c r="AJ14" s="538"/>
      <c r="AK14" s="569"/>
    </row>
    <row r="15" spans="1:251" s="74" customFormat="1" ht="15.75" customHeight="1" x14ac:dyDescent="0.25">
      <c r="A15" s="537">
        <v>4</v>
      </c>
      <c r="B15" s="538"/>
      <c r="C15" s="538"/>
      <c r="D15" s="538"/>
      <c r="E15" s="538"/>
      <c r="F15" s="538" t="s">
        <v>293</v>
      </c>
      <c r="G15" s="538"/>
      <c r="H15" s="538"/>
      <c r="I15" s="538"/>
      <c r="J15" s="538"/>
      <c r="K15" s="535">
        <v>11</v>
      </c>
      <c r="L15" s="535"/>
      <c r="M15" s="535"/>
      <c r="N15" s="535"/>
      <c r="O15" s="535"/>
      <c r="P15" s="535"/>
      <c r="Q15" s="538" t="s">
        <v>27</v>
      </c>
      <c r="R15" s="538"/>
      <c r="S15" s="538"/>
      <c r="T15" s="538"/>
      <c r="U15" s="538"/>
      <c r="V15" s="569"/>
      <c r="W15" s="188"/>
      <c r="X15" s="537"/>
      <c r="Y15" s="538"/>
      <c r="Z15" s="538"/>
      <c r="AA15" s="538"/>
      <c r="AB15" s="538"/>
      <c r="AC15" s="538"/>
      <c r="AD15" s="535" t="s">
        <v>294</v>
      </c>
      <c r="AE15" s="535"/>
      <c r="AF15" s="538" t="s">
        <v>295</v>
      </c>
      <c r="AG15" s="538"/>
      <c r="AH15" s="538"/>
      <c r="AI15" s="538"/>
      <c r="AJ15" s="538"/>
      <c r="AK15" s="569"/>
    </row>
    <row r="16" spans="1:251" s="74" customFormat="1" ht="15.75" customHeight="1" thickBot="1" x14ac:dyDescent="0.3">
      <c r="A16" s="516">
        <v>5</v>
      </c>
      <c r="B16" s="517"/>
      <c r="C16" s="517"/>
      <c r="D16" s="517"/>
      <c r="E16" s="517"/>
      <c r="F16" s="517" t="s">
        <v>296</v>
      </c>
      <c r="G16" s="517"/>
      <c r="H16" s="517"/>
      <c r="I16" s="517"/>
      <c r="J16" s="517"/>
      <c r="K16" s="518">
        <v>13</v>
      </c>
      <c r="L16" s="518"/>
      <c r="M16" s="518"/>
      <c r="N16" s="518"/>
      <c r="O16" s="518"/>
      <c r="P16" s="518"/>
      <c r="Q16" s="517" t="s">
        <v>28</v>
      </c>
      <c r="R16" s="517"/>
      <c r="S16" s="517"/>
      <c r="T16" s="517"/>
      <c r="U16" s="517"/>
      <c r="V16" s="519"/>
      <c r="W16" s="188"/>
      <c r="X16" s="516"/>
      <c r="Y16" s="517"/>
      <c r="Z16" s="517"/>
      <c r="AA16" s="517"/>
      <c r="AB16" s="517"/>
      <c r="AC16" s="517"/>
      <c r="AD16" s="518" t="s">
        <v>126</v>
      </c>
      <c r="AE16" s="518"/>
      <c r="AF16" s="517" t="s">
        <v>297</v>
      </c>
      <c r="AG16" s="517"/>
      <c r="AH16" s="517"/>
      <c r="AI16" s="517"/>
      <c r="AJ16" s="517"/>
      <c r="AK16" s="519"/>
    </row>
    <row r="17" spans="1:37" s="74" customFormat="1" ht="7.5" customHeight="1" thickBot="1" x14ac:dyDescent="0.3">
      <c r="A17" s="178"/>
      <c r="B17" s="190"/>
      <c r="C17" s="190"/>
      <c r="D17" s="190"/>
      <c r="E17" s="190"/>
      <c r="F17" s="190"/>
      <c r="G17" s="191"/>
      <c r="H17" s="190"/>
      <c r="I17" s="190"/>
      <c r="J17" s="190"/>
      <c r="K17" s="178"/>
      <c r="L17" s="190"/>
      <c r="M17" s="190"/>
      <c r="N17" s="190"/>
      <c r="O17" s="190"/>
      <c r="P17" s="190"/>
      <c r="Q17" s="190"/>
      <c r="R17" s="190"/>
      <c r="S17" s="191"/>
      <c r="T17" s="190"/>
      <c r="U17" s="190"/>
      <c r="V17" s="190"/>
    </row>
    <row r="18" spans="1:37" s="74" customFormat="1" ht="31.5" customHeight="1" x14ac:dyDescent="0.25">
      <c r="A18" s="573" t="s">
        <v>29</v>
      </c>
      <c r="B18" s="576" t="s">
        <v>8</v>
      </c>
      <c r="C18" s="576"/>
      <c r="D18" s="576"/>
      <c r="E18" s="576"/>
      <c r="F18" s="576"/>
      <c r="G18" s="576"/>
      <c r="H18" s="579" t="s">
        <v>30</v>
      </c>
      <c r="I18" s="582" t="s">
        <v>298</v>
      </c>
      <c r="J18" s="582"/>
      <c r="K18" s="582"/>
      <c r="L18" s="582"/>
      <c r="M18" s="582"/>
      <c r="N18" s="582"/>
      <c r="O18" s="582"/>
      <c r="P18" s="584" t="s">
        <v>31</v>
      </c>
      <c r="Q18" s="584" t="s">
        <v>32</v>
      </c>
      <c r="R18" s="584" t="s">
        <v>33</v>
      </c>
      <c r="S18" s="586" t="s">
        <v>34</v>
      </c>
      <c r="W18" s="589" t="s">
        <v>29</v>
      </c>
      <c r="X18" s="590" t="s">
        <v>299</v>
      </c>
      <c r="Y18" s="591"/>
      <c r="Z18" s="591"/>
      <c r="AA18" s="591"/>
      <c r="AB18" s="591"/>
      <c r="AC18" s="591"/>
      <c r="AD18" s="594" t="s">
        <v>277</v>
      </c>
      <c r="AE18" s="582" t="s">
        <v>298</v>
      </c>
      <c r="AF18" s="582"/>
      <c r="AG18" s="582"/>
      <c r="AH18" s="582"/>
      <c r="AI18" s="582"/>
      <c r="AJ18" s="584" t="s">
        <v>31</v>
      </c>
      <c r="AK18" s="597" t="s">
        <v>300</v>
      </c>
    </row>
    <row r="19" spans="1:37" s="74" customFormat="1" ht="31.5" customHeight="1" x14ac:dyDescent="0.25">
      <c r="A19" s="574"/>
      <c r="B19" s="577"/>
      <c r="C19" s="577"/>
      <c r="D19" s="577"/>
      <c r="E19" s="577"/>
      <c r="F19" s="577"/>
      <c r="G19" s="577"/>
      <c r="H19" s="580"/>
      <c r="I19" s="583"/>
      <c r="J19" s="583"/>
      <c r="K19" s="583"/>
      <c r="L19" s="583"/>
      <c r="M19" s="583"/>
      <c r="N19" s="583"/>
      <c r="O19" s="583"/>
      <c r="P19" s="583"/>
      <c r="Q19" s="583"/>
      <c r="R19" s="583"/>
      <c r="S19" s="587"/>
      <c r="W19" s="537"/>
      <c r="X19" s="592"/>
      <c r="Y19" s="592"/>
      <c r="Z19" s="592"/>
      <c r="AA19" s="592"/>
      <c r="AB19" s="592"/>
      <c r="AC19" s="592"/>
      <c r="AD19" s="595"/>
      <c r="AE19" s="583"/>
      <c r="AF19" s="583"/>
      <c r="AG19" s="583"/>
      <c r="AH19" s="583"/>
      <c r="AI19" s="583"/>
      <c r="AJ19" s="583"/>
      <c r="AK19" s="598"/>
    </row>
    <row r="20" spans="1:37" s="74" customFormat="1" ht="38.25" customHeight="1" thickBot="1" x14ac:dyDescent="0.3">
      <c r="A20" s="575"/>
      <c r="B20" s="578"/>
      <c r="C20" s="578"/>
      <c r="D20" s="578"/>
      <c r="E20" s="578"/>
      <c r="F20" s="578"/>
      <c r="G20" s="578"/>
      <c r="H20" s="581"/>
      <c r="I20" s="356">
        <v>1</v>
      </c>
      <c r="J20" s="356">
        <f>I20+1</f>
        <v>2</v>
      </c>
      <c r="K20" s="356">
        <f>J20+1</f>
        <v>3</v>
      </c>
      <c r="L20" s="356">
        <f>K20+1</f>
        <v>4</v>
      </c>
      <c r="M20" s="356">
        <v>5</v>
      </c>
      <c r="N20" s="356">
        <v>6</v>
      </c>
      <c r="O20" s="356">
        <v>7</v>
      </c>
      <c r="P20" s="585"/>
      <c r="Q20" s="585"/>
      <c r="R20" s="585"/>
      <c r="S20" s="588"/>
      <c r="W20" s="516"/>
      <c r="X20" s="593"/>
      <c r="Y20" s="593"/>
      <c r="Z20" s="593"/>
      <c r="AA20" s="593"/>
      <c r="AB20" s="593"/>
      <c r="AC20" s="593"/>
      <c r="AD20" s="596"/>
      <c r="AE20" s="357">
        <v>1</v>
      </c>
      <c r="AF20" s="357">
        <f>AE20+1</f>
        <v>2</v>
      </c>
      <c r="AG20" s="357">
        <f>AF20+1</f>
        <v>3</v>
      </c>
      <c r="AH20" s="357">
        <f>AG20+1</f>
        <v>4</v>
      </c>
      <c r="AI20" s="357">
        <f>AH20+1</f>
        <v>5</v>
      </c>
      <c r="AJ20" s="585"/>
      <c r="AK20" s="599"/>
    </row>
    <row r="21" spans="1:37" s="74" customFormat="1" ht="24.75" customHeight="1" x14ac:dyDescent="0.25">
      <c r="A21" s="618" t="s">
        <v>230</v>
      </c>
      <c r="B21" s="620" t="s">
        <v>367</v>
      </c>
      <c r="C21" s="621"/>
      <c r="D21" s="621"/>
      <c r="E21" s="621"/>
      <c r="F21" s="621"/>
      <c r="G21" s="622"/>
      <c r="H21" s="192" t="s">
        <v>35</v>
      </c>
      <c r="I21" s="176">
        <v>1</v>
      </c>
      <c r="J21" s="176">
        <v>3</v>
      </c>
      <c r="K21" s="176">
        <v>3</v>
      </c>
      <c r="L21" s="176">
        <v>3</v>
      </c>
      <c r="M21" s="176">
        <v>3</v>
      </c>
      <c r="N21" s="176">
        <v>3</v>
      </c>
      <c r="O21" s="176">
        <v>3</v>
      </c>
      <c r="P21" s="405">
        <f t="shared" ref="P21:P24" si="0">IFERROR(MAX(_xlfn.MODE.MULT(I21:O21)),"")</f>
        <v>3</v>
      </c>
      <c r="Q21" s="193" t="str">
        <f>IFERROR(IF(H21="P",IF(COUNT(I21:O21)&gt;1,VLOOKUP(P21,$A$12:$J$16,6,0),""),IF(COUNT(I21:O21)&gt;1,VLOOKUP(P21,$K$12:$V$16,5,0),"")),"")</f>
        <v>Posible (C)</v>
      </c>
      <c r="R21" s="602">
        <f>IFERROR(P21*P22,"")</f>
        <v>21</v>
      </c>
      <c r="S21" s="626" t="str">
        <f>IFERROR(VLOOKUP(R21,ZB!$B$37:$D$61,2,FALSE),"")</f>
        <v>Riesgo Alto (Z-13)</v>
      </c>
      <c r="U21" s="627"/>
      <c r="W21" s="615">
        <v>1</v>
      </c>
      <c r="X21" s="606" t="s">
        <v>407</v>
      </c>
      <c r="Y21" s="607"/>
      <c r="Z21" s="607"/>
      <c r="AA21" s="607"/>
      <c r="AB21" s="607"/>
      <c r="AC21" s="608"/>
      <c r="AD21" s="359" t="s">
        <v>283</v>
      </c>
      <c r="AE21" s="360">
        <v>2</v>
      </c>
      <c r="AF21" s="360">
        <v>3</v>
      </c>
      <c r="AG21" s="360">
        <v>3</v>
      </c>
      <c r="AH21" s="360">
        <v>3</v>
      </c>
      <c r="AI21" s="360">
        <v>3</v>
      </c>
      <c r="AJ21" s="372">
        <v>3</v>
      </c>
      <c r="AK21" s="570" t="str">
        <f>IF(AJ22=1,"inviable",IF(_xlfn.MODE.MULT(AJ21:AJ27)=2,"factible", "viable"))</f>
        <v>viable</v>
      </c>
    </row>
    <row r="22" spans="1:37" s="74" customFormat="1" ht="24.75" customHeight="1" x14ac:dyDescent="0.25">
      <c r="A22" s="619"/>
      <c r="B22" s="623"/>
      <c r="C22" s="624"/>
      <c r="D22" s="624"/>
      <c r="E22" s="624"/>
      <c r="F22" s="624"/>
      <c r="G22" s="625"/>
      <c r="H22" s="192" t="s">
        <v>36</v>
      </c>
      <c r="I22" s="176">
        <v>11</v>
      </c>
      <c r="J22" s="176">
        <v>7</v>
      </c>
      <c r="K22" s="176">
        <v>6</v>
      </c>
      <c r="L22" s="176">
        <v>7</v>
      </c>
      <c r="M22" s="176">
        <v>6</v>
      </c>
      <c r="N22" s="176">
        <v>7</v>
      </c>
      <c r="O22" s="176">
        <v>7</v>
      </c>
      <c r="P22" s="406">
        <f t="shared" si="0"/>
        <v>7</v>
      </c>
      <c r="Q22" s="193" t="str">
        <f>IFERROR(IF(H22="P",IF(COUNT(I22:O22)&gt;1,VLOOKUP(P22,$A$13:$J$16,6,0),""),IF(COUNT(I22:O22)&gt;1,VLOOKUP(P22,$K$13:$V$16,7,0),"")),"")</f>
        <v>Moderado</v>
      </c>
      <c r="R22" s="602"/>
      <c r="S22" s="604"/>
      <c r="U22" s="627"/>
      <c r="W22" s="616"/>
      <c r="X22" s="609"/>
      <c r="Y22" s="610"/>
      <c r="Z22" s="610"/>
      <c r="AA22" s="610"/>
      <c r="AB22" s="610"/>
      <c r="AC22" s="611"/>
      <c r="AD22" s="355" t="s">
        <v>287</v>
      </c>
      <c r="AE22" s="354">
        <v>3</v>
      </c>
      <c r="AF22" s="354">
        <v>3</v>
      </c>
      <c r="AG22" s="354">
        <v>2</v>
      </c>
      <c r="AH22" s="354">
        <v>2</v>
      </c>
      <c r="AI22" s="354">
        <v>2</v>
      </c>
      <c r="AJ22" s="373">
        <v>2</v>
      </c>
      <c r="AK22" s="571"/>
    </row>
    <row r="23" spans="1:37" s="74" customFormat="1" ht="24.75" customHeight="1" x14ac:dyDescent="0.25">
      <c r="A23" s="618" t="s">
        <v>231</v>
      </c>
      <c r="B23" s="620" t="s">
        <v>368</v>
      </c>
      <c r="C23" s="621"/>
      <c r="D23" s="621"/>
      <c r="E23" s="621"/>
      <c r="F23" s="621"/>
      <c r="G23" s="622"/>
      <c r="H23" s="192" t="s">
        <v>35</v>
      </c>
      <c r="I23" s="176">
        <v>1</v>
      </c>
      <c r="J23" s="176">
        <v>1</v>
      </c>
      <c r="K23" s="176">
        <v>1</v>
      </c>
      <c r="L23" s="176">
        <v>1</v>
      </c>
      <c r="M23" s="176">
        <v>1</v>
      </c>
      <c r="N23" s="176">
        <v>1</v>
      </c>
      <c r="O23" s="176">
        <v>1</v>
      </c>
      <c r="P23" s="405">
        <f t="shared" si="0"/>
        <v>1</v>
      </c>
      <c r="Q23" s="193" t="str">
        <f>IFERROR(IF(H23="P",IF(COUNT(I23:O23)&gt;1,VLOOKUP(P23,$A$12:$J$16,6,0),""),IF(COUNT(I23:O23)&gt;1,VLOOKUP(P23,$K$12:$V$16,5,0),"")),"")</f>
        <v>Raro (E)</v>
      </c>
      <c r="R23" s="602">
        <f>IFERROR(P23*P24,"")</f>
        <v>11</v>
      </c>
      <c r="S23" s="604" t="str">
        <f>IFERROR(VLOOKUP(R23,ZB!$B$37:$D$61,2,FALSE),"")</f>
        <v>Riesgo Alto (Z-15)</v>
      </c>
      <c r="W23" s="616"/>
      <c r="X23" s="609"/>
      <c r="Y23" s="610"/>
      <c r="Z23" s="610"/>
      <c r="AA23" s="610"/>
      <c r="AB23" s="610"/>
      <c r="AC23" s="611"/>
      <c r="AD23" s="355" t="s">
        <v>291</v>
      </c>
      <c r="AE23" s="354">
        <v>1</v>
      </c>
      <c r="AF23" s="354">
        <v>3</v>
      </c>
      <c r="AG23" s="354">
        <v>3</v>
      </c>
      <c r="AH23" s="354">
        <v>3</v>
      </c>
      <c r="AI23" s="354">
        <v>3</v>
      </c>
      <c r="AJ23" s="373">
        <v>3</v>
      </c>
      <c r="AK23" s="571"/>
    </row>
    <row r="24" spans="1:37" s="74" customFormat="1" ht="24.75" customHeight="1" x14ac:dyDescent="0.25">
      <c r="A24" s="619"/>
      <c r="B24" s="623"/>
      <c r="C24" s="624"/>
      <c r="D24" s="624"/>
      <c r="E24" s="624"/>
      <c r="F24" s="624"/>
      <c r="G24" s="625"/>
      <c r="H24" s="192" t="s">
        <v>36</v>
      </c>
      <c r="I24" s="176">
        <v>11</v>
      </c>
      <c r="J24" s="176">
        <v>11</v>
      </c>
      <c r="K24" s="176">
        <v>11</v>
      </c>
      <c r="L24" s="176">
        <v>11</v>
      </c>
      <c r="M24" s="176">
        <v>11</v>
      </c>
      <c r="N24" s="176">
        <v>11</v>
      </c>
      <c r="O24" s="176">
        <v>11</v>
      </c>
      <c r="P24" s="406">
        <f t="shared" si="0"/>
        <v>11</v>
      </c>
      <c r="Q24" s="193" t="str">
        <f>IFERROR(IF(H24="P",IF(COUNT(I24:O24)&gt;1,VLOOKUP(P24,$A$13:$J$16,6,0),""),IF(COUNT(I24:O24)&gt;1,VLOOKUP(P24,$K$13:$V$16,7,0),"")),"")</f>
        <v>Mayor</v>
      </c>
      <c r="R24" s="602"/>
      <c r="S24" s="604"/>
      <c r="W24" s="616"/>
      <c r="X24" s="609"/>
      <c r="Y24" s="610"/>
      <c r="Z24" s="610"/>
      <c r="AA24" s="610"/>
      <c r="AB24" s="610"/>
      <c r="AC24" s="611"/>
      <c r="AD24" s="355" t="s">
        <v>294</v>
      </c>
      <c r="AE24" s="354">
        <v>3</v>
      </c>
      <c r="AF24" s="354">
        <v>3</v>
      </c>
      <c r="AG24" s="354">
        <v>3</v>
      </c>
      <c r="AH24" s="354">
        <v>3</v>
      </c>
      <c r="AI24" s="354">
        <v>3</v>
      </c>
      <c r="AJ24" s="373">
        <v>3</v>
      </c>
      <c r="AK24" s="571"/>
    </row>
    <row r="25" spans="1:37" s="74" customFormat="1" ht="24.75" customHeight="1" thickBot="1" x14ac:dyDescent="0.3">
      <c r="A25" s="574" t="s">
        <v>301</v>
      </c>
      <c r="B25" s="600" t="s">
        <v>369</v>
      </c>
      <c r="C25" s="600"/>
      <c r="D25" s="600"/>
      <c r="E25" s="600"/>
      <c r="F25" s="600"/>
      <c r="G25" s="600"/>
      <c r="H25" s="192" t="s">
        <v>35</v>
      </c>
      <c r="I25" s="176">
        <v>1</v>
      </c>
      <c r="J25" s="176">
        <v>3</v>
      </c>
      <c r="K25" s="176">
        <v>3</v>
      </c>
      <c r="L25" s="176">
        <v>3</v>
      </c>
      <c r="M25" s="176">
        <v>3</v>
      </c>
      <c r="N25" s="176">
        <v>3</v>
      </c>
      <c r="O25" s="176">
        <v>3</v>
      </c>
      <c r="P25" s="405">
        <f t="shared" ref="P25:P26" si="1">IFERROR(MAX(_xlfn.MODE.MULT(I25:O25)),"")</f>
        <v>3</v>
      </c>
      <c r="Q25" s="193" t="str">
        <f>IFERROR(IF(H25="P",IF(COUNT(I25:O25)&gt;1,VLOOKUP(P25,$A$12:$J$16,6,0),""),IF(COUNT(I25:O25)&gt;1,VLOOKUP(P25,$K$12:$V$16,5,0),"")),"")</f>
        <v>Posible (C)</v>
      </c>
      <c r="R25" s="602">
        <f>IFERROR(P25*P26,"")</f>
        <v>18</v>
      </c>
      <c r="S25" s="604" t="str">
        <f>IFERROR(VLOOKUP(R25,ZB!$B$37:$D$61,2,FALSE),"")</f>
        <v>Riesgo Moderado (Z-7)</v>
      </c>
      <c r="W25" s="617"/>
      <c r="X25" s="612"/>
      <c r="Y25" s="613"/>
      <c r="Z25" s="613"/>
      <c r="AA25" s="613"/>
      <c r="AB25" s="613"/>
      <c r="AC25" s="614"/>
      <c r="AD25" s="357" t="s">
        <v>126</v>
      </c>
      <c r="AE25" s="358">
        <v>3</v>
      </c>
      <c r="AF25" s="358">
        <v>3</v>
      </c>
      <c r="AG25" s="358">
        <v>3</v>
      </c>
      <c r="AH25" s="358">
        <v>3</v>
      </c>
      <c r="AI25" s="358">
        <v>3</v>
      </c>
      <c r="AJ25" s="374">
        <v>3</v>
      </c>
      <c r="AK25" s="572"/>
    </row>
    <row r="26" spans="1:37" s="74" customFormat="1" ht="24.75" customHeight="1" thickBot="1" x14ac:dyDescent="0.3">
      <c r="A26" s="575"/>
      <c r="B26" s="601"/>
      <c r="C26" s="601"/>
      <c r="D26" s="601"/>
      <c r="E26" s="601"/>
      <c r="F26" s="601"/>
      <c r="G26" s="601"/>
      <c r="H26" s="194" t="s">
        <v>36</v>
      </c>
      <c r="I26" s="195">
        <v>11</v>
      </c>
      <c r="J26" s="195">
        <v>6</v>
      </c>
      <c r="K26" s="195">
        <v>7</v>
      </c>
      <c r="L26" s="195">
        <v>6</v>
      </c>
      <c r="M26" s="195">
        <v>7</v>
      </c>
      <c r="N26" s="195">
        <v>6</v>
      </c>
      <c r="O26" s="195">
        <v>6</v>
      </c>
      <c r="P26" s="407">
        <f t="shared" si="1"/>
        <v>6</v>
      </c>
      <c r="Q26" s="196" t="str">
        <f>IFERROR(IF(H26="P",IF(COUNT(I26:O26)&gt;1,VLOOKUP(P26,$A$13:$J$16,6,0),""),IF(COUNT(I26:O26)&gt;1,VLOOKUP(P26,$K$13:$V$16,7,0),"")),"")</f>
        <v>Menor</v>
      </c>
      <c r="R26" s="603"/>
      <c r="S26" s="605"/>
    </row>
    <row r="27" spans="1:37" s="74" customFormat="1" ht="24.75" customHeight="1" x14ac:dyDescent="0.25"/>
    <row r="28" spans="1:37" s="74" customFormat="1" ht="24.75" customHeight="1" x14ac:dyDescent="0.25">
      <c r="W28" s="181" t="s">
        <v>302</v>
      </c>
      <c r="X28" s="181"/>
      <c r="Y28" s="181"/>
      <c r="Z28" s="181"/>
      <c r="AA28" s="181"/>
      <c r="AB28" s="181"/>
      <c r="AC28" s="181"/>
      <c r="AD28" s="181"/>
      <c r="AE28" s="181"/>
      <c r="AF28" s="181"/>
      <c r="AG28" s="181"/>
      <c r="AH28" s="181"/>
      <c r="AI28" s="181"/>
      <c r="AJ28" s="181"/>
      <c r="AK28" s="188"/>
    </row>
    <row r="29" spans="1:37" s="74" customFormat="1" ht="24.75" customHeight="1" x14ac:dyDescent="0.25">
      <c r="A29" s="197"/>
      <c r="B29" s="198"/>
      <c r="C29" s="198"/>
      <c r="D29" s="198"/>
      <c r="E29" s="198"/>
      <c r="F29" s="198"/>
      <c r="G29" s="198"/>
      <c r="H29" s="199"/>
      <c r="I29" s="200"/>
      <c r="J29" s="200"/>
      <c r="K29" s="200"/>
      <c r="L29" s="200"/>
      <c r="M29" s="200"/>
      <c r="N29" s="200"/>
      <c r="O29" s="200"/>
      <c r="P29" s="201"/>
      <c r="Q29" s="202"/>
      <c r="R29" s="203"/>
      <c r="S29" s="203"/>
      <c r="W29" s="181" t="s">
        <v>303</v>
      </c>
      <c r="X29" s="188"/>
      <c r="Y29" s="188"/>
      <c r="Z29" s="188"/>
      <c r="AA29" s="188"/>
      <c r="AB29" s="188"/>
      <c r="AC29" s="188"/>
      <c r="AD29" s="188"/>
      <c r="AE29" s="188"/>
      <c r="AF29" s="188"/>
      <c r="AG29" s="188"/>
      <c r="AH29" s="188"/>
      <c r="AI29" s="188"/>
      <c r="AJ29" s="188"/>
      <c r="AK29" s="188"/>
    </row>
    <row r="30" spans="1:37" s="74" customFormat="1" ht="24.75" hidden="1" customHeight="1" thickBot="1" x14ac:dyDescent="0.3">
      <c r="A30" s="628" t="e">
        <f>'[3]SEPG-F-007'!#REF!</f>
        <v>#REF!</v>
      </c>
      <c r="B30" s="630" t="e">
        <f>IF(COUNTA('[3]SEPG-F-007'!#REF!)&gt;0,'[3]SEPG-F-007'!#REF!,"")</f>
        <v>#REF!</v>
      </c>
      <c r="C30" s="631"/>
      <c r="D30" s="631"/>
      <c r="E30" s="631"/>
      <c r="F30" s="631"/>
      <c r="G30" s="632"/>
      <c r="H30" s="204" t="s">
        <v>35</v>
      </c>
      <c r="I30" s="205"/>
      <c r="J30" s="206"/>
      <c r="K30" s="206"/>
      <c r="L30" s="206"/>
      <c r="M30" s="206"/>
      <c r="N30" s="206"/>
      <c r="O30" s="206"/>
      <c r="P30" s="206"/>
      <c r="Q30" s="206"/>
      <c r="R30" s="206"/>
      <c r="S30" s="206"/>
      <c r="T30" s="207"/>
      <c r="U30" s="207"/>
      <c r="V30" s="207"/>
      <c r="W30" s="207"/>
      <c r="X30" s="207"/>
      <c r="Y30" s="208"/>
      <c r="Z30" s="209" t="str">
        <f t="shared" ref="Z30:Z61" si="2">IFERROR(MAX(_xlfn.MODE.MULT(I30:Y30)),"")</f>
        <v/>
      </c>
      <c r="AA30" s="210" t="str">
        <f>IFERROR(IF(H30="P",IF(COUNT(J30:Y30)&gt;1,VLOOKUP(Z30,$A$13:$J$16,6,0),""),IF(COUNT(J30:Y30)&gt;1,VLOOKUP(Z30,$K$13:$V$16,5,0),"")),"")</f>
        <v/>
      </c>
      <c r="AB30" s="636" t="str">
        <f>IFERROR(Z30*Z31,"")</f>
        <v/>
      </c>
      <c r="AC30" s="506" t="str">
        <f>IFERROR(VLOOKUP(AB30,[3]DB!$B$37:$D$61,2,FALSE),"")</f>
        <v/>
      </c>
    </row>
    <row r="31" spans="1:37" s="74" customFormat="1" ht="24.75" hidden="1" customHeight="1" thickBot="1" x14ac:dyDescent="0.3">
      <c r="A31" s="629"/>
      <c r="B31" s="633"/>
      <c r="C31" s="634"/>
      <c r="D31" s="634"/>
      <c r="E31" s="634"/>
      <c r="F31" s="634"/>
      <c r="G31" s="635"/>
      <c r="H31" s="211" t="s">
        <v>36</v>
      </c>
      <c r="I31" s="212"/>
      <c r="J31" s="195"/>
      <c r="K31" s="195"/>
      <c r="L31" s="195"/>
      <c r="M31" s="195"/>
      <c r="N31" s="195"/>
      <c r="O31" s="195"/>
      <c r="P31" s="195"/>
      <c r="Q31" s="195"/>
      <c r="R31" s="195"/>
      <c r="S31" s="195"/>
      <c r="T31" s="195"/>
      <c r="U31" s="195"/>
      <c r="V31" s="195"/>
      <c r="W31" s="195"/>
      <c r="X31" s="195"/>
      <c r="Y31" s="213"/>
      <c r="Z31" s="214" t="str">
        <f t="shared" si="2"/>
        <v/>
      </c>
      <c r="AA31" s="215" t="str">
        <f>IFERROR(IF(H31="P",IF(COUNT(I31:Y31)&gt;1,VLOOKUP(Z31,$A$13:$J$16,6,0),""),IF(COUNT(I31:Y31)&gt;1,VLOOKUP(Z31,$K$13:$V$16,5,0),"")),"")</f>
        <v/>
      </c>
      <c r="AB31" s="637"/>
      <c r="AC31" s="507"/>
    </row>
    <row r="32" spans="1:37" s="74" customFormat="1" ht="24.75" hidden="1" customHeight="1" thickBot="1" x14ac:dyDescent="0.3">
      <c r="A32" s="638" t="e">
        <f>'[3]SEPG-F-007'!#REF!</f>
        <v>#REF!</v>
      </c>
      <c r="B32" s="639" t="e">
        <f>IF(COUNTA('[3]SEPG-F-007'!#REF!)&gt;0,'[3]SEPG-F-007'!#REF!,"")</f>
        <v>#REF!</v>
      </c>
      <c r="C32" s="640"/>
      <c r="D32" s="640"/>
      <c r="E32" s="640"/>
      <c r="F32" s="640"/>
      <c r="G32" s="641"/>
      <c r="H32" s="216" t="s">
        <v>35</v>
      </c>
      <c r="I32" s="206"/>
      <c r="J32" s="206"/>
      <c r="K32" s="206"/>
      <c r="L32" s="206"/>
      <c r="M32" s="206"/>
      <c r="N32" s="206"/>
      <c r="O32" s="206"/>
      <c r="P32" s="206"/>
      <c r="Q32" s="206"/>
      <c r="R32" s="206"/>
      <c r="S32" s="206"/>
      <c r="T32" s="206"/>
      <c r="U32" s="206"/>
      <c r="V32" s="206"/>
      <c r="W32" s="206"/>
      <c r="X32" s="206"/>
      <c r="Y32" s="206"/>
      <c r="Z32" s="209" t="str">
        <f t="shared" si="2"/>
        <v/>
      </c>
      <c r="AA32" s="210" t="str">
        <f>IFERROR(IF(H32="P",IF(COUNT(J32:Y32)&gt;1,VLOOKUP(Z32,$A$13:$J$16,6,0),""),IF(COUNT(J32:Y32)&gt;1,VLOOKUP(Z32,$K$13:$V$16,5,0),"")),"")</f>
        <v/>
      </c>
      <c r="AB32" s="636" t="str">
        <f>IFERROR(Z32*Z33,"")</f>
        <v/>
      </c>
      <c r="AC32" s="506" t="str">
        <f>IFERROR(VLOOKUP(AB32,[3]DB!$B$37:$D$61,2,FALSE),"")</f>
        <v/>
      </c>
    </row>
    <row r="33" spans="1:29" s="74" customFormat="1" ht="24.75" hidden="1" customHeight="1" thickBot="1" x14ac:dyDescent="0.3">
      <c r="A33" s="629"/>
      <c r="B33" s="633"/>
      <c r="C33" s="634"/>
      <c r="D33" s="634"/>
      <c r="E33" s="634"/>
      <c r="F33" s="634"/>
      <c r="G33" s="635"/>
      <c r="H33" s="211" t="s">
        <v>36</v>
      </c>
      <c r="I33" s="217"/>
      <c r="J33" s="217"/>
      <c r="K33" s="217"/>
      <c r="L33" s="217"/>
      <c r="M33" s="217"/>
      <c r="N33" s="217"/>
      <c r="O33" s="217"/>
      <c r="P33" s="217"/>
      <c r="Q33" s="217"/>
      <c r="R33" s="217"/>
      <c r="S33" s="217"/>
      <c r="T33" s="217"/>
      <c r="U33" s="217"/>
      <c r="V33" s="217"/>
      <c r="W33" s="217"/>
      <c r="X33" s="217"/>
      <c r="Y33" s="217"/>
      <c r="Z33" s="214" t="str">
        <f t="shared" si="2"/>
        <v/>
      </c>
      <c r="AA33" s="215" t="str">
        <f>IFERROR(IF(H33="P",IF(COUNT(I33:Y33)&gt;1,VLOOKUP(Z33,$A$13:$J$16,6,0),""),IF(COUNT(I33:Y33)&gt;1,VLOOKUP(Z33,$K$13:$V$16,5,0),"")),"")</f>
        <v/>
      </c>
      <c r="AB33" s="637"/>
      <c r="AC33" s="507"/>
    </row>
    <row r="34" spans="1:29" s="74" customFormat="1" ht="24.75" hidden="1" customHeight="1" thickBot="1" x14ac:dyDescent="0.3">
      <c r="A34" s="638" t="e">
        <f>'[3]SEPG-F-007'!#REF!</f>
        <v>#REF!</v>
      </c>
      <c r="B34" s="639" t="e">
        <f>IF(COUNTA('[3]SEPG-F-007'!#REF!)&gt;0,'[3]SEPG-F-007'!#REF!,"")</f>
        <v>#REF!</v>
      </c>
      <c r="C34" s="640"/>
      <c r="D34" s="640"/>
      <c r="E34" s="640"/>
      <c r="F34" s="640"/>
      <c r="G34" s="641"/>
      <c r="H34" s="216" t="s">
        <v>35</v>
      </c>
      <c r="I34" s="218"/>
      <c r="J34" s="207"/>
      <c r="K34" s="207"/>
      <c r="L34" s="207"/>
      <c r="M34" s="207"/>
      <c r="N34" s="207"/>
      <c r="O34" s="207"/>
      <c r="P34" s="207"/>
      <c r="Q34" s="207"/>
      <c r="R34" s="207"/>
      <c r="S34" s="207"/>
      <c r="T34" s="207"/>
      <c r="U34" s="207"/>
      <c r="V34" s="207"/>
      <c r="W34" s="207"/>
      <c r="X34" s="207"/>
      <c r="Y34" s="208"/>
      <c r="Z34" s="209" t="str">
        <f t="shared" si="2"/>
        <v/>
      </c>
      <c r="AA34" s="210" t="str">
        <f>IFERROR(IF(H34="P",IF(COUNT(J34:Y34)&gt;1,VLOOKUP(Z34,$A$13:$J$16,6,0),""),IF(COUNT(J34:Y34)&gt;1,VLOOKUP(Z34,$K$13:$V$16,5,0),"")),"")</f>
        <v/>
      </c>
      <c r="AB34" s="636" t="str">
        <f>IFERROR(Z34*Z35,"")</f>
        <v/>
      </c>
      <c r="AC34" s="506" t="str">
        <f>IFERROR(VLOOKUP(AB34,[3]DB!$B$37:$D$61,2,FALSE),"")</f>
        <v/>
      </c>
    </row>
    <row r="35" spans="1:29" s="74" customFormat="1" ht="24.75" hidden="1" customHeight="1" thickBot="1" x14ac:dyDescent="0.3">
      <c r="A35" s="629"/>
      <c r="B35" s="633"/>
      <c r="C35" s="634"/>
      <c r="D35" s="634"/>
      <c r="E35" s="634"/>
      <c r="F35" s="634"/>
      <c r="G35" s="635"/>
      <c r="H35" s="211" t="s">
        <v>36</v>
      </c>
      <c r="I35" s="212"/>
      <c r="J35" s="195"/>
      <c r="K35" s="195"/>
      <c r="L35" s="195"/>
      <c r="M35" s="195"/>
      <c r="N35" s="195"/>
      <c r="O35" s="195"/>
      <c r="P35" s="195"/>
      <c r="Q35" s="195"/>
      <c r="R35" s="195"/>
      <c r="S35" s="195"/>
      <c r="T35" s="195"/>
      <c r="U35" s="195"/>
      <c r="V35" s="195"/>
      <c r="W35" s="195"/>
      <c r="X35" s="195"/>
      <c r="Y35" s="213"/>
      <c r="Z35" s="214" t="str">
        <f t="shared" si="2"/>
        <v/>
      </c>
      <c r="AA35" s="215" t="str">
        <f>IFERROR(IF(H35="P",IF(COUNT(I35:Y35)&gt;1,VLOOKUP(Z35,$A$13:$J$16,6,0),""),IF(COUNT(I35:Y35)&gt;1,VLOOKUP(Z35,$K$13:$V$16,5,0),"")),"")</f>
        <v/>
      </c>
      <c r="AB35" s="637"/>
      <c r="AC35" s="507"/>
    </row>
    <row r="36" spans="1:29" s="74" customFormat="1" ht="24.75" hidden="1" customHeight="1" thickBot="1" x14ac:dyDescent="0.3">
      <c r="A36" s="638" t="e">
        <f>'[3]SEPG-F-007'!#REF!</f>
        <v>#REF!</v>
      </c>
      <c r="B36" s="639" t="e">
        <f>IF(COUNTA('[3]SEPG-F-007'!#REF!)&gt;0,'[3]SEPG-F-007'!#REF!,"")</f>
        <v>#REF!</v>
      </c>
      <c r="C36" s="640"/>
      <c r="D36" s="640"/>
      <c r="E36" s="640"/>
      <c r="F36" s="640"/>
      <c r="G36" s="641"/>
      <c r="H36" s="216" t="s">
        <v>35</v>
      </c>
      <c r="I36" s="219"/>
      <c r="J36" s="220"/>
      <c r="K36" s="220"/>
      <c r="L36" s="220"/>
      <c r="M36" s="220"/>
      <c r="N36" s="220"/>
      <c r="O36" s="220"/>
      <c r="P36" s="220"/>
      <c r="Q36" s="220"/>
      <c r="R36" s="220"/>
      <c r="S36" s="220"/>
      <c r="T36" s="220"/>
      <c r="U36" s="220"/>
      <c r="V36" s="220"/>
      <c r="W36" s="220"/>
      <c r="X36" s="220"/>
      <c r="Y36" s="221"/>
      <c r="Z36" s="209" t="str">
        <f t="shared" si="2"/>
        <v/>
      </c>
      <c r="AA36" s="210" t="str">
        <f>IFERROR(IF(H36="P",IF(COUNT(J36:Y36)&gt;1,VLOOKUP(Z36,$A$13:$J$16,6,0),""),IF(COUNT(J36:Y36)&gt;1,VLOOKUP(Z36,$K$13:$V$16,5,0),"")),"")</f>
        <v/>
      </c>
      <c r="AB36" s="636" t="str">
        <f>IFERROR(Z36*Z37,"")</f>
        <v/>
      </c>
      <c r="AC36" s="506" t="str">
        <f>IFERROR(VLOOKUP(AB36,[3]DB!$B$37:$D$61,2,FALSE),"")</f>
        <v/>
      </c>
    </row>
    <row r="37" spans="1:29" s="74" customFormat="1" ht="24.75" hidden="1" customHeight="1" thickBot="1" x14ac:dyDescent="0.3">
      <c r="A37" s="629"/>
      <c r="B37" s="633"/>
      <c r="C37" s="634"/>
      <c r="D37" s="634"/>
      <c r="E37" s="634"/>
      <c r="F37" s="634"/>
      <c r="G37" s="635"/>
      <c r="H37" s="211" t="s">
        <v>36</v>
      </c>
      <c r="I37" s="222"/>
      <c r="J37" s="223"/>
      <c r="K37" s="223"/>
      <c r="L37" s="223"/>
      <c r="M37" s="223"/>
      <c r="N37" s="223"/>
      <c r="O37" s="223"/>
      <c r="P37" s="223"/>
      <c r="Q37" s="223"/>
      <c r="R37" s="223"/>
      <c r="S37" s="223"/>
      <c r="T37" s="223"/>
      <c r="U37" s="223"/>
      <c r="V37" s="223"/>
      <c r="W37" s="223"/>
      <c r="X37" s="223"/>
      <c r="Y37" s="224"/>
      <c r="Z37" s="214" t="str">
        <f t="shared" si="2"/>
        <v/>
      </c>
      <c r="AA37" s="215" t="str">
        <f>IFERROR(IF(H37="P",IF(COUNT(I37:Y37)&gt;1,VLOOKUP(Z37,$A$13:$J$16,6,0),""),IF(COUNT(I37:Y37)&gt;1,VLOOKUP(Z37,$K$13:$V$16,5,0),"")),"")</f>
        <v/>
      </c>
      <c r="AB37" s="637"/>
      <c r="AC37" s="507"/>
    </row>
    <row r="38" spans="1:29" s="74" customFormat="1" ht="24.75" hidden="1" customHeight="1" thickBot="1" x14ac:dyDescent="0.3">
      <c r="A38" s="638" t="e">
        <f>'[3]SEPG-F-007'!#REF!</f>
        <v>#REF!</v>
      </c>
      <c r="B38" s="639" t="e">
        <f>IF(COUNTA('[3]SEPG-F-007'!#REF!)&gt;0,'[3]SEPG-F-007'!#REF!,"")</f>
        <v>#REF!</v>
      </c>
      <c r="C38" s="640"/>
      <c r="D38" s="640"/>
      <c r="E38" s="640"/>
      <c r="F38" s="640"/>
      <c r="G38" s="641"/>
      <c r="H38" s="216" t="s">
        <v>35</v>
      </c>
      <c r="I38" s="218"/>
      <c r="J38" s="207"/>
      <c r="K38" s="207"/>
      <c r="L38" s="207"/>
      <c r="M38" s="207"/>
      <c r="N38" s="207"/>
      <c r="O38" s="207"/>
      <c r="P38" s="207"/>
      <c r="Q38" s="207"/>
      <c r="R38" s="207"/>
      <c r="S38" s="207"/>
      <c r="T38" s="207"/>
      <c r="U38" s="207"/>
      <c r="V38" s="207"/>
      <c r="W38" s="207"/>
      <c r="X38" s="225"/>
      <c r="Y38" s="226"/>
      <c r="Z38" s="209" t="str">
        <f t="shared" si="2"/>
        <v/>
      </c>
      <c r="AA38" s="210" t="str">
        <f>IFERROR(IF(H38="P",IF(COUNT(J38:Y38)&gt;1,VLOOKUP(Z38,$A$13:$J$16,6,0),""),IF(COUNT(J38:Y38)&gt;1,VLOOKUP(Z38,$K$13:$V$16,5,0),"")),"")</f>
        <v/>
      </c>
      <c r="AB38" s="636" t="str">
        <f>IFERROR(Z38*Z39,"")</f>
        <v/>
      </c>
      <c r="AC38" s="506" t="str">
        <f>IFERROR(VLOOKUP(AB38,[3]DB!$B$37:$D$61,2,FALSE),"")</f>
        <v/>
      </c>
    </row>
    <row r="39" spans="1:29" s="74" customFormat="1" ht="24.75" hidden="1" customHeight="1" thickBot="1" x14ac:dyDescent="0.3">
      <c r="A39" s="629"/>
      <c r="B39" s="633"/>
      <c r="C39" s="634"/>
      <c r="D39" s="634"/>
      <c r="E39" s="634"/>
      <c r="F39" s="634"/>
      <c r="G39" s="635"/>
      <c r="H39" s="211" t="s">
        <v>36</v>
      </c>
      <c r="I39" s="212"/>
      <c r="J39" s="195"/>
      <c r="K39" s="195"/>
      <c r="L39" s="195"/>
      <c r="M39" s="195"/>
      <c r="N39" s="195"/>
      <c r="O39" s="195"/>
      <c r="P39" s="195"/>
      <c r="Q39" s="195"/>
      <c r="R39" s="195"/>
      <c r="S39" s="195"/>
      <c r="T39" s="195"/>
      <c r="U39" s="195"/>
      <c r="V39" s="195"/>
      <c r="W39" s="195"/>
      <c r="X39" s="223"/>
      <c r="Y39" s="224"/>
      <c r="Z39" s="214" t="str">
        <f t="shared" si="2"/>
        <v/>
      </c>
      <c r="AA39" s="215" t="str">
        <f>IFERROR(IF(H39="P",IF(COUNT(I39:Y39)&gt;1,VLOOKUP(Z39,$A$13:$J$16,6,0),""),IF(COUNT(I39:Y39)&gt;1,VLOOKUP(Z39,$K$13:$V$16,5,0),"")),"")</f>
        <v/>
      </c>
      <c r="AB39" s="637"/>
      <c r="AC39" s="507"/>
    </row>
    <row r="40" spans="1:29" s="74" customFormat="1" ht="24.75" hidden="1" customHeight="1" thickBot="1" x14ac:dyDescent="0.3">
      <c r="A40" s="638" t="e">
        <f>'[3]SEPG-F-007'!#REF!</f>
        <v>#REF!</v>
      </c>
      <c r="B40" s="639" t="e">
        <f>IF(COUNTA('[3]SEPG-F-007'!#REF!)&gt;0,'[3]SEPG-F-007'!#REF!,"")</f>
        <v>#REF!</v>
      </c>
      <c r="C40" s="640"/>
      <c r="D40" s="640"/>
      <c r="E40" s="640"/>
      <c r="F40" s="640"/>
      <c r="G40" s="641"/>
      <c r="H40" s="216" t="s">
        <v>35</v>
      </c>
      <c r="I40" s="218"/>
      <c r="J40" s="207"/>
      <c r="K40" s="207"/>
      <c r="L40" s="207"/>
      <c r="M40" s="207"/>
      <c r="N40" s="207"/>
      <c r="O40" s="207"/>
      <c r="P40" s="207"/>
      <c r="Q40" s="207"/>
      <c r="R40" s="207"/>
      <c r="S40" s="207"/>
      <c r="T40" s="207"/>
      <c r="U40" s="207"/>
      <c r="V40" s="207"/>
      <c r="W40" s="207"/>
      <c r="X40" s="225"/>
      <c r="Y40" s="226"/>
      <c r="Z40" s="209" t="str">
        <f t="shared" si="2"/>
        <v/>
      </c>
      <c r="AA40" s="210" t="str">
        <f>IFERROR(IF(H40="P",IF(COUNT(J40:Y40)&gt;1,VLOOKUP(Z40,$A$13:$J$16,6,0),""),IF(COUNT(J40:Y40)&gt;1,VLOOKUP(Z40,$K$13:$V$16,5,0),"")),"")</f>
        <v/>
      </c>
      <c r="AB40" s="636" t="str">
        <f>IFERROR(Z40*Z41,"")</f>
        <v/>
      </c>
      <c r="AC40" s="506" t="str">
        <f>IFERROR(VLOOKUP(AB40,[3]DB!$B$37:$D$61,2,FALSE),"")</f>
        <v/>
      </c>
    </row>
    <row r="41" spans="1:29" s="74" customFormat="1" ht="24.75" hidden="1" customHeight="1" thickBot="1" x14ac:dyDescent="0.3">
      <c r="A41" s="629"/>
      <c r="B41" s="633"/>
      <c r="C41" s="634"/>
      <c r="D41" s="634"/>
      <c r="E41" s="634"/>
      <c r="F41" s="634"/>
      <c r="G41" s="635"/>
      <c r="H41" s="211" t="s">
        <v>36</v>
      </c>
      <c r="I41" s="212"/>
      <c r="J41" s="195"/>
      <c r="K41" s="195"/>
      <c r="L41" s="195"/>
      <c r="M41" s="195"/>
      <c r="N41" s="195"/>
      <c r="O41" s="195"/>
      <c r="P41" s="195"/>
      <c r="Q41" s="195"/>
      <c r="R41" s="195"/>
      <c r="S41" s="195"/>
      <c r="T41" s="195"/>
      <c r="U41" s="195"/>
      <c r="V41" s="195"/>
      <c r="W41" s="195"/>
      <c r="X41" s="223"/>
      <c r="Y41" s="224"/>
      <c r="Z41" s="214" t="str">
        <f t="shared" si="2"/>
        <v/>
      </c>
      <c r="AA41" s="215" t="str">
        <f>IFERROR(IF(H41="P",IF(COUNT(I41:Y41)&gt;1,VLOOKUP(Z41,$A$13:$J$16,6,0),""),IF(COUNT(I41:Y41)&gt;1,VLOOKUP(Z41,$K$13:$V$16,5,0),"")),"")</f>
        <v/>
      </c>
      <c r="AB41" s="637"/>
      <c r="AC41" s="507"/>
    </row>
    <row r="42" spans="1:29" s="74" customFormat="1" ht="24.75" hidden="1" customHeight="1" x14ac:dyDescent="0.25">
      <c r="A42" s="638" t="e">
        <f>'[3]SEPG-F-007'!#REF!</f>
        <v>#REF!</v>
      </c>
      <c r="B42" s="639" t="e">
        <f>IF(COUNTA('[3]SEPG-F-007'!#REF!)&gt;0,'[3]SEPG-F-007'!#REF!,"")</f>
        <v>#REF!</v>
      </c>
      <c r="C42" s="640"/>
      <c r="D42" s="640"/>
      <c r="E42" s="640"/>
      <c r="F42" s="640"/>
      <c r="G42" s="641"/>
      <c r="H42" s="216" t="s">
        <v>35</v>
      </c>
      <c r="I42" s="227"/>
      <c r="J42" s="225"/>
      <c r="K42" s="225"/>
      <c r="L42" s="225"/>
      <c r="M42" s="225"/>
      <c r="N42" s="225"/>
      <c r="O42" s="225"/>
      <c r="P42" s="225"/>
      <c r="Q42" s="225"/>
      <c r="R42" s="225"/>
      <c r="S42" s="225"/>
      <c r="T42" s="225"/>
      <c r="U42" s="225"/>
      <c r="V42" s="225"/>
      <c r="W42" s="225"/>
      <c r="X42" s="225"/>
      <c r="Y42" s="226"/>
      <c r="Z42" s="209" t="str">
        <f t="shared" si="2"/>
        <v/>
      </c>
      <c r="AA42" s="210" t="str">
        <f>IFERROR(IF(H42="P",IF(COUNT(J42:Y42)&gt;1,VLOOKUP(Z42,$A$13:$J$16,6,0),""),IF(COUNT(J42:Y42)&gt;1,VLOOKUP(Z42,$K$13:$V$16,5,0),"")),"")</f>
        <v/>
      </c>
      <c r="AB42" s="636" t="str">
        <f>IFERROR(Z42*Z43,"")</f>
        <v/>
      </c>
      <c r="AC42" s="506" t="str">
        <f>IFERROR(VLOOKUP(AB42,[3]DB!$B$37:$D$61,2,FALSE),"")</f>
        <v/>
      </c>
    </row>
    <row r="43" spans="1:29" s="74" customFormat="1" ht="24.75" hidden="1" customHeight="1" x14ac:dyDescent="0.25">
      <c r="A43" s="629"/>
      <c r="B43" s="633"/>
      <c r="C43" s="634"/>
      <c r="D43" s="634"/>
      <c r="E43" s="634"/>
      <c r="F43" s="634"/>
      <c r="G43" s="635"/>
      <c r="H43" s="211" t="s">
        <v>36</v>
      </c>
      <c r="I43" s="222"/>
      <c r="J43" s="223"/>
      <c r="K43" s="223"/>
      <c r="L43" s="223"/>
      <c r="M43" s="223"/>
      <c r="N43" s="223"/>
      <c r="O43" s="223"/>
      <c r="P43" s="223"/>
      <c r="Q43" s="223"/>
      <c r="R43" s="223"/>
      <c r="S43" s="223"/>
      <c r="T43" s="223"/>
      <c r="U43" s="223"/>
      <c r="V43" s="223"/>
      <c r="W43" s="223"/>
      <c r="X43" s="223"/>
      <c r="Y43" s="224"/>
      <c r="Z43" s="214" t="str">
        <f t="shared" si="2"/>
        <v/>
      </c>
      <c r="AA43" s="215" t="str">
        <f>IFERROR(IF(H43="P",IF(COUNT(I43:Y43)&gt;1,VLOOKUP(Z43,$A$13:$J$16,6,0),""),IF(COUNT(I43:Y43)&gt;1,VLOOKUP(Z43,$K$13:$V$16,5,0),"")),"")</f>
        <v/>
      </c>
      <c r="AB43" s="637"/>
      <c r="AC43" s="507"/>
    </row>
    <row r="44" spans="1:29" s="74" customFormat="1" ht="24.75" hidden="1" customHeight="1" x14ac:dyDescent="0.25">
      <c r="A44" s="638" t="e">
        <f>'[3]SEPG-F-007'!#REF!</f>
        <v>#REF!</v>
      </c>
      <c r="B44" s="639" t="e">
        <f>IF(COUNTA('[3]SEPG-F-007'!#REF!)&gt;0,'[3]SEPG-F-007'!#REF!,"")</f>
        <v>#REF!</v>
      </c>
      <c r="C44" s="640"/>
      <c r="D44" s="640"/>
      <c r="E44" s="640"/>
      <c r="F44" s="640"/>
      <c r="G44" s="641"/>
      <c r="H44" s="216" t="s">
        <v>35</v>
      </c>
      <c r="I44" s="227"/>
      <c r="J44" s="225"/>
      <c r="K44" s="225"/>
      <c r="L44" s="225"/>
      <c r="M44" s="225"/>
      <c r="N44" s="225"/>
      <c r="O44" s="225"/>
      <c r="P44" s="225"/>
      <c r="Q44" s="225"/>
      <c r="R44" s="225"/>
      <c r="S44" s="225"/>
      <c r="T44" s="225"/>
      <c r="U44" s="225"/>
      <c r="V44" s="225"/>
      <c r="W44" s="225"/>
      <c r="X44" s="225"/>
      <c r="Y44" s="226"/>
      <c r="Z44" s="209" t="str">
        <f t="shared" si="2"/>
        <v/>
      </c>
      <c r="AA44" s="210" t="str">
        <f>IFERROR(IF(H44="P",IF(COUNT(J44:Y44)&gt;1,VLOOKUP(Z44,$A$13:$J$16,6,0),""),IF(COUNT(J44:Y44)&gt;1,VLOOKUP(Z44,$K$13:$V$16,5,0),"")),"")</f>
        <v/>
      </c>
      <c r="AB44" s="636" t="str">
        <f>IFERROR(Z44*Z45,"")</f>
        <v/>
      </c>
      <c r="AC44" s="506" t="str">
        <f>IFERROR(VLOOKUP(AB44,[3]DB!$B$37:$D$61,2,FALSE),"")</f>
        <v/>
      </c>
    </row>
    <row r="45" spans="1:29" s="74" customFormat="1" ht="24.75" hidden="1" customHeight="1" x14ac:dyDescent="0.25">
      <c r="A45" s="642"/>
      <c r="B45" s="643"/>
      <c r="C45" s="644"/>
      <c r="D45" s="644"/>
      <c r="E45" s="644"/>
      <c r="F45" s="644"/>
      <c r="G45" s="645"/>
      <c r="H45" s="228" t="s">
        <v>36</v>
      </c>
      <c r="I45" s="229"/>
      <c r="J45" s="230"/>
      <c r="K45" s="230"/>
      <c r="L45" s="230"/>
      <c r="M45" s="230"/>
      <c r="N45" s="230"/>
      <c r="O45" s="230"/>
      <c r="P45" s="230"/>
      <c r="Q45" s="230"/>
      <c r="R45" s="230"/>
      <c r="S45" s="230"/>
      <c r="T45" s="230"/>
      <c r="U45" s="230"/>
      <c r="V45" s="230"/>
      <c r="W45" s="230"/>
      <c r="X45" s="230"/>
      <c r="Y45" s="231"/>
      <c r="Z45" s="214" t="str">
        <f t="shared" si="2"/>
        <v/>
      </c>
      <c r="AA45" s="215" t="str">
        <f>IFERROR(IF(H45="P",IF(COUNT(I45:Y45)&gt;1,VLOOKUP(Z45,$A$13:$J$16,6,0),""),IF(COUNT(I45:Y45)&gt;1,VLOOKUP(Z45,$K$13:$V$16,5,0),"")),"")</f>
        <v/>
      </c>
      <c r="AB45" s="637"/>
      <c r="AC45" s="507"/>
    </row>
    <row r="46" spans="1:29" s="74" customFormat="1" ht="24.75" hidden="1" customHeight="1" x14ac:dyDescent="0.25">
      <c r="A46" s="638" t="e">
        <f>'[3]SEPG-F-007'!#REF!</f>
        <v>#REF!</v>
      </c>
      <c r="B46" s="639" t="e">
        <f>IF(COUNTA('[3]SEPG-F-007'!#REF!)&gt;0,'[3]SEPG-F-007'!#REF!,"")</f>
        <v>#REF!</v>
      </c>
      <c r="C46" s="640"/>
      <c r="D46" s="640"/>
      <c r="E46" s="640"/>
      <c r="F46" s="640"/>
      <c r="G46" s="641"/>
      <c r="H46" s="216" t="s">
        <v>35</v>
      </c>
      <c r="I46" s="227"/>
      <c r="J46" s="225"/>
      <c r="K46" s="225"/>
      <c r="L46" s="225"/>
      <c r="M46" s="225"/>
      <c r="N46" s="225"/>
      <c r="O46" s="225"/>
      <c r="P46" s="225"/>
      <c r="Q46" s="225"/>
      <c r="R46" s="225"/>
      <c r="S46" s="225"/>
      <c r="T46" s="225"/>
      <c r="U46" s="225"/>
      <c r="V46" s="225"/>
      <c r="W46" s="225"/>
      <c r="X46" s="225"/>
      <c r="Y46" s="226"/>
      <c r="Z46" s="209" t="str">
        <f t="shared" si="2"/>
        <v/>
      </c>
      <c r="AA46" s="210" t="str">
        <f>IFERROR(IF(H46="P",IF(COUNT(J46:Y46)&gt;1,VLOOKUP(Z46,$A$13:$J$16,6,0),""),IF(COUNT(J46:Y46)&gt;1,VLOOKUP(Z46,$K$13:$V$16,5,0),"")),"")</f>
        <v/>
      </c>
      <c r="AB46" s="636" t="str">
        <f>IFERROR(Z46*Z47,"")</f>
        <v/>
      </c>
      <c r="AC46" s="506" t="str">
        <f>IFERROR(VLOOKUP(AB46,[3]DB!$B$37:$D$61,2,FALSE),"")</f>
        <v/>
      </c>
    </row>
    <row r="47" spans="1:29" s="74" customFormat="1" ht="24.75" hidden="1" customHeight="1" x14ac:dyDescent="0.25">
      <c r="A47" s="629"/>
      <c r="B47" s="633"/>
      <c r="C47" s="634"/>
      <c r="D47" s="634"/>
      <c r="E47" s="634"/>
      <c r="F47" s="634"/>
      <c r="G47" s="635"/>
      <c r="H47" s="211" t="s">
        <v>36</v>
      </c>
      <c r="I47" s="222"/>
      <c r="J47" s="223"/>
      <c r="K47" s="223"/>
      <c r="L47" s="223"/>
      <c r="M47" s="223"/>
      <c r="N47" s="223"/>
      <c r="O47" s="223"/>
      <c r="P47" s="223"/>
      <c r="Q47" s="223"/>
      <c r="R47" s="223"/>
      <c r="S47" s="223"/>
      <c r="T47" s="223"/>
      <c r="U47" s="223"/>
      <c r="V47" s="223"/>
      <c r="W47" s="223"/>
      <c r="X47" s="223"/>
      <c r="Y47" s="224"/>
      <c r="Z47" s="214" t="str">
        <f t="shared" si="2"/>
        <v/>
      </c>
      <c r="AA47" s="215" t="str">
        <f>IFERROR(IF(H47="P",IF(COUNT(I47:Y47)&gt;1,VLOOKUP(Z47,$A$13:$J$16,6,0),""),IF(COUNT(I47:Y47)&gt;1,VLOOKUP(Z47,$K$13:$V$16,5,0),"")),"")</f>
        <v/>
      </c>
      <c r="AB47" s="637"/>
      <c r="AC47" s="507"/>
    </row>
    <row r="48" spans="1:29" s="74" customFormat="1" ht="24.75" hidden="1" customHeight="1" x14ac:dyDescent="0.25">
      <c r="A48" s="638" t="e">
        <f>'[3]SEPG-F-007'!#REF!</f>
        <v>#REF!</v>
      </c>
      <c r="B48" s="639" t="e">
        <f>IF(COUNTA('[3]SEPG-F-007'!#REF!)&gt;0,'[3]SEPG-F-007'!#REF!,"")</f>
        <v>#REF!</v>
      </c>
      <c r="C48" s="640"/>
      <c r="D48" s="640"/>
      <c r="E48" s="640"/>
      <c r="F48" s="640"/>
      <c r="G48" s="641"/>
      <c r="H48" s="216" t="s">
        <v>35</v>
      </c>
      <c r="I48" s="227"/>
      <c r="J48" s="225"/>
      <c r="K48" s="225"/>
      <c r="L48" s="225"/>
      <c r="M48" s="225"/>
      <c r="N48" s="225"/>
      <c r="O48" s="225"/>
      <c r="P48" s="225"/>
      <c r="Q48" s="225"/>
      <c r="R48" s="225"/>
      <c r="S48" s="225"/>
      <c r="T48" s="225"/>
      <c r="U48" s="225"/>
      <c r="V48" s="225"/>
      <c r="W48" s="225"/>
      <c r="X48" s="225"/>
      <c r="Y48" s="226"/>
      <c r="Z48" s="209" t="str">
        <f t="shared" si="2"/>
        <v/>
      </c>
      <c r="AA48" s="210" t="str">
        <f>IFERROR(IF(H48="P",IF(COUNT(J48:Y48)&gt;1,VLOOKUP(Z48,$A$13:$J$16,6,0),""),IF(COUNT(J48:Y48)&gt;1,VLOOKUP(Z48,$K$13:$V$16,5,0),"")),"")</f>
        <v/>
      </c>
      <c r="AB48" s="636" t="str">
        <f>IFERROR(Z48*Z49,"")</f>
        <v/>
      </c>
      <c r="AC48" s="506" t="str">
        <f>IFERROR(VLOOKUP(AB48,[3]DB!$B$37:$D$61,2,FALSE),"")</f>
        <v/>
      </c>
    </row>
    <row r="49" spans="1:43" s="74" customFormat="1" ht="24.75" hidden="1" customHeight="1" x14ac:dyDescent="0.25">
      <c r="A49" s="629"/>
      <c r="B49" s="633"/>
      <c r="C49" s="634"/>
      <c r="D49" s="634"/>
      <c r="E49" s="634"/>
      <c r="F49" s="634"/>
      <c r="G49" s="635"/>
      <c r="H49" s="211" t="s">
        <v>36</v>
      </c>
      <c r="I49" s="222"/>
      <c r="J49" s="223"/>
      <c r="K49" s="223"/>
      <c r="L49" s="223"/>
      <c r="M49" s="223"/>
      <c r="N49" s="223"/>
      <c r="O49" s="223"/>
      <c r="P49" s="223"/>
      <c r="Q49" s="223"/>
      <c r="R49" s="223"/>
      <c r="S49" s="223"/>
      <c r="T49" s="223"/>
      <c r="U49" s="223"/>
      <c r="V49" s="223"/>
      <c r="W49" s="223"/>
      <c r="X49" s="223"/>
      <c r="Y49" s="224"/>
      <c r="Z49" s="214" t="str">
        <f t="shared" si="2"/>
        <v/>
      </c>
      <c r="AA49" s="215" t="str">
        <f>IFERROR(IF(H49="P",IF(COUNT(I49:Y49)&gt;1,VLOOKUP(Z49,$A$13:$J$16,6,0),""),IF(COUNT(I49:Y49)&gt;1,VLOOKUP(Z49,$K$13:$V$16,5,0),"")),"")</f>
        <v/>
      </c>
      <c r="AB49" s="637"/>
      <c r="AC49" s="507"/>
    </row>
    <row r="50" spans="1:43" s="74" customFormat="1" ht="24.75" hidden="1" customHeight="1" x14ac:dyDescent="0.25">
      <c r="A50" s="638" t="e">
        <f>'[3]SEPG-F-007'!#REF!</f>
        <v>#REF!</v>
      </c>
      <c r="B50" s="639" t="e">
        <f>IF(COUNTA('[3]SEPG-F-007'!#REF!)&gt;0,'[3]SEPG-F-007'!#REF!,"")</f>
        <v>#REF!</v>
      </c>
      <c r="C50" s="640"/>
      <c r="D50" s="640"/>
      <c r="E50" s="640"/>
      <c r="F50" s="640"/>
      <c r="G50" s="641"/>
      <c r="H50" s="216" t="s">
        <v>35</v>
      </c>
      <c r="I50" s="227"/>
      <c r="J50" s="225"/>
      <c r="K50" s="225"/>
      <c r="L50" s="225"/>
      <c r="M50" s="225"/>
      <c r="N50" s="225"/>
      <c r="O50" s="225"/>
      <c r="P50" s="225"/>
      <c r="Q50" s="225"/>
      <c r="R50" s="225"/>
      <c r="S50" s="225"/>
      <c r="T50" s="225"/>
      <c r="U50" s="225"/>
      <c r="V50" s="225"/>
      <c r="W50" s="225"/>
      <c r="X50" s="225"/>
      <c r="Y50" s="226"/>
      <c r="Z50" s="209" t="str">
        <f t="shared" si="2"/>
        <v/>
      </c>
      <c r="AA50" s="210" t="str">
        <f>IFERROR(IF(H50="P",IF(COUNT(J50:Y50)&gt;1,VLOOKUP(Z50,$A$13:$J$16,6,0),""),IF(COUNT(J50:Y50)&gt;1,VLOOKUP(Z50,$K$13:$V$16,5,0),"")),"")</f>
        <v/>
      </c>
      <c r="AB50" s="636" t="str">
        <f>IFERROR(Z50*Z51,"")</f>
        <v/>
      </c>
      <c r="AC50" s="506" t="str">
        <f>IFERROR(VLOOKUP(AB50,[3]DB!$B$37:$D$61,2,FALSE),"")</f>
        <v/>
      </c>
    </row>
    <row r="51" spans="1:43" s="74" customFormat="1" ht="24.75" hidden="1" customHeight="1" x14ac:dyDescent="0.25">
      <c r="A51" s="629"/>
      <c r="B51" s="633"/>
      <c r="C51" s="634"/>
      <c r="D51" s="634"/>
      <c r="E51" s="634"/>
      <c r="F51" s="634"/>
      <c r="G51" s="635"/>
      <c r="H51" s="211" t="s">
        <v>36</v>
      </c>
      <c r="I51" s="222"/>
      <c r="J51" s="223"/>
      <c r="K51" s="223"/>
      <c r="L51" s="223"/>
      <c r="M51" s="223"/>
      <c r="N51" s="223"/>
      <c r="O51" s="223"/>
      <c r="P51" s="223"/>
      <c r="Q51" s="223"/>
      <c r="R51" s="223"/>
      <c r="S51" s="223"/>
      <c r="T51" s="223"/>
      <c r="U51" s="223"/>
      <c r="V51" s="223"/>
      <c r="W51" s="223"/>
      <c r="X51" s="223"/>
      <c r="Y51" s="224"/>
      <c r="Z51" s="214" t="str">
        <f t="shared" si="2"/>
        <v/>
      </c>
      <c r="AA51" s="215" t="str">
        <f>IFERROR(IF(H51="P",IF(COUNT(I51:Y51)&gt;1,VLOOKUP(Z51,$A$13:$J$16,6,0),""),IF(COUNT(I51:Y51)&gt;1,VLOOKUP(Z51,$K$13:$V$16,5,0),"")),"")</f>
        <v/>
      </c>
      <c r="AB51" s="637"/>
      <c r="AC51" s="507"/>
    </row>
    <row r="52" spans="1:43" s="74" customFormat="1" ht="24.75" hidden="1" customHeight="1" x14ac:dyDescent="0.25">
      <c r="A52" s="638" t="e">
        <f>'[3]SEPG-F-007'!#REF!</f>
        <v>#REF!</v>
      </c>
      <c r="B52" s="639" t="e">
        <f>IF(COUNTA('[3]SEPG-F-007'!#REF!)&gt;0,'[3]SEPG-F-007'!#REF!,"")</f>
        <v>#REF!</v>
      </c>
      <c r="C52" s="640"/>
      <c r="D52" s="640"/>
      <c r="E52" s="640"/>
      <c r="F52" s="640"/>
      <c r="G52" s="641"/>
      <c r="H52" s="216" t="s">
        <v>35</v>
      </c>
      <c r="I52" s="227"/>
      <c r="J52" s="225"/>
      <c r="K52" s="225"/>
      <c r="L52" s="225"/>
      <c r="M52" s="225"/>
      <c r="N52" s="225"/>
      <c r="O52" s="225"/>
      <c r="P52" s="225"/>
      <c r="Q52" s="225"/>
      <c r="R52" s="225"/>
      <c r="S52" s="225"/>
      <c r="T52" s="225"/>
      <c r="U52" s="225"/>
      <c r="V52" s="225"/>
      <c r="W52" s="225"/>
      <c r="X52" s="225"/>
      <c r="Y52" s="226"/>
      <c r="Z52" s="209" t="str">
        <f t="shared" si="2"/>
        <v/>
      </c>
      <c r="AA52" s="210" t="str">
        <f>IFERROR(IF(H52="P",IF(COUNT(J52:Y52)&gt;1,VLOOKUP(Z52,$A$13:$J$16,6,0),""),IF(COUNT(J52:Y52)&gt;1,VLOOKUP(Z52,$K$13:$V$16,5,0),"")),"")</f>
        <v/>
      </c>
      <c r="AB52" s="636" t="str">
        <f>IFERROR(Z52*Z53,"")</f>
        <v/>
      </c>
      <c r="AC52" s="506" t="str">
        <f>IFERROR(VLOOKUP(AB52,[3]DB!$B$37:$D$61,2,FALSE),"")</f>
        <v/>
      </c>
    </row>
    <row r="53" spans="1:43" s="74" customFormat="1" ht="24.75" hidden="1" customHeight="1" x14ac:dyDescent="0.25">
      <c r="A53" s="629"/>
      <c r="B53" s="633"/>
      <c r="C53" s="634"/>
      <c r="D53" s="634"/>
      <c r="E53" s="634"/>
      <c r="F53" s="634"/>
      <c r="G53" s="635"/>
      <c r="H53" s="211" t="s">
        <v>36</v>
      </c>
      <c r="I53" s="222"/>
      <c r="J53" s="223"/>
      <c r="K53" s="223"/>
      <c r="L53" s="223"/>
      <c r="M53" s="223"/>
      <c r="N53" s="223"/>
      <c r="O53" s="223"/>
      <c r="P53" s="223"/>
      <c r="Q53" s="223"/>
      <c r="R53" s="223"/>
      <c r="S53" s="223"/>
      <c r="T53" s="223"/>
      <c r="U53" s="223"/>
      <c r="V53" s="223"/>
      <c r="W53" s="223"/>
      <c r="X53" s="223"/>
      <c r="Y53" s="224"/>
      <c r="Z53" s="214" t="str">
        <f t="shared" si="2"/>
        <v/>
      </c>
      <c r="AA53" s="215" t="str">
        <f>IFERROR(IF(H53="P",IF(COUNT(I53:Y53)&gt;1,VLOOKUP(Z53,$A$13:$J$16,6,0),""),IF(COUNT(I53:Y53)&gt;1,VLOOKUP(Z53,$K$13:$V$16,5,0),"")),"")</f>
        <v/>
      </c>
      <c r="AB53" s="637"/>
      <c r="AC53" s="507"/>
      <c r="AL53" s="116"/>
      <c r="AM53" s="116"/>
      <c r="AN53" s="116"/>
      <c r="AO53" s="116"/>
      <c r="AP53" s="116"/>
      <c r="AQ53" s="116"/>
    </row>
    <row r="54" spans="1:43" s="74" customFormat="1" ht="24.75" hidden="1" customHeight="1" x14ac:dyDescent="0.25">
      <c r="A54" s="638" t="e">
        <f>'[3]SEPG-F-007'!#REF!</f>
        <v>#REF!</v>
      </c>
      <c r="B54" s="639" t="e">
        <f>IF(COUNTA('[3]SEPG-F-007'!#REF!)&gt;0,'[3]SEPG-F-007'!#REF!,"")</f>
        <v>#REF!</v>
      </c>
      <c r="C54" s="640"/>
      <c r="D54" s="640"/>
      <c r="E54" s="640"/>
      <c r="F54" s="640"/>
      <c r="G54" s="641"/>
      <c r="H54" s="216" t="s">
        <v>35</v>
      </c>
      <c r="I54" s="227"/>
      <c r="J54" s="225"/>
      <c r="K54" s="225"/>
      <c r="L54" s="225"/>
      <c r="M54" s="225"/>
      <c r="N54" s="225"/>
      <c r="O54" s="225"/>
      <c r="P54" s="225"/>
      <c r="Q54" s="225"/>
      <c r="R54" s="225"/>
      <c r="S54" s="225"/>
      <c r="T54" s="225"/>
      <c r="U54" s="225"/>
      <c r="V54" s="225"/>
      <c r="W54" s="225"/>
      <c r="X54" s="225"/>
      <c r="Y54" s="226"/>
      <c r="Z54" s="209" t="str">
        <f t="shared" si="2"/>
        <v/>
      </c>
      <c r="AA54" s="210" t="str">
        <f>IFERROR(IF(H54="P",IF(COUNT(J54:Y54)&gt;1,VLOOKUP(Z54,$A$13:$J$16,6,0),""),IF(COUNT(J54:Y54)&gt;1,VLOOKUP(Z54,$K$13:$V$16,5,0),"")),"")</f>
        <v/>
      </c>
      <c r="AB54" s="636" t="str">
        <f>IFERROR(Z54*Z55,"")</f>
        <v/>
      </c>
      <c r="AC54" s="506" t="str">
        <f>IFERROR(VLOOKUP(AB54,[3]DB!$B$37:$D$61,2,FALSE),"")</f>
        <v/>
      </c>
      <c r="AL54" s="97"/>
      <c r="AM54" s="97"/>
      <c r="AN54" s="97"/>
      <c r="AO54" s="97"/>
      <c r="AP54" s="97"/>
      <c r="AQ54" s="97"/>
    </row>
    <row r="55" spans="1:43" s="74" customFormat="1" ht="24.75" hidden="1" customHeight="1" x14ac:dyDescent="0.25">
      <c r="A55" s="629"/>
      <c r="B55" s="633"/>
      <c r="C55" s="634"/>
      <c r="D55" s="634"/>
      <c r="E55" s="634"/>
      <c r="F55" s="634"/>
      <c r="G55" s="635"/>
      <c r="H55" s="211" t="s">
        <v>36</v>
      </c>
      <c r="I55" s="222"/>
      <c r="J55" s="223"/>
      <c r="K55" s="223"/>
      <c r="L55" s="223"/>
      <c r="M55" s="223"/>
      <c r="N55" s="223"/>
      <c r="O55" s="223"/>
      <c r="P55" s="223"/>
      <c r="Q55" s="223"/>
      <c r="R55" s="223"/>
      <c r="S55" s="223"/>
      <c r="T55" s="223"/>
      <c r="U55" s="223"/>
      <c r="V55" s="223"/>
      <c r="W55" s="223"/>
      <c r="X55" s="223"/>
      <c r="Y55" s="224"/>
      <c r="Z55" s="214" t="str">
        <f t="shared" si="2"/>
        <v/>
      </c>
      <c r="AA55" s="215" t="str">
        <f>IFERROR(IF(H55="P",IF(COUNT(I55:Y55)&gt;1,VLOOKUP(Z55,$A$13:$J$16,6,0),""),IF(COUNT(I55:Y55)&gt;1,VLOOKUP(Z55,$K$13:$V$16,5,0),"")),"")</f>
        <v/>
      </c>
      <c r="AB55" s="637"/>
      <c r="AC55" s="507"/>
      <c r="AL55" s="93"/>
      <c r="AM55" s="93"/>
      <c r="AN55" s="93"/>
      <c r="AO55" s="93"/>
      <c r="AP55" s="93"/>
      <c r="AQ55" s="93"/>
    </row>
    <row r="56" spans="1:43" s="74" customFormat="1" ht="24.75" hidden="1" customHeight="1" x14ac:dyDescent="0.25">
      <c r="A56" s="638" t="e">
        <f>'[3]SEPG-F-007'!#REF!</f>
        <v>#REF!</v>
      </c>
      <c r="B56" s="639" t="e">
        <f>IF(COUNTA('[3]SEPG-F-007'!#REF!)&gt;0,'[3]SEPG-F-007'!#REF!,"")</f>
        <v>#REF!</v>
      </c>
      <c r="C56" s="640"/>
      <c r="D56" s="640"/>
      <c r="E56" s="640"/>
      <c r="F56" s="640"/>
      <c r="G56" s="641"/>
      <c r="H56" s="216" t="s">
        <v>35</v>
      </c>
      <c r="I56" s="227"/>
      <c r="J56" s="225"/>
      <c r="K56" s="225"/>
      <c r="L56" s="225"/>
      <c r="M56" s="225"/>
      <c r="N56" s="225"/>
      <c r="O56" s="225"/>
      <c r="P56" s="225"/>
      <c r="Q56" s="225"/>
      <c r="R56" s="225"/>
      <c r="S56" s="225"/>
      <c r="T56" s="225"/>
      <c r="U56" s="225"/>
      <c r="V56" s="225"/>
      <c r="W56" s="225"/>
      <c r="X56" s="225"/>
      <c r="Y56" s="226"/>
      <c r="Z56" s="209" t="str">
        <f t="shared" si="2"/>
        <v/>
      </c>
      <c r="AA56" s="210" t="str">
        <f>IFERROR(IF(H56="P",IF(COUNT(J56:Y56)&gt;1,VLOOKUP(Z56,$A$13:$J$16,6,0),""),IF(COUNT(J56:Y56)&gt;1,VLOOKUP(Z56,$K$13:$V$16,5,0),"")),"")</f>
        <v/>
      </c>
      <c r="AB56" s="636" t="str">
        <f>IFERROR(Z56*Z57,"")</f>
        <v/>
      </c>
      <c r="AC56" s="506" t="str">
        <f>IFERROR(VLOOKUP(AB56,[3]DB!$B$37:$D$61,2,FALSE),"")</f>
        <v/>
      </c>
      <c r="AL56" s="93"/>
      <c r="AM56" s="93"/>
      <c r="AN56" s="93"/>
      <c r="AO56" s="93"/>
      <c r="AP56" s="93"/>
      <c r="AQ56" s="93"/>
    </row>
    <row r="57" spans="1:43" s="74" customFormat="1" ht="24.75" hidden="1" customHeight="1" x14ac:dyDescent="0.25">
      <c r="A57" s="629"/>
      <c r="B57" s="633"/>
      <c r="C57" s="634"/>
      <c r="D57" s="634"/>
      <c r="E57" s="634"/>
      <c r="F57" s="634"/>
      <c r="G57" s="635"/>
      <c r="H57" s="211" t="s">
        <v>36</v>
      </c>
      <c r="I57" s="222"/>
      <c r="J57" s="223"/>
      <c r="K57" s="223"/>
      <c r="L57" s="223"/>
      <c r="M57" s="223"/>
      <c r="N57" s="223"/>
      <c r="O57" s="223"/>
      <c r="P57" s="223"/>
      <c r="Q57" s="223"/>
      <c r="R57" s="223"/>
      <c r="S57" s="223"/>
      <c r="T57" s="223"/>
      <c r="U57" s="223"/>
      <c r="V57" s="223"/>
      <c r="W57" s="223"/>
      <c r="X57" s="223"/>
      <c r="Y57" s="224"/>
      <c r="Z57" s="214" t="str">
        <f t="shared" si="2"/>
        <v/>
      </c>
      <c r="AA57" s="215" t="str">
        <f>IFERROR(IF(H57="P",IF(COUNT(I57:Y57)&gt;1,VLOOKUP(Z57,$A$13:$J$16,6,0),""),IF(COUNT(I57:Y57)&gt;1,VLOOKUP(Z57,$K$13:$V$16,5,0),"")),"")</f>
        <v/>
      </c>
      <c r="AB57" s="637"/>
      <c r="AC57" s="507"/>
      <c r="AL57" s="93"/>
      <c r="AM57" s="93"/>
      <c r="AN57" s="93"/>
      <c r="AO57" s="93"/>
      <c r="AP57" s="93"/>
      <c r="AQ57" s="93"/>
    </row>
    <row r="58" spans="1:43" s="74" customFormat="1" ht="24.75" hidden="1" customHeight="1" x14ac:dyDescent="0.25">
      <c r="A58" s="638" t="e">
        <f>'[3]SEPG-F-007'!#REF!</f>
        <v>#REF!</v>
      </c>
      <c r="B58" s="639" t="e">
        <f>IF(COUNTA('[3]SEPG-F-007'!#REF!)&gt;0,'[3]SEPG-F-007'!#REF!,"")</f>
        <v>#REF!</v>
      </c>
      <c r="C58" s="640"/>
      <c r="D58" s="640"/>
      <c r="E58" s="640"/>
      <c r="F58" s="640"/>
      <c r="G58" s="641"/>
      <c r="H58" s="216" t="s">
        <v>35</v>
      </c>
      <c r="I58" s="227"/>
      <c r="J58" s="225"/>
      <c r="K58" s="225"/>
      <c r="L58" s="225"/>
      <c r="M58" s="225"/>
      <c r="N58" s="225"/>
      <c r="O58" s="225"/>
      <c r="P58" s="225"/>
      <c r="Q58" s="225"/>
      <c r="R58" s="225"/>
      <c r="S58" s="225"/>
      <c r="T58" s="225"/>
      <c r="U58" s="225"/>
      <c r="V58" s="225"/>
      <c r="W58" s="225"/>
      <c r="X58" s="225"/>
      <c r="Y58" s="226"/>
      <c r="Z58" s="209" t="str">
        <f t="shared" si="2"/>
        <v/>
      </c>
      <c r="AA58" s="210" t="str">
        <f>IFERROR(IF(H58="P",IF(COUNT(J58:Y58)&gt;1,VLOOKUP(Z58,$A$13:$J$16,6,0),""),IF(COUNT(J58:Y58)&gt;1,VLOOKUP(Z58,$K$13:$V$16,5,0),"")),"")</f>
        <v/>
      </c>
      <c r="AB58" s="636" t="str">
        <f>IFERROR(Z58*Z59,"")</f>
        <v/>
      </c>
      <c r="AC58" s="506" t="str">
        <f>IFERROR(VLOOKUP(AB58,[3]DB!$B$37:$D$61,2,FALSE),"")</f>
        <v/>
      </c>
      <c r="AL58" s="93"/>
      <c r="AM58" s="93"/>
      <c r="AN58" s="93"/>
      <c r="AO58" s="93"/>
      <c r="AP58" s="93"/>
      <c r="AQ58" s="93"/>
    </row>
    <row r="59" spans="1:43" s="74" customFormat="1" ht="24.75" hidden="1" customHeight="1" x14ac:dyDescent="0.25">
      <c r="A59" s="629"/>
      <c r="B59" s="633"/>
      <c r="C59" s="634"/>
      <c r="D59" s="634"/>
      <c r="E59" s="634"/>
      <c r="F59" s="634"/>
      <c r="G59" s="635"/>
      <c r="H59" s="211" t="s">
        <v>36</v>
      </c>
      <c r="I59" s="222"/>
      <c r="J59" s="223"/>
      <c r="K59" s="223"/>
      <c r="L59" s="223"/>
      <c r="M59" s="223"/>
      <c r="N59" s="223"/>
      <c r="O59" s="223"/>
      <c r="P59" s="223"/>
      <c r="Q59" s="223"/>
      <c r="R59" s="223"/>
      <c r="S59" s="223"/>
      <c r="T59" s="223"/>
      <c r="U59" s="223"/>
      <c r="V59" s="223"/>
      <c r="W59" s="223"/>
      <c r="X59" s="223"/>
      <c r="Y59" s="224"/>
      <c r="Z59" s="214" t="str">
        <f t="shared" si="2"/>
        <v/>
      </c>
      <c r="AA59" s="215" t="str">
        <f>IFERROR(IF(H59="P",IF(COUNT(I59:Y59)&gt;1,VLOOKUP(Z59,$A$13:$J$16,6,0),""),IF(COUNT(I59:Y59)&gt;1,VLOOKUP(Z59,$K$13:$V$16,5,0),"")),"")</f>
        <v/>
      </c>
      <c r="AB59" s="637"/>
      <c r="AC59" s="507"/>
      <c r="AL59" s="93"/>
      <c r="AM59" s="93"/>
      <c r="AN59" s="93"/>
      <c r="AO59" s="93"/>
      <c r="AP59" s="93"/>
      <c r="AQ59" s="93"/>
    </row>
    <row r="60" spans="1:43" s="74" customFormat="1" ht="24.75" hidden="1" customHeight="1" x14ac:dyDescent="0.25">
      <c r="A60" s="628" t="e">
        <f>'[3]SEPG-F-007'!#REF!</f>
        <v>#REF!</v>
      </c>
      <c r="B60" s="630" t="e">
        <f>IF(COUNTA('[3]SEPG-F-007'!#REF!)&gt;0,'[3]SEPG-F-007'!#REF!,"")</f>
        <v>#REF!</v>
      </c>
      <c r="C60" s="631"/>
      <c r="D60" s="631"/>
      <c r="E60" s="631"/>
      <c r="F60" s="631"/>
      <c r="G60" s="632"/>
      <c r="H60" s="204" t="s">
        <v>35</v>
      </c>
      <c r="I60" s="219"/>
      <c r="J60" s="220"/>
      <c r="K60" s="220"/>
      <c r="L60" s="220"/>
      <c r="M60" s="220"/>
      <c r="N60" s="220"/>
      <c r="O60" s="220"/>
      <c r="P60" s="220"/>
      <c r="Q60" s="220"/>
      <c r="R60" s="220"/>
      <c r="S60" s="220"/>
      <c r="T60" s="220"/>
      <c r="U60" s="220"/>
      <c r="V60" s="220"/>
      <c r="W60" s="220"/>
      <c r="X60" s="220"/>
      <c r="Y60" s="221"/>
      <c r="Z60" s="209" t="str">
        <f t="shared" si="2"/>
        <v/>
      </c>
      <c r="AA60" s="210" t="str">
        <f>IFERROR(IF(H60="P",IF(COUNT(J60:Y60)&gt;1,VLOOKUP(Z60,$A$13:$J$16,6,0),""),IF(COUNT(J60:Y60)&gt;1,VLOOKUP(Z60,$K$13:$V$16,5,0),"")),"")</f>
        <v/>
      </c>
      <c r="AB60" s="636" t="str">
        <f>IFERROR(Z60*Z61,"")</f>
        <v/>
      </c>
      <c r="AC60" s="506" t="str">
        <f>IFERROR(VLOOKUP(AB60,[3]DB!$B$37:$D$61,2,FALSE),"")</f>
        <v/>
      </c>
      <c r="AL60" s="93"/>
      <c r="AM60" s="93"/>
      <c r="AN60" s="93"/>
      <c r="AO60" s="93"/>
      <c r="AP60" s="93"/>
      <c r="AQ60" s="93"/>
    </row>
    <row r="61" spans="1:43" s="74" customFormat="1" ht="24.75" hidden="1" customHeight="1" x14ac:dyDescent="0.25">
      <c r="A61" s="629"/>
      <c r="B61" s="633"/>
      <c r="C61" s="634"/>
      <c r="D61" s="634"/>
      <c r="E61" s="634"/>
      <c r="F61" s="634"/>
      <c r="G61" s="635"/>
      <c r="H61" s="211" t="s">
        <v>36</v>
      </c>
      <c r="I61" s="222"/>
      <c r="J61" s="223"/>
      <c r="K61" s="223"/>
      <c r="L61" s="223"/>
      <c r="M61" s="223"/>
      <c r="N61" s="223"/>
      <c r="O61" s="223"/>
      <c r="P61" s="223"/>
      <c r="Q61" s="223"/>
      <c r="R61" s="223"/>
      <c r="S61" s="223"/>
      <c r="T61" s="223"/>
      <c r="U61" s="223"/>
      <c r="V61" s="223"/>
      <c r="W61" s="223"/>
      <c r="X61" s="223"/>
      <c r="Y61" s="224"/>
      <c r="Z61" s="214" t="str">
        <f t="shared" si="2"/>
        <v/>
      </c>
      <c r="AA61" s="215" t="str">
        <f>IFERROR(IF(H61="P",IF(COUNT(I61:Y61)&gt;1,VLOOKUP(Z61,$A$13:$J$16,6,0),""),IF(COUNT(I61:Y61)&gt;1,VLOOKUP(Z61,$K$13:$V$16,5,0),"")),"")</f>
        <v/>
      </c>
      <c r="AB61" s="637"/>
      <c r="AC61" s="507"/>
      <c r="AL61" s="93"/>
      <c r="AM61" s="93"/>
      <c r="AN61" s="93"/>
      <c r="AO61" s="93"/>
      <c r="AP61" s="93"/>
      <c r="AQ61" s="93"/>
    </row>
    <row r="62" spans="1:43" s="116" customFormat="1" ht="18.75" thickBot="1" x14ac:dyDescent="0.3">
      <c r="A62" s="117"/>
      <c r="C62" s="118"/>
      <c r="D62" s="118"/>
      <c r="E62" s="118"/>
      <c r="F62" s="119"/>
      <c r="AD62" s="74"/>
      <c r="AL62" s="93"/>
      <c r="AM62" s="93"/>
      <c r="AN62" s="93"/>
      <c r="AO62" s="93"/>
      <c r="AP62" s="93"/>
      <c r="AQ62" s="93"/>
    </row>
    <row r="63" spans="1:43" s="97" customFormat="1" ht="48.75" customHeight="1" x14ac:dyDescent="0.2">
      <c r="A63" s="655" t="s">
        <v>194</v>
      </c>
      <c r="B63" s="656"/>
      <c r="C63" s="656"/>
      <c r="D63" s="656"/>
      <c r="E63" s="656"/>
      <c r="F63" s="656"/>
      <c r="G63" s="656"/>
      <c r="H63" s="656"/>
      <c r="I63" s="656"/>
      <c r="J63" s="656"/>
      <c r="K63" s="656"/>
      <c r="L63" s="656"/>
      <c r="M63" s="656"/>
      <c r="N63" s="656"/>
      <c r="O63" s="656"/>
      <c r="P63" s="656"/>
      <c r="Q63" s="656" t="s">
        <v>4</v>
      </c>
      <c r="R63" s="656"/>
      <c r="S63" s="656"/>
      <c r="T63" s="656"/>
      <c r="U63" s="656"/>
      <c r="V63" s="656"/>
      <c r="W63" s="656"/>
      <c r="X63" s="656"/>
      <c r="Y63" s="656"/>
      <c r="Z63" s="656"/>
      <c r="AA63" s="656" t="s">
        <v>195</v>
      </c>
      <c r="AB63" s="656"/>
      <c r="AC63" s="656"/>
      <c r="AD63" s="656"/>
      <c r="AE63" s="656"/>
      <c r="AF63" s="656"/>
      <c r="AG63" s="656"/>
      <c r="AH63" s="656"/>
      <c r="AI63" s="656"/>
      <c r="AJ63" s="656"/>
      <c r="AK63" s="657"/>
      <c r="AL63" s="93"/>
      <c r="AM63" s="93"/>
      <c r="AN63" s="93"/>
      <c r="AO63" s="93"/>
      <c r="AP63" s="93"/>
      <c r="AQ63" s="93"/>
    </row>
    <row r="64" spans="1:43" ht="22.5" customHeight="1" thickBot="1" x14ac:dyDescent="0.25">
      <c r="A64" s="658" t="s">
        <v>32</v>
      </c>
      <c r="B64" s="659"/>
      <c r="C64" s="659"/>
      <c r="D64" s="659"/>
      <c r="E64" s="659"/>
      <c r="F64" s="659"/>
      <c r="G64" s="659"/>
      <c r="H64" s="659" t="s">
        <v>99</v>
      </c>
      <c r="I64" s="659"/>
      <c r="J64" s="659"/>
      <c r="K64" s="659"/>
      <c r="L64" s="659"/>
      <c r="M64" s="659"/>
      <c r="N64" s="659"/>
      <c r="O64" s="659"/>
      <c r="P64" s="232" t="s">
        <v>185</v>
      </c>
      <c r="Q64" s="659" t="s">
        <v>32</v>
      </c>
      <c r="R64" s="659"/>
      <c r="S64" s="659"/>
      <c r="T64" s="659"/>
      <c r="U64" s="659"/>
      <c r="V64" s="659"/>
      <c r="W64" s="659" t="s">
        <v>99</v>
      </c>
      <c r="X64" s="659"/>
      <c r="Y64" s="659" t="s">
        <v>185</v>
      </c>
      <c r="Z64" s="659"/>
      <c r="AA64" s="659" t="s">
        <v>32</v>
      </c>
      <c r="AB64" s="659"/>
      <c r="AC64" s="659"/>
      <c r="AD64" s="659" t="s">
        <v>99</v>
      </c>
      <c r="AE64" s="659"/>
      <c r="AF64" s="659"/>
      <c r="AG64" s="659"/>
      <c r="AH64" s="659" t="s">
        <v>185</v>
      </c>
      <c r="AI64" s="659"/>
      <c r="AJ64" s="659"/>
      <c r="AK64" s="660"/>
    </row>
    <row r="65" spans="1:37" ht="63.75" customHeight="1" thickTop="1" x14ac:dyDescent="0.2">
      <c r="A65" s="508" t="s">
        <v>304</v>
      </c>
      <c r="B65" s="509"/>
      <c r="C65" s="509"/>
      <c r="D65" s="509"/>
      <c r="E65" s="509"/>
      <c r="F65" s="509"/>
      <c r="G65" s="509"/>
      <c r="H65" s="509" t="s">
        <v>305</v>
      </c>
      <c r="I65" s="509"/>
      <c r="J65" s="509"/>
      <c r="K65" s="509"/>
      <c r="L65" s="509"/>
      <c r="M65" s="509"/>
      <c r="N65" s="509"/>
      <c r="O65" s="509"/>
      <c r="P65" s="233">
        <v>43195</v>
      </c>
      <c r="Q65" s="510" t="s">
        <v>266</v>
      </c>
      <c r="R65" s="510"/>
      <c r="S65" s="510"/>
      <c r="T65" s="510"/>
      <c r="U65" s="510"/>
      <c r="V65" s="510"/>
      <c r="W65" s="510" t="s">
        <v>306</v>
      </c>
      <c r="X65" s="510"/>
      <c r="Y65" s="520">
        <v>43195</v>
      </c>
      <c r="Z65" s="510"/>
      <c r="AA65" s="509" t="s">
        <v>307</v>
      </c>
      <c r="AB65" s="509"/>
      <c r="AC65" s="509"/>
      <c r="AD65" s="661" t="s">
        <v>308</v>
      </c>
      <c r="AE65" s="661"/>
      <c r="AF65" s="661"/>
      <c r="AG65" s="661"/>
      <c r="AH65" s="646">
        <v>43195</v>
      </c>
      <c r="AI65" s="509"/>
      <c r="AJ65" s="509"/>
      <c r="AK65" s="647"/>
    </row>
    <row r="66" spans="1:37" ht="33" customHeight="1" thickBot="1" x14ac:dyDescent="0.25">
      <c r="A66" s="648"/>
      <c r="B66" s="649"/>
      <c r="C66" s="649"/>
      <c r="D66" s="649"/>
      <c r="E66" s="649"/>
      <c r="F66" s="649"/>
      <c r="G66" s="649"/>
      <c r="H66" s="649"/>
      <c r="I66" s="649"/>
      <c r="J66" s="649"/>
      <c r="K66" s="649"/>
      <c r="L66" s="649"/>
      <c r="M66" s="649"/>
      <c r="N66" s="649"/>
      <c r="O66" s="649"/>
      <c r="P66" s="650"/>
      <c r="Q66" s="651" t="s">
        <v>309</v>
      </c>
      <c r="R66" s="651"/>
      <c r="S66" s="651"/>
      <c r="T66" s="651"/>
      <c r="U66" s="651"/>
      <c r="V66" s="651"/>
      <c r="W66" s="651" t="s">
        <v>310</v>
      </c>
      <c r="X66" s="651"/>
      <c r="Y66" s="652">
        <v>43195</v>
      </c>
      <c r="Z66" s="651"/>
      <c r="AA66" s="653"/>
      <c r="AB66" s="649"/>
      <c r="AC66" s="649"/>
      <c r="AD66" s="649"/>
      <c r="AE66" s="649"/>
      <c r="AF66" s="649"/>
      <c r="AG66" s="649"/>
      <c r="AH66" s="649"/>
      <c r="AI66" s="649"/>
      <c r="AJ66" s="649"/>
      <c r="AK66" s="654"/>
    </row>
  </sheetData>
  <mergeCells count="191">
    <mergeCell ref="AH65:AK65"/>
    <mergeCell ref="A66:P66"/>
    <mergeCell ref="Q66:V66"/>
    <mergeCell ref="W66:X66"/>
    <mergeCell ref="Y66:Z66"/>
    <mergeCell ref="AA66:AK66"/>
    <mergeCell ref="A60:A61"/>
    <mergeCell ref="B60:G61"/>
    <mergeCell ref="AB60:AB61"/>
    <mergeCell ref="A63:P63"/>
    <mergeCell ref="Q63:Z63"/>
    <mergeCell ref="AA63:AK63"/>
    <mergeCell ref="A64:G64"/>
    <mergeCell ref="H64:O64"/>
    <mergeCell ref="Q64:V64"/>
    <mergeCell ref="W64:X64"/>
    <mergeCell ref="Y64:Z64"/>
    <mergeCell ref="AA64:AC64"/>
    <mergeCell ref="AD64:AG64"/>
    <mergeCell ref="AH64:AK64"/>
    <mergeCell ref="AD65:AG65"/>
    <mergeCell ref="A54:A55"/>
    <mergeCell ref="B54:G55"/>
    <mergeCell ref="AB54:AB55"/>
    <mergeCell ref="A56:A57"/>
    <mergeCell ref="B56:G57"/>
    <mergeCell ref="AB56:AB57"/>
    <mergeCell ref="A58:A59"/>
    <mergeCell ref="B58:G59"/>
    <mergeCell ref="AB58:AB59"/>
    <mergeCell ref="A48:A49"/>
    <mergeCell ref="B48:G49"/>
    <mergeCell ref="AB48:AB49"/>
    <mergeCell ref="A50:A51"/>
    <mergeCell ref="B50:G51"/>
    <mergeCell ref="AB50:AB51"/>
    <mergeCell ref="A52:A53"/>
    <mergeCell ref="B52:G53"/>
    <mergeCell ref="AB52:AB53"/>
    <mergeCell ref="A42:A43"/>
    <mergeCell ref="B42:G43"/>
    <mergeCell ref="AB42:AB43"/>
    <mergeCell ref="A44:A45"/>
    <mergeCell ref="B44:G45"/>
    <mergeCell ref="AB44:AB45"/>
    <mergeCell ref="A46:A47"/>
    <mergeCell ref="B46:G47"/>
    <mergeCell ref="AB46:AB47"/>
    <mergeCell ref="A36:A37"/>
    <mergeCell ref="B36:G37"/>
    <mergeCell ref="AB36:AB37"/>
    <mergeCell ref="A38:A39"/>
    <mergeCell ref="B38:G39"/>
    <mergeCell ref="AB38:AB39"/>
    <mergeCell ref="A40:A41"/>
    <mergeCell ref="B40:G41"/>
    <mergeCell ref="AB40:AB41"/>
    <mergeCell ref="A30:A31"/>
    <mergeCell ref="B30:G31"/>
    <mergeCell ref="AB30:AB31"/>
    <mergeCell ref="A32:A33"/>
    <mergeCell ref="B32:G33"/>
    <mergeCell ref="AB32:AB33"/>
    <mergeCell ref="A34:A35"/>
    <mergeCell ref="B34:G35"/>
    <mergeCell ref="AB34:AB35"/>
    <mergeCell ref="W21:W25"/>
    <mergeCell ref="A21:A22"/>
    <mergeCell ref="B21:G22"/>
    <mergeCell ref="R21:R22"/>
    <mergeCell ref="S21:S22"/>
    <mergeCell ref="U21:U22"/>
    <mergeCell ref="A23:A24"/>
    <mergeCell ref="B23:G24"/>
    <mergeCell ref="R23:R24"/>
    <mergeCell ref="S23:S24"/>
    <mergeCell ref="AK21:AK25"/>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25:A26"/>
    <mergeCell ref="B25:G26"/>
    <mergeCell ref="R25:R26"/>
    <mergeCell ref="S25:S26"/>
    <mergeCell ref="X21:AC25"/>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D3"/>
    <mergeCell ref="E1:AD1"/>
    <mergeCell ref="AE1:AH1"/>
    <mergeCell ref="AI1:AK1"/>
    <mergeCell ref="E2:H2"/>
    <mergeCell ref="I2:AD2"/>
    <mergeCell ref="AE2:AH2"/>
    <mergeCell ref="AI2:AK2"/>
    <mergeCell ref="E3:H3"/>
    <mergeCell ref="I3:AD3"/>
    <mergeCell ref="AE3:AH3"/>
    <mergeCell ref="AI3:AK3"/>
    <mergeCell ref="A5:AK5"/>
    <mergeCell ref="A6:E6"/>
    <mergeCell ref="F6:AK6"/>
    <mergeCell ref="T7:V7"/>
    <mergeCell ref="AA7:AC7"/>
    <mergeCell ref="A8:V8"/>
    <mergeCell ref="X8:AK8"/>
    <mergeCell ref="AC42:AC43"/>
    <mergeCell ref="AC50:AC51"/>
    <mergeCell ref="AC48:AC49"/>
    <mergeCell ref="AC40:AC41"/>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C52:AC53"/>
    <mergeCell ref="AC58:AC59"/>
    <mergeCell ref="A65:G65"/>
    <mergeCell ref="H65:O65"/>
    <mergeCell ref="Q65:V65"/>
    <mergeCell ref="AC44:AC45"/>
    <mergeCell ref="AC46:AC47"/>
    <mergeCell ref="A9:V9"/>
    <mergeCell ref="X9:AK9"/>
    <mergeCell ref="A16:E16"/>
    <mergeCell ref="F16:J16"/>
    <mergeCell ref="K16:P16"/>
    <mergeCell ref="Q16:V16"/>
    <mergeCell ref="AC30:AC31"/>
    <mergeCell ref="AC32:AC33"/>
    <mergeCell ref="AC34:AC35"/>
    <mergeCell ref="AC36:AC37"/>
    <mergeCell ref="AC38:AC39"/>
    <mergeCell ref="AC54:AC55"/>
    <mergeCell ref="AC56:AC57"/>
    <mergeCell ref="AC60:AC61"/>
    <mergeCell ref="W65:X65"/>
    <mergeCell ref="Y65:Z65"/>
    <mergeCell ref="AA65:AC65"/>
  </mergeCells>
  <conditionalFormatting sqref="AC30 AC32 AC34 AC36 AC38 AC40 AC42 AC44 AC46 AC48 AC50 AC52 AC54 AC56 AC58 AC60">
    <cfRule type="containsText" dxfId="217" priority="38" stopIfTrue="1" operator="containsText" text="Riesgo Alto">
      <formula>NOT(ISERROR(SEARCH("Riesgo Alto",AC30)))</formula>
    </cfRule>
    <cfRule type="containsText" dxfId="216" priority="39" stopIfTrue="1" operator="containsText" text="Riesgo Moderado">
      <formula>NOT(ISERROR(SEARCH("Riesgo Moderado",AC30)))</formula>
    </cfRule>
    <cfRule type="containsText" dxfId="215" priority="40" stopIfTrue="1" operator="containsText" text="Riesgo Bajo">
      <formula>NOT(ISERROR(SEARCH("Riesgo Bajo",AC30)))</formula>
    </cfRule>
    <cfRule type="containsText" dxfId="214" priority="41" stopIfTrue="1" operator="containsText" text="Riesgo Alto">
      <formula>NOT(ISERROR(SEARCH("Riesgo Alto",AC30)))</formula>
    </cfRule>
    <cfRule type="containsText" dxfId="213" priority="42" stopIfTrue="1" operator="containsText" text="Riesgo Extremo">
      <formula>NOT(ISERROR(SEARCH("Riesgo Extremo",AC30)))</formula>
    </cfRule>
  </conditionalFormatting>
  <conditionalFormatting sqref="AC30 AC32 AC34 AC36 AC38 AC40 AC42 AC44 AC46 AC48 AC50 AC52 AC54 AC56 AC58 AC60">
    <cfRule type="containsText" dxfId="212" priority="37" stopIfTrue="1" operator="containsText" text="Riesgo Extremo">
      <formula>NOT(ISERROR(SEARCH("Riesgo Extremo",AC30)))</formula>
    </cfRule>
  </conditionalFormatting>
  <conditionalFormatting sqref="R20">
    <cfRule type="containsText" dxfId="211" priority="32" stopIfTrue="1" operator="containsText" text="Riesgo Alto">
      <formula>NOT(ISERROR(SEARCH("Riesgo Alto",R20)))</formula>
    </cfRule>
    <cfRule type="containsText" dxfId="210" priority="33" stopIfTrue="1" operator="containsText" text="Riesgo Moderado">
      <formula>NOT(ISERROR(SEARCH("Riesgo Moderado",R20)))</formula>
    </cfRule>
    <cfRule type="containsText" dxfId="209" priority="34" stopIfTrue="1" operator="containsText" text="Riesgo Bajo">
      <formula>NOT(ISERROR(SEARCH("Riesgo Bajo",R20)))</formula>
    </cfRule>
    <cfRule type="containsText" dxfId="208" priority="35" stopIfTrue="1" operator="containsText" text="Riesgo Alto">
      <formula>NOT(ISERROR(SEARCH("Riesgo Alto",R20)))</formula>
    </cfRule>
    <cfRule type="containsText" dxfId="207" priority="36" stopIfTrue="1" operator="containsText" text="Riesgo Extremo">
      <formula>NOT(ISERROR(SEARCH("Riesgo Extremo",R20)))</formula>
    </cfRule>
  </conditionalFormatting>
  <conditionalFormatting sqref="R20">
    <cfRule type="containsText" dxfId="206" priority="31" stopIfTrue="1" operator="containsText" text="Riesgo Extremo">
      <formula>NOT(ISERROR(SEARCH("Riesgo Extremo",R20)))</formula>
    </cfRule>
  </conditionalFormatting>
  <conditionalFormatting sqref="U21:U22">
    <cfRule type="containsText" dxfId="205" priority="43" stopIfTrue="1" operator="containsText" text="riesgo extrema">
      <formula>NOT(ISERROR(SEARCH("riesgo extrema",U21)))</formula>
    </cfRule>
    <cfRule type="containsText" dxfId="204" priority="44" stopIfTrue="1" operator="containsText" text="riesgo extrema">
      <formula>NOT(ISERROR(SEARCH("riesgo extrema",U21)))</formula>
    </cfRule>
    <cfRule type="containsText" dxfId="203" priority="45" stopIfTrue="1" operator="containsText" text="riesgo moderada">
      <formula>NOT(ISERROR(SEARCH("riesgo moderada",U21)))</formula>
    </cfRule>
    <cfRule type="containsText" dxfId="202" priority="46" stopIfTrue="1" operator="containsText" text="Riesgo alta">
      <formula>NOT(ISERROR(SEARCH("Riesgo alta",U21)))</formula>
    </cfRule>
    <cfRule type="containsText" dxfId="201" priority="47" stopIfTrue="1" operator="containsText" text="Riesgo baja">
      <formula>NOT(ISERROR(SEARCH("Riesgo baja",U21)))</formula>
    </cfRule>
  </conditionalFormatting>
  <conditionalFormatting sqref="AK20">
    <cfRule type="cellIs" dxfId="200" priority="28" operator="equal">
      <formula>"viable"</formula>
    </cfRule>
    <cfRule type="cellIs" dxfId="199" priority="29" operator="equal">
      <formula>"factible"</formula>
    </cfRule>
    <cfRule type="cellIs" dxfId="198" priority="30" operator="equal">
      <formula>"inviable"</formula>
    </cfRule>
  </conditionalFormatting>
  <conditionalFormatting sqref="AK21">
    <cfRule type="cellIs" dxfId="197" priority="25" operator="equal">
      <formula>"viable"</formula>
    </cfRule>
    <cfRule type="cellIs" dxfId="196" priority="26" operator="equal">
      <formula>"factible"</formula>
    </cfRule>
    <cfRule type="cellIs" dxfId="195" priority="27" operator="equal">
      <formula>"inviable"</formula>
    </cfRule>
  </conditionalFormatting>
  <conditionalFormatting sqref="S21">
    <cfRule type="containsText" dxfId="194" priority="8" stopIfTrue="1" operator="containsText" text="Riesgo Alto">
      <formula>NOT(ISERROR(SEARCH("Riesgo Alto",S21)))</formula>
    </cfRule>
    <cfRule type="containsText" dxfId="193" priority="9" stopIfTrue="1" operator="containsText" text="Riesgo Moderado">
      <formula>NOT(ISERROR(SEARCH("Riesgo Moderado",S21)))</formula>
    </cfRule>
    <cfRule type="containsText" dxfId="192" priority="10" stopIfTrue="1" operator="containsText" text="Riesgo Bajo">
      <formula>NOT(ISERROR(SEARCH("Riesgo Bajo",S21)))</formula>
    </cfRule>
    <cfRule type="containsText" dxfId="191" priority="11" stopIfTrue="1" operator="containsText" text="Riesgo Alto">
      <formula>NOT(ISERROR(SEARCH("Riesgo Alto",S21)))</formula>
    </cfRule>
    <cfRule type="containsText" dxfId="190" priority="12" stopIfTrue="1" operator="containsText" text="Riesgo Extremo">
      <formula>NOT(ISERROR(SEARCH("Riesgo Extremo",S21)))</formula>
    </cfRule>
  </conditionalFormatting>
  <conditionalFormatting sqref="S21">
    <cfRule type="containsText" dxfId="189" priority="7" stopIfTrue="1" operator="containsText" text="Riesgo Extremo">
      <formula>NOT(ISERROR(SEARCH("Riesgo Extremo",S21)))</formula>
    </cfRule>
  </conditionalFormatting>
  <conditionalFormatting sqref="S23 S25">
    <cfRule type="containsText" dxfId="188" priority="2" stopIfTrue="1" operator="containsText" text="Riesgo Alto">
      <formula>NOT(ISERROR(SEARCH("Riesgo Alto",S23)))</formula>
    </cfRule>
    <cfRule type="containsText" dxfId="187" priority="3" stopIfTrue="1" operator="containsText" text="Riesgo Moderado">
      <formula>NOT(ISERROR(SEARCH("Riesgo Moderado",S23)))</formula>
    </cfRule>
    <cfRule type="containsText" dxfId="186" priority="4" stopIfTrue="1" operator="containsText" text="Riesgo Bajo">
      <formula>NOT(ISERROR(SEARCH("Riesgo Bajo",S23)))</formula>
    </cfRule>
    <cfRule type="containsText" dxfId="185" priority="5" stopIfTrue="1" operator="containsText" text="Riesgo Alto">
      <formula>NOT(ISERROR(SEARCH("Riesgo Alto",S23)))</formula>
    </cfRule>
    <cfRule type="containsText" dxfId="184" priority="6" stopIfTrue="1" operator="containsText" text="Riesgo Extremo">
      <formula>NOT(ISERROR(SEARCH("Riesgo Extremo",S23)))</formula>
    </cfRule>
  </conditionalFormatting>
  <conditionalFormatting sqref="S23 S25">
    <cfRule type="containsText" dxfId="183" priority="1" stopIfTrue="1" operator="containsText" text="Riesgo Extremo">
      <formula>NOT(ISERROR(SEARCH("Riesgo Extremo",S23)))</formula>
    </cfRule>
  </conditionalFormatting>
  <dataValidations count="4">
    <dataValidation type="list" allowBlank="1" showInputMessage="1" showErrorMessage="1" sqref="WVS983068:WVW983068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58:O65558 JG65558:JK65558 TC65558:TG65558 ACY65558:ADC65558 AMU65558:AMY65558 AWQ65558:AWU65558 BGM65558:BGQ65558 BQI65558:BQM65558 CAE65558:CAI65558 CKA65558:CKE65558 CTW65558:CUA65558 DDS65558:DDW65558 DNO65558:DNS65558 DXK65558:DXO65558 EHG65558:EHK65558 ERC65558:ERG65558 FAY65558:FBC65558 FKU65558:FKY65558 FUQ65558:FUU65558 GEM65558:GEQ65558 GOI65558:GOM65558 GYE65558:GYI65558 HIA65558:HIE65558 HRW65558:HSA65558 IBS65558:IBW65558 ILO65558:ILS65558 IVK65558:IVO65558 JFG65558:JFK65558 JPC65558:JPG65558 JYY65558:JZC65558 KIU65558:KIY65558 KSQ65558:KSU65558 LCM65558:LCQ65558 LMI65558:LMM65558 LWE65558:LWI65558 MGA65558:MGE65558 MPW65558:MQA65558 MZS65558:MZW65558 NJO65558:NJS65558 NTK65558:NTO65558 ODG65558:ODK65558 ONC65558:ONG65558 OWY65558:OXC65558 PGU65558:PGY65558 PQQ65558:PQU65558 QAM65558:QAQ65558 QKI65558:QKM65558 QUE65558:QUI65558 REA65558:REE65558 RNW65558:ROA65558 RXS65558:RXW65558 SHO65558:SHS65558 SRK65558:SRO65558 TBG65558:TBK65558 TLC65558:TLG65558 TUY65558:TVC65558 UEU65558:UEY65558 UOQ65558:UOU65558 UYM65558:UYQ65558 VII65558:VIM65558 VSE65558:VSI65558 WCA65558:WCE65558 WLW65558:WMA65558 WVS65558:WVW65558 I131094:O131094 JG131094:JK131094 TC131094:TG131094 ACY131094:ADC131094 AMU131094:AMY131094 AWQ131094:AWU131094 BGM131094:BGQ131094 BQI131094:BQM131094 CAE131094:CAI131094 CKA131094:CKE131094 CTW131094:CUA131094 DDS131094:DDW131094 DNO131094:DNS131094 DXK131094:DXO131094 EHG131094:EHK131094 ERC131094:ERG131094 FAY131094:FBC131094 FKU131094:FKY131094 FUQ131094:FUU131094 GEM131094:GEQ131094 GOI131094:GOM131094 GYE131094:GYI131094 HIA131094:HIE131094 HRW131094:HSA131094 IBS131094:IBW131094 ILO131094:ILS131094 IVK131094:IVO131094 JFG131094:JFK131094 JPC131094:JPG131094 JYY131094:JZC131094 KIU131094:KIY131094 KSQ131094:KSU131094 LCM131094:LCQ131094 LMI131094:LMM131094 LWE131094:LWI131094 MGA131094:MGE131094 MPW131094:MQA131094 MZS131094:MZW131094 NJO131094:NJS131094 NTK131094:NTO131094 ODG131094:ODK131094 ONC131094:ONG131094 OWY131094:OXC131094 PGU131094:PGY131094 PQQ131094:PQU131094 QAM131094:QAQ131094 QKI131094:QKM131094 QUE131094:QUI131094 REA131094:REE131094 RNW131094:ROA131094 RXS131094:RXW131094 SHO131094:SHS131094 SRK131094:SRO131094 TBG131094:TBK131094 TLC131094:TLG131094 TUY131094:TVC131094 UEU131094:UEY131094 UOQ131094:UOU131094 UYM131094:UYQ131094 VII131094:VIM131094 VSE131094:VSI131094 WCA131094:WCE131094 WLW131094:WMA131094 WVS131094:WVW131094 I196630:O196630 JG196630:JK196630 TC196630:TG196630 ACY196630:ADC196630 AMU196630:AMY196630 AWQ196630:AWU196630 BGM196630:BGQ196630 BQI196630:BQM196630 CAE196630:CAI196630 CKA196630:CKE196630 CTW196630:CUA196630 DDS196630:DDW196630 DNO196630:DNS196630 DXK196630:DXO196630 EHG196630:EHK196630 ERC196630:ERG196630 FAY196630:FBC196630 FKU196630:FKY196630 FUQ196630:FUU196630 GEM196630:GEQ196630 GOI196630:GOM196630 GYE196630:GYI196630 HIA196630:HIE196630 HRW196630:HSA196630 IBS196630:IBW196630 ILO196630:ILS196630 IVK196630:IVO196630 JFG196630:JFK196630 JPC196630:JPG196630 JYY196630:JZC196630 KIU196630:KIY196630 KSQ196630:KSU196630 LCM196630:LCQ196630 LMI196630:LMM196630 LWE196630:LWI196630 MGA196630:MGE196630 MPW196630:MQA196630 MZS196630:MZW196630 NJO196630:NJS196630 NTK196630:NTO196630 ODG196630:ODK196630 ONC196630:ONG196630 OWY196630:OXC196630 PGU196630:PGY196630 PQQ196630:PQU196630 QAM196630:QAQ196630 QKI196630:QKM196630 QUE196630:QUI196630 REA196630:REE196630 RNW196630:ROA196630 RXS196630:RXW196630 SHO196630:SHS196630 SRK196630:SRO196630 TBG196630:TBK196630 TLC196630:TLG196630 TUY196630:TVC196630 UEU196630:UEY196630 UOQ196630:UOU196630 UYM196630:UYQ196630 VII196630:VIM196630 VSE196630:VSI196630 WCA196630:WCE196630 WLW196630:WMA196630 WVS196630:WVW196630 I262166:O262166 JG262166:JK262166 TC262166:TG262166 ACY262166:ADC262166 AMU262166:AMY262166 AWQ262166:AWU262166 BGM262166:BGQ262166 BQI262166:BQM262166 CAE262166:CAI262166 CKA262166:CKE262166 CTW262166:CUA262166 DDS262166:DDW262166 DNO262166:DNS262166 DXK262166:DXO262166 EHG262166:EHK262166 ERC262166:ERG262166 FAY262166:FBC262166 FKU262166:FKY262166 FUQ262166:FUU262166 GEM262166:GEQ262166 GOI262166:GOM262166 GYE262166:GYI262166 HIA262166:HIE262166 HRW262166:HSA262166 IBS262166:IBW262166 ILO262166:ILS262166 IVK262166:IVO262166 JFG262166:JFK262166 JPC262166:JPG262166 JYY262166:JZC262166 KIU262166:KIY262166 KSQ262166:KSU262166 LCM262166:LCQ262166 LMI262166:LMM262166 LWE262166:LWI262166 MGA262166:MGE262166 MPW262166:MQA262166 MZS262166:MZW262166 NJO262166:NJS262166 NTK262166:NTO262166 ODG262166:ODK262166 ONC262166:ONG262166 OWY262166:OXC262166 PGU262166:PGY262166 PQQ262166:PQU262166 QAM262166:QAQ262166 QKI262166:QKM262166 QUE262166:QUI262166 REA262166:REE262166 RNW262166:ROA262166 RXS262166:RXW262166 SHO262166:SHS262166 SRK262166:SRO262166 TBG262166:TBK262166 TLC262166:TLG262166 TUY262166:TVC262166 UEU262166:UEY262166 UOQ262166:UOU262166 UYM262166:UYQ262166 VII262166:VIM262166 VSE262166:VSI262166 WCA262166:WCE262166 WLW262166:WMA262166 WVS262166:WVW262166 I327702:O327702 JG327702:JK327702 TC327702:TG327702 ACY327702:ADC327702 AMU327702:AMY327702 AWQ327702:AWU327702 BGM327702:BGQ327702 BQI327702:BQM327702 CAE327702:CAI327702 CKA327702:CKE327702 CTW327702:CUA327702 DDS327702:DDW327702 DNO327702:DNS327702 DXK327702:DXO327702 EHG327702:EHK327702 ERC327702:ERG327702 FAY327702:FBC327702 FKU327702:FKY327702 FUQ327702:FUU327702 GEM327702:GEQ327702 GOI327702:GOM327702 GYE327702:GYI327702 HIA327702:HIE327702 HRW327702:HSA327702 IBS327702:IBW327702 ILO327702:ILS327702 IVK327702:IVO327702 JFG327702:JFK327702 JPC327702:JPG327702 JYY327702:JZC327702 KIU327702:KIY327702 KSQ327702:KSU327702 LCM327702:LCQ327702 LMI327702:LMM327702 LWE327702:LWI327702 MGA327702:MGE327702 MPW327702:MQA327702 MZS327702:MZW327702 NJO327702:NJS327702 NTK327702:NTO327702 ODG327702:ODK327702 ONC327702:ONG327702 OWY327702:OXC327702 PGU327702:PGY327702 PQQ327702:PQU327702 QAM327702:QAQ327702 QKI327702:QKM327702 QUE327702:QUI327702 REA327702:REE327702 RNW327702:ROA327702 RXS327702:RXW327702 SHO327702:SHS327702 SRK327702:SRO327702 TBG327702:TBK327702 TLC327702:TLG327702 TUY327702:TVC327702 UEU327702:UEY327702 UOQ327702:UOU327702 UYM327702:UYQ327702 VII327702:VIM327702 VSE327702:VSI327702 WCA327702:WCE327702 WLW327702:WMA327702 WVS327702:WVW327702 I393238:O393238 JG393238:JK393238 TC393238:TG393238 ACY393238:ADC393238 AMU393238:AMY393238 AWQ393238:AWU393238 BGM393238:BGQ393238 BQI393238:BQM393238 CAE393238:CAI393238 CKA393238:CKE393238 CTW393238:CUA393238 DDS393238:DDW393238 DNO393238:DNS393238 DXK393238:DXO393238 EHG393238:EHK393238 ERC393238:ERG393238 FAY393238:FBC393238 FKU393238:FKY393238 FUQ393238:FUU393238 GEM393238:GEQ393238 GOI393238:GOM393238 GYE393238:GYI393238 HIA393238:HIE393238 HRW393238:HSA393238 IBS393238:IBW393238 ILO393238:ILS393238 IVK393238:IVO393238 JFG393238:JFK393238 JPC393238:JPG393238 JYY393238:JZC393238 KIU393238:KIY393238 KSQ393238:KSU393238 LCM393238:LCQ393238 LMI393238:LMM393238 LWE393238:LWI393238 MGA393238:MGE393238 MPW393238:MQA393238 MZS393238:MZW393238 NJO393238:NJS393238 NTK393238:NTO393238 ODG393238:ODK393238 ONC393238:ONG393238 OWY393238:OXC393238 PGU393238:PGY393238 PQQ393238:PQU393238 QAM393238:QAQ393238 QKI393238:QKM393238 QUE393238:QUI393238 REA393238:REE393238 RNW393238:ROA393238 RXS393238:RXW393238 SHO393238:SHS393238 SRK393238:SRO393238 TBG393238:TBK393238 TLC393238:TLG393238 TUY393238:TVC393238 UEU393238:UEY393238 UOQ393238:UOU393238 UYM393238:UYQ393238 VII393238:VIM393238 VSE393238:VSI393238 WCA393238:WCE393238 WLW393238:WMA393238 WVS393238:WVW393238 I458774:O458774 JG458774:JK458774 TC458774:TG458774 ACY458774:ADC458774 AMU458774:AMY458774 AWQ458774:AWU458774 BGM458774:BGQ458774 BQI458774:BQM458774 CAE458774:CAI458774 CKA458774:CKE458774 CTW458774:CUA458774 DDS458774:DDW458774 DNO458774:DNS458774 DXK458774:DXO458774 EHG458774:EHK458774 ERC458774:ERG458774 FAY458774:FBC458774 FKU458774:FKY458774 FUQ458774:FUU458774 GEM458774:GEQ458774 GOI458774:GOM458774 GYE458774:GYI458774 HIA458774:HIE458774 HRW458774:HSA458774 IBS458774:IBW458774 ILO458774:ILS458774 IVK458774:IVO458774 JFG458774:JFK458774 JPC458774:JPG458774 JYY458774:JZC458774 KIU458774:KIY458774 KSQ458774:KSU458774 LCM458774:LCQ458774 LMI458774:LMM458774 LWE458774:LWI458774 MGA458774:MGE458774 MPW458774:MQA458774 MZS458774:MZW458774 NJO458774:NJS458774 NTK458774:NTO458774 ODG458774:ODK458774 ONC458774:ONG458774 OWY458774:OXC458774 PGU458774:PGY458774 PQQ458774:PQU458774 QAM458774:QAQ458774 QKI458774:QKM458774 QUE458774:QUI458774 REA458774:REE458774 RNW458774:ROA458774 RXS458774:RXW458774 SHO458774:SHS458774 SRK458774:SRO458774 TBG458774:TBK458774 TLC458774:TLG458774 TUY458774:TVC458774 UEU458774:UEY458774 UOQ458774:UOU458774 UYM458774:UYQ458774 VII458774:VIM458774 VSE458774:VSI458774 WCA458774:WCE458774 WLW458774:WMA458774 WVS458774:WVW458774 I524310:O524310 JG524310:JK524310 TC524310:TG524310 ACY524310:ADC524310 AMU524310:AMY524310 AWQ524310:AWU524310 BGM524310:BGQ524310 BQI524310:BQM524310 CAE524310:CAI524310 CKA524310:CKE524310 CTW524310:CUA524310 DDS524310:DDW524310 DNO524310:DNS524310 DXK524310:DXO524310 EHG524310:EHK524310 ERC524310:ERG524310 FAY524310:FBC524310 FKU524310:FKY524310 FUQ524310:FUU524310 GEM524310:GEQ524310 GOI524310:GOM524310 GYE524310:GYI524310 HIA524310:HIE524310 HRW524310:HSA524310 IBS524310:IBW524310 ILO524310:ILS524310 IVK524310:IVO524310 JFG524310:JFK524310 JPC524310:JPG524310 JYY524310:JZC524310 KIU524310:KIY524310 KSQ524310:KSU524310 LCM524310:LCQ524310 LMI524310:LMM524310 LWE524310:LWI524310 MGA524310:MGE524310 MPW524310:MQA524310 MZS524310:MZW524310 NJO524310:NJS524310 NTK524310:NTO524310 ODG524310:ODK524310 ONC524310:ONG524310 OWY524310:OXC524310 PGU524310:PGY524310 PQQ524310:PQU524310 QAM524310:QAQ524310 QKI524310:QKM524310 QUE524310:QUI524310 REA524310:REE524310 RNW524310:ROA524310 RXS524310:RXW524310 SHO524310:SHS524310 SRK524310:SRO524310 TBG524310:TBK524310 TLC524310:TLG524310 TUY524310:TVC524310 UEU524310:UEY524310 UOQ524310:UOU524310 UYM524310:UYQ524310 VII524310:VIM524310 VSE524310:VSI524310 WCA524310:WCE524310 WLW524310:WMA524310 WVS524310:WVW524310 I589846:O589846 JG589846:JK589846 TC589846:TG589846 ACY589846:ADC589846 AMU589846:AMY589846 AWQ589846:AWU589846 BGM589846:BGQ589846 BQI589846:BQM589846 CAE589846:CAI589846 CKA589846:CKE589846 CTW589846:CUA589846 DDS589846:DDW589846 DNO589846:DNS589846 DXK589846:DXO589846 EHG589846:EHK589846 ERC589846:ERG589846 FAY589846:FBC589846 FKU589846:FKY589846 FUQ589846:FUU589846 GEM589846:GEQ589846 GOI589846:GOM589846 GYE589846:GYI589846 HIA589846:HIE589846 HRW589846:HSA589846 IBS589846:IBW589846 ILO589846:ILS589846 IVK589846:IVO589846 JFG589846:JFK589846 JPC589846:JPG589846 JYY589846:JZC589846 KIU589846:KIY589846 KSQ589846:KSU589846 LCM589846:LCQ589846 LMI589846:LMM589846 LWE589846:LWI589846 MGA589846:MGE589846 MPW589846:MQA589846 MZS589846:MZW589846 NJO589846:NJS589846 NTK589846:NTO589846 ODG589846:ODK589846 ONC589846:ONG589846 OWY589846:OXC589846 PGU589846:PGY589846 PQQ589846:PQU589846 QAM589846:QAQ589846 QKI589846:QKM589846 QUE589846:QUI589846 REA589846:REE589846 RNW589846:ROA589846 RXS589846:RXW589846 SHO589846:SHS589846 SRK589846:SRO589846 TBG589846:TBK589846 TLC589846:TLG589846 TUY589846:TVC589846 UEU589846:UEY589846 UOQ589846:UOU589846 UYM589846:UYQ589846 VII589846:VIM589846 VSE589846:VSI589846 WCA589846:WCE589846 WLW589846:WMA589846 WVS589846:WVW589846 I655382:O655382 JG655382:JK655382 TC655382:TG655382 ACY655382:ADC655382 AMU655382:AMY655382 AWQ655382:AWU655382 BGM655382:BGQ655382 BQI655382:BQM655382 CAE655382:CAI655382 CKA655382:CKE655382 CTW655382:CUA655382 DDS655382:DDW655382 DNO655382:DNS655382 DXK655382:DXO655382 EHG655382:EHK655382 ERC655382:ERG655382 FAY655382:FBC655382 FKU655382:FKY655382 FUQ655382:FUU655382 GEM655382:GEQ655382 GOI655382:GOM655382 GYE655382:GYI655382 HIA655382:HIE655382 HRW655382:HSA655382 IBS655382:IBW655382 ILO655382:ILS655382 IVK655382:IVO655382 JFG655382:JFK655382 JPC655382:JPG655382 JYY655382:JZC655382 KIU655382:KIY655382 KSQ655382:KSU655382 LCM655382:LCQ655382 LMI655382:LMM655382 LWE655382:LWI655382 MGA655382:MGE655382 MPW655382:MQA655382 MZS655382:MZW655382 NJO655382:NJS655382 NTK655382:NTO655382 ODG655382:ODK655382 ONC655382:ONG655382 OWY655382:OXC655382 PGU655382:PGY655382 PQQ655382:PQU655382 QAM655382:QAQ655382 QKI655382:QKM655382 QUE655382:QUI655382 REA655382:REE655382 RNW655382:ROA655382 RXS655382:RXW655382 SHO655382:SHS655382 SRK655382:SRO655382 TBG655382:TBK655382 TLC655382:TLG655382 TUY655382:TVC655382 UEU655382:UEY655382 UOQ655382:UOU655382 UYM655382:UYQ655382 VII655382:VIM655382 VSE655382:VSI655382 WCA655382:WCE655382 WLW655382:WMA655382 WVS655382:WVW655382 I720918:O720918 JG720918:JK720918 TC720918:TG720918 ACY720918:ADC720918 AMU720918:AMY720918 AWQ720918:AWU720918 BGM720918:BGQ720918 BQI720918:BQM720918 CAE720918:CAI720918 CKA720918:CKE720918 CTW720918:CUA720918 DDS720918:DDW720918 DNO720918:DNS720918 DXK720918:DXO720918 EHG720918:EHK720918 ERC720918:ERG720918 FAY720918:FBC720918 FKU720918:FKY720918 FUQ720918:FUU720918 GEM720918:GEQ720918 GOI720918:GOM720918 GYE720918:GYI720918 HIA720918:HIE720918 HRW720918:HSA720918 IBS720918:IBW720918 ILO720918:ILS720918 IVK720918:IVO720918 JFG720918:JFK720918 JPC720918:JPG720918 JYY720918:JZC720918 KIU720918:KIY720918 KSQ720918:KSU720918 LCM720918:LCQ720918 LMI720918:LMM720918 LWE720918:LWI720918 MGA720918:MGE720918 MPW720918:MQA720918 MZS720918:MZW720918 NJO720918:NJS720918 NTK720918:NTO720918 ODG720918:ODK720918 ONC720918:ONG720918 OWY720918:OXC720918 PGU720918:PGY720918 PQQ720918:PQU720918 QAM720918:QAQ720918 QKI720918:QKM720918 QUE720918:QUI720918 REA720918:REE720918 RNW720918:ROA720918 RXS720918:RXW720918 SHO720918:SHS720918 SRK720918:SRO720918 TBG720918:TBK720918 TLC720918:TLG720918 TUY720918:TVC720918 UEU720918:UEY720918 UOQ720918:UOU720918 UYM720918:UYQ720918 VII720918:VIM720918 VSE720918:VSI720918 WCA720918:WCE720918 WLW720918:WMA720918 WVS720918:WVW720918 I786454:O786454 JG786454:JK786454 TC786454:TG786454 ACY786454:ADC786454 AMU786454:AMY786454 AWQ786454:AWU786454 BGM786454:BGQ786454 BQI786454:BQM786454 CAE786454:CAI786454 CKA786454:CKE786454 CTW786454:CUA786454 DDS786454:DDW786454 DNO786454:DNS786454 DXK786454:DXO786454 EHG786454:EHK786454 ERC786454:ERG786454 FAY786454:FBC786454 FKU786454:FKY786454 FUQ786454:FUU786454 GEM786454:GEQ786454 GOI786454:GOM786454 GYE786454:GYI786454 HIA786454:HIE786454 HRW786454:HSA786454 IBS786454:IBW786454 ILO786454:ILS786454 IVK786454:IVO786454 JFG786454:JFK786454 JPC786454:JPG786454 JYY786454:JZC786454 KIU786454:KIY786454 KSQ786454:KSU786454 LCM786454:LCQ786454 LMI786454:LMM786454 LWE786454:LWI786454 MGA786454:MGE786454 MPW786454:MQA786454 MZS786454:MZW786454 NJO786454:NJS786454 NTK786454:NTO786454 ODG786454:ODK786454 ONC786454:ONG786454 OWY786454:OXC786454 PGU786454:PGY786454 PQQ786454:PQU786454 QAM786454:QAQ786454 QKI786454:QKM786454 QUE786454:QUI786454 REA786454:REE786454 RNW786454:ROA786454 RXS786454:RXW786454 SHO786454:SHS786454 SRK786454:SRO786454 TBG786454:TBK786454 TLC786454:TLG786454 TUY786454:TVC786454 UEU786454:UEY786454 UOQ786454:UOU786454 UYM786454:UYQ786454 VII786454:VIM786454 VSE786454:VSI786454 WCA786454:WCE786454 WLW786454:WMA786454 WVS786454:WVW786454 I851990:O851990 JG851990:JK851990 TC851990:TG851990 ACY851990:ADC851990 AMU851990:AMY851990 AWQ851990:AWU851990 BGM851990:BGQ851990 BQI851990:BQM851990 CAE851990:CAI851990 CKA851990:CKE851990 CTW851990:CUA851990 DDS851990:DDW851990 DNO851990:DNS851990 DXK851990:DXO851990 EHG851990:EHK851990 ERC851990:ERG851990 FAY851990:FBC851990 FKU851990:FKY851990 FUQ851990:FUU851990 GEM851990:GEQ851990 GOI851990:GOM851990 GYE851990:GYI851990 HIA851990:HIE851990 HRW851990:HSA851990 IBS851990:IBW851990 ILO851990:ILS851990 IVK851990:IVO851990 JFG851990:JFK851990 JPC851990:JPG851990 JYY851990:JZC851990 KIU851990:KIY851990 KSQ851990:KSU851990 LCM851990:LCQ851990 LMI851990:LMM851990 LWE851990:LWI851990 MGA851990:MGE851990 MPW851990:MQA851990 MZS851990:MZW851990 NJO851990:NJS851990 NTK851990:NTO851990 ODG851990:ODK851990 ONC851990:ONG851990 OWY851990:OXC851990 PGU851990:PGY851990 PQQ851990:PQU851990 QAM851990:QAQ851990 QKI851990:QKM851990 QUE851990:QUI851990 REA851990:REE851990 RNW851990:ROA851990 RXS851990:RXW851990 SHO851990:SHS851990 SRK851990:SRO851990 TBG851990:TBK851990 TLC851990:TLG851990 TUY851990:TVC851990 UEU851990:UEY851990 UOQ851990:UOU851990 UYM851990:UYQ851990 VII851990:VIM851990 VSE851990:VSI851990 WCA851990:WCE851990 WLW851990:WMA851990 WVS851990:WVW851990 I917526:O917526 JG917526:JK917526 TC917526:TG917526 ACY917526:ADC917526 AMU917526:AMY917526 AWQ917526:AWU917526 BGM917526:BGQ917526 BQI917526:BQM917526 CAE917526:CAI917526 CKA917526:CKE917526 CTW917526:CUA917526 DDS917526:DDW917526 DNO917526:DNS917526 DXK917526:DXO917526 EHG917526:EHK917526 ERC917526:ERG917526 FAY917526:FBC917526 FKU917526:FKY917526 FUQ917526:FUU917526 GEM917526:GEQ917526 GOI917526:GOM917526 GYE917526:GYI917526 HIA917526:HIE917526 HRW917526:HSA917526 IBS917526:IBW917526 ILO917526:ILS917526 IVK917526:IVO917526 JFG917526:JFK917526 JPC917526:JPG917526 JYY917526:JZC917526 KIU917526:KIY917526 KSQ917526:KSU917526 LCM917526:LCQ917526 LMI917526:LMM917526 LWE917526:LWI917526 MGA917526:MGE917526 MPW917526:MQA917526 MZS917526:MZW917526 NJO917526:NJS917526 NTK917526:NTO917526 ODG917526:ODK917526 ONC917526:ONG917526 OWY917526:OXC917526 PGU917526:PGY917526 PQQ917526:PQU917526 QAM917526:QAQ917526 QKI917526:QKM917526 QUE917526:QUI917526 REA917526:REE917526 RNW917526:ROA917526 RXS917526:RXW917526 SHO917526:SHS917526 SRK917526:SRO917526 TBG917526:TBK917526 TLC917526:TLG917526 TUY917526:TVC917526 UEU917526:UEY917526 UOQ917526:UOU917526 UYM917526:UYQ917526 VII917526:VIM917526 VSE917526:VSI917526 WCA917526:WCE917526 WLW917526:WMA917526 WVS917526:WVW917526 I983062:O983062 JG983062:JK983062 TC983062:TG983062 ACY983062:ADC983062 AMU983062:AMY983062 AWQ983062:AWU983062 BGM983062:BGQ983062 BQI983062:BQM983062 CAE983062:CAI983062 CKA983062:CKE983062 CTW983062:CUA983062 DDS983062:DDW983062 DNO983062:DNS983062 DXK983062:DXO983062 EHG983062:EHK983062 ERC983062:ERG983062 FAY983062:FBC983062 FKU983062:FKY983062 FUQ983062:FUU983062 GEM983062:GEQ983062 GOI983062:GOM983062 GYE983062:GYI983062 HIA983062:HIE983062 HRW983062:HSA983062 IBS983062:IBW983062 ILO983062:ILS983062 IVK983062:IVO983062 JFG983062:JFK983062 JPC983062:JPG983062 JYY983062:JZC983062 KIU983062:KIY983062 KSQ983062:KSU983062 LCM983062:LCQ983062 LMI983062:LMM983062 LWE983062:LWI983062 MGA983062:MGE983062 MPW983062:MQA983062 MZS983062:MZW983062 NJO983062:NJS983062 NTK983062:NTO983062 ODG983062:ODK983062 ONC983062:ONG983062 OWY983062:OXC983062 PGU983062:PGY983062 PQQ983062:PQU983062 QAM983062:QAQ983062 QKI983062:QKM983062 QUE983062:QUI983062 REA983062:REE983062 RNW983062:ROA983062 RXS983062:RXW983062 SHO983062:SHS983062 SRK983062:SRO983062 TBG983062:TBK983062 TLC983062:TLG983062 TUY983062:TVC983062 UEU983062:UEY983062 UOQ983062:UOU983062 UYM983062:UYQ983062 VII983062:VIM983062 VSE983062:VSI983062 WCA983062:WCE983062 WLW983062:WMA983062 WVS983062:WVW983062 I22:O22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24:O24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I28:O28 JG28:JK28 TC28:TG28 ACY28:ADC28 AMU28:AMY28 AWQ28:AWU28 BGM28:BGQ28 BQI28:BQM28 CAE28:CAI28 CKA28:CKE28 CTW28:CUA28 DDS28:DDW28 DNO28:DNS28 DXK28:DXO28 EHG28:EHK28 ERC28:ERG28 FAY28:FBC28 FKU28:FKY28 FUQ28:FUU28 GEM28:GEQ28 GOI28:GOM28 GYE28:GYI28 HIA28:HIE28 HRW28:HSA28 IBS28:IBW28 ILO28:ILS28 IVK28:IVO28 JFG28:JFK28 JPC28:JPG28 JYY28:JZC28 KIU28:KIY28 KSQ28:KSU28 LCM28:LCQ28 LMI28:LMM28 LWE28:LWI28 MGA28:MGE28 MPW28:MQA28 MZS28:MZW28 NJO28:NJS28 NTK28:NTO28 ODG28:ODK28 ONC28:ONG28 OWY28:OXC28 PGU28:PGY28 PQQ28:PQU28 QAM28:QAQ28 QKI28:QKM28 QUE28:QUI28 REA28:REE28 RNW28:ROA28 RXS28:RXW28 SHO28:SHS28 SRK28:SRO28 TBG28:TBK28 TLC28:TLG28 TUY28:TVC28 UEU28:UEY28 UOQ28:UOU28 UYM28:UYQ28 VII28:VIM28 VSE28:VSI28 WCA28:WCE28 WLW28:WMA28 WVS28:WVW28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I26:O26" xr:uid="{00000000-0002-0000-0300-000000000000}">
      <formula1>impac</formula1>
    </dataValidation>
    <dataValidation type="list" allowBlank="1" showInputMessage="1" showErrorMessage="1" sqref="WVS983067:WVW983067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7:O65557 JG65557:JK65557 TC65557:TG65557 ACY65557:ADC65557 AMU65557:AMY65557 AWQ65557:AWU65557 BGM65557:BGQ65557 BQI65557:BQM65557 CAE65557:CAI65557 CKA65557:CKE65557 CTW65557:CUA65557 DDS65557:DDW65557 DNO65557:DNS65557 DXK65557:DXO65557 EHG65557:EHK65557 ERC65557:ERG65557 FAY65557:FBC65557 FKU65557:FKY65557 FUQ65557:FUU65557 GEM65557:GEQ65557 GOI65557:GOM65557 GYE65557:GYI65557 HIA65557:HIE65557 HRW65557:HSA65557 IBS65557:IBW65557 ILO65557:ILS65557 IVK65557:IVO65557 JFG65557:JFK65557 JPC65557:JPG65557 JYY65557:JZC65557 KIU65557:KIY65557 KSQ65557:KSU65557 LCM65557:LCQ65557 LMI65557:LMM65557 LWE65557:LWI65557 MGA65557:MGE65557 MPW65557:MQA65557 MZS65557:MZW65557 NJO65557:NJS65557 NTK65557:NTO65557 ODG65557:ODK65557 ONC65557:ONG65557 OWY65557:OXC65557 PGU65557:PGY65557 PQQ65557:PQU65557 QAM65557:QAQ65557 QKI65557:QKM65557 QUE65557:QUI65557 REA65557:REE65557 RNW65557:ROA65557 RXS65557:RXW65557 SHO65557:SHS65557 SRK65557:SRO65557 TBG65557:TBK65557 TLC65557:TLG65557 TUY65557:TVC65557 UEU65557:UEY65557 UOQ65557:UOU65557 UYM65557:UYQ65557 VII65557:VIM65557 VSE65557:VSI65557 WCA65557:WCE65557 WLW65557:WMA65557 WVS65557:WVW65557 I131093:O131093 JG131093:JK131093 TC131093:TG131093 ACY131093:ADC131093 AMU131093:AMY131093 AWQ131093:AWU131093 BGM131093:BGQ131093 BQI131093:BQM131093 CAE131093:CAI131093 CKA131093:CKE131093 CTW131093:CUA131093 DDS131093:DDW131093 DNO131093:DNS131093 DXK131093:DXO131093 EHG131093:EHK131093 ERC131093:ERG131093 FAY131093:FBC131093 FKU131093:FKY131093 FUQ131093:FUU131093 GEM131093:GEQ131093 GOI131093:GOM131093 GYE131093:GYI131093 HIA131093:HIE131093 HRW131093:HSA131093 IBS131093:IBW131093 ILO131093:ILS131093 IVK131093:IVO131093 JFG131093:JFK131093 JPC131093:JPG131093 JYY131093:JZC131093 KIU131093:KIY131093 KSQ131093:KSU131093 LCM131093:LCQ131093 LMI131093:LMM131093 LWE131093:LWI131093 MGA131093:MGE131093 MPW131093:MQA131093 MZS131093:MZW131093 NJO131093:NJS131093 NTK131093:NTO131093 ODG131093:ODK131093 ONC131093:ONG131093 OWY131093:OXC131093 PGU131093:PGY131093 PQQ131093:PQU131093 QAM131093:QAQ131093 QKI131093:QKM131093 QUE131093:QUI131093 REA131093:REE131093 RNW131093:ROA131093 RXS131093:RXW131093 SHO131093:SHS131093 SRK131093:SRO131093 TBG131093:TBK131093 TLC131093:TLG131093 TUY131093:TVC131093 UEU131093:UEY131093 UOQ131093:UOU131093 UYM131093:UYQ131093 VII131093:VIM131093 VSE131093:VSI131093 WCA131093:WCE131093 WLW131093:WMA131093 WVS131093:WVW131093 I196629:O196629 JG196629:JK196629 TC196629:TG196629 ACY196629:ADC196629 AMU196629:AMY196629 AWQ196629:AWU196629 BGM196629:BGQ196629 BQI196629:BQM196629 CAE196629:CAI196629 CKA196629:CKE196629 CTW196629:CUA196629 DDS196629:DDW196629 DNO196629:DNS196629 DXK196629:DXO196629 EHG196629:EHK196629 ERC196629:ERG196629 FAY196629:FBC196629 FKU196629:FKY196629 FUQ196629:FUU196629 GEM196629:GEQ196629 GOI196629:GOM196629 GYE196629:GYI196629 HIA196629:HIE196629 HRW196629:HSA196629 IBS196629:IBW196629 ILO196629:ILS196629 IVK196629:IVO196629 JFG196629:JFK196629 JPC196629:JPG196629 JYY196629:JZC196629 KIU196629:KIY196629 KSQ196629:KSU196629 LCM196629:LCQ196629 LMI196629:LMM196629 LWE196629:LWI196629 MGA196629:MGE196629 MPW196629:MQA196629 MZS196629:MZW196629 NJO196629:NJS196629 NTK196629:NTO196629 ODG196629:ODK196629 ONC196629:ONG196629 OWY196629:OXC196629 PGU196629:PGY196629 PQQ196629:PQU196629 QAM196629:QAQ196629 QKI196629:QKM196629 QUE196629:QUI196629 REA196629:REE196629 RNW196629:ROA196629 RXS196629:RXW196629 SHO196629:SHS196629 SRK196629:SRO196629 TBG196629:TBK196629 TLC196629:TLG196629 TUY196629:TVC196629 UEU196629:UEY196629 UOQ196629:UOU196629 UYM196629:UYQ196629 VII196629:VIM196629 VSE196629:VSI196629 WCA196629:WCE196629 WLW196629:WMA196629 WVS196629:WVW196629 I262165:O262165 JG262165:JK262165 TC262165:TG262165 ACY262165:ADC262165 AMU262165:AMY262165 AWQ262165:AWU262165 BGM262165:BGQ262165 BQI262165:BQM262165 CAE262165:CAI262165 CKA262165:CKE262165 CTW262165:CUA262165 DDS262165:DDW262165 DNO262165:DNS262165 DXK262165:DXO262165 EHG262165:EHK262165 ERC262165:ERG262165 FAY262165:FBC262165 FKU262165:FKY262165 FUQ262165:FUU262165 GEM262165:GEQ262165 GOI262165:GOM262165 GYE262165:GYI262165 HIA262165:HIE262165 HRW262165:HSA262165 IBS262165:IBW262165 ILO262165:ILS262165 IVK262165:IVO262165 JFG262165:JFK262165 JPC262165:JPG262165 JYY262165:JZC262165 KIU262165:KIY262165 KSQ262165:KSU262165 LCM262165:LCQ262165 LMI262165:LMM262165 LWE262165:LWI262165 MGA262165:MGE262165 MPW262165:MQA262165 MZS262165:MZW262165 NJO262165:NJS262165 NTK262165:NTO262165 ODG262165:ODK262165 ONC262165:ONG262165 OWY262165:OXC262165 PGU262165:PGY262165 PQQ262165:PQU262165 QAM262165:QAQ262165 QKI262165:QKM262165 QUE262165:QUI262165 REA262165:REE262165 RNW262165:ROA262165 RXS262165:RXW262165 SHO262165:SHS262165 SRK262165:SRO262165 TBG262165:TBK262165 TLC262165:TLG262165 TUY262165:TVC262165 UEU262165:UEY262165 UOQ262165:UOU262165 UYM262165:UYQ262165 VII262165:VIM262165 VSE262165:VSI262165 WCA262165:WCE262165 WLW262165:WMA262165 WVS262165:WVW262165 I327701:O327701 JG327701:JK327701 TC327701:TG327701 ACY327701:ADC327701 AMU327701:AMY327701 AWQ327701:AWU327701 BGM327701:BGQ327701 BQI327701:BQM327701 CAE327701:CAI327701 CKA327701:CKE327701 CTW327701:CUA327701 DDS327701:DDW327701 DNO327701:DNS327701 DXK327701:DXO327701 EHG327701:EHK327701 ERC327701:ERG327701 FAY327701:FBC327701 FKU327701:FKY327701 FUQ327701:FUU327701 GEM327701:GEQ327701 GOI327701:GOM327701 GYE327701:GYI327701 HIA327701:HIE327701 HRW327701:HSA327701 IBS327701:IBW327701 ILO327701:ILS327701 IVK327701:IVO327701 JFG327701:JFK327701 JPC327701:JPG327701 JYY327701:JZC327701 KIU327701:KIY327701 KSQ327701:KSU327701 LCM327701:LCQ327701 LMI327701:LMM327701 LWE327701:LWI327701 MGA327701:MGE327701 MPW327701:MQA327701 MZS327701:MZW327701 NJO327701:NJS327701 NTK327701:NTO327701 ODG327701:ODK327701 ONC327701:ONG327701 OWY327701:OXC327701 PGU327701:PGY327701 PQQ327701:PQU327701 QAM327701:QAQ327701 QKI327701:QKM327701 QUE327701:QUI327701 REA327701:REE327701 RNW327701:ROA327701 RXS327701:RXW327701 SHO327701:SHS327701 SRK327701:SRO327701 TBG327701:TBK327701 TLC327701:TLG327701 TUY327701:TVC327701 UEU327701:UEY327701 UOQ327701:UOU327701 UYM327701:UYQ327701 VII327701:VIM327701 VSE327701:VSI327701 WCA327701:WCE327701 WLW327701:WMA327701 WVS327701:WVW327701 I393237:O393237 JG393237:JK393237 TC393237:TG393237 ACY393237:ADC393237 AMU393237:AMY393237 AWQ393237:AWU393237 BGM393237:BGQ393237 BQI393237:BQM393237 CAE393237:CAI393237 CKA393237:CKE393237 CTW393237:CUA393237 DDS393237:DDW393237 DNO393237:DNS393237 DXK393237:DXO393237 EHG393237:EHK393237 ERC393237:ERG393237 FAY393237:FBC393237 FKU393237:FKY393237 FUQ393237:FUU393237 GEM393237:GEQ393237 GOI393237:GOM393237 GYE393237:GYI393237 HIA393237:HIE393237 HRW393237:HSA393237 IBS393237:IBW393237 ILO393237:ILS393237 IVK393237:IVO393237 JFG393237:JFK393237 JPC393237:JPG393237 JYY393237:JZC393237 KIU393237:KIY393237 KSQ393237:KSU393237 LCM393237:LCQ393237 LMI393237:LMM393237 LWE393237:LWI393237 MGA393237:MGE393237 MPW393237:MQA393237 MZS393237:MZW393237 NJO393237:NJS393237 NTK393237:NTO393237 ODG393237:ODK393237 ONC393237:ONG393237 OWY393237:OXC393237 PGU393237:PGY393237 PQQ393237:PQU393237 QAM393237:QAQ393237 QKI393237:QKM393237 QUE393237:QUI393237 REA393237:REE393237 RNW393237:ROA393237 RXS393237:RXW393237 SHO393237:SHS393237 SRK393237:SRO393237 TBG393237:TBK393237 TLC393237:TLG393237 TUY393237:TVC393237 UEU393237:UEY393237 UOQ393237:UOU393237 UYM393237:UYQ393237 VII393237:VIM393237 VSE393237:VSI393237 WCA393237:WCE393237 WLW393237:WMA393237 WVS393237:WVW393237 I458773:O458773 JG458773:JK458773 TC458773:TG458773 ACY458773:ADC458773 AMU458773:AMY458773 AWQ458773:AWU458773 BGM458773:BGQ458773 BQI458773:BQM458773 CAE458773:CAI458773 CKA458773:CKE458773 CTW458773:CUA458773 DDS458773:DDW458773 DNO458773:DNS458773 DXK458773:DXO458773 EHG458773:EHK458773 ERC458773:ERG458773 FAY458773:FBC458773 FKU458773:FKY458773 FUQ458773:FUU458773 GEM458773:GEQ458773 GOI458773:GOM458773 GYE458773:GYI458773 HIA458773:HIE458773 HRW458773:HSA458773 IBS458773:IBW458773 ILO458773:ILS458773 IVK458773:IVO458773 JFG458773:JFK458773 JPC458773:JPG458773 JYY458773:JZC458773 KIU458773:KIY458773 KSQ458773:KSU458773 LCM458773:LCQ458773 LMI458773:LMM458773 LWE458773:LWI458773 MGA458773:MGE458773 MPW458773:MQA458773 MZS458773:MZW458773 NJO458773:NJS458773 NTK458773:NTO458773 ODG458773:ODK458773 ONC458773:ONG458773 OWY458773:OXC458773 PGU458773:PGY458773 PQQ458773:PQU458773 QAM458773:QAQ458773 QKI458773:QKM458773 QUE458773:QUI458773 REA458773:REE458773 RNW458773:ROA458773 RXS458773:RXW458773 SHO458773:SHS458773 SRK458773:SRO458773 TBG458773:TBK458773 TLC458773:TLG458773 TUY458773:TVC458773 UEU458773:UEY458773 UOQ458773:UOU458773 UYM458773:UYQ458773 VII458773:VIM458773 VSE458773:VSI458773 WCA458773:WCE458773 WLW458773:WMA458773 WVS458773:WVW458773 I524309:O524309 JG524309:JK524309 TC524309:TG524309 ACY524309:ADC524309 AMU524309:AMY524309 AWQ524309:AWU524309 BGM524309:BGQ524309 BQI524309:BQM524309 CAE524309:CAI524309 CKA524309:CKE524309 CTW524309:CUA524309 DDS524309:DDW524309 DNO524309:DNS524309 DXK524309:DXO524309 EHG524309:EHK524309 ERC524309:ERG524309 FAY524309:FBC524309 FKU524309:FKY524309 FUQ524309:FUU524309 GEM524309:GEQ524309 GOI524309:GOM524309 GYE524309:GYI524309 HIA524309:HIE524309 HRW524309:HSA524309 IBS524309:IBW524309 ILO524309:ILS524309 IVK524309:IVO524309 JFG524309:JFK524309 JPC524309:JPG524309 JYY524309:JZC524309 KIU524309:KIY524309 KSQ524309:KSU524309 LCM524309:LCQ524309 LMI524309:LMM524309 LWE524309:LWI524309 MGA524309:MGE524309 MPW524309:MQA524309 MZS524309:MZW524309 NJO524309:NJS524309 NTK524309:NTO524309 ODG524309:ODK524309 ONC524309:ONG524309 OWY524309:OXC524309 PGU524309:PGY524309 PQQ524309:PQU524309 QAM524309:QAQ524309 QKI524309:QKM524309 QUE524309:QUI524309 REA524309:REE524309 RNW524309:ROA524309 RXS524309:RXW524309 SHO524309:SHS524309 SRK524309:SRO524309 TBG524309:TBK524309 TLC524309:TLG524309 TUY524309:TVC524309 UEU524309:UEY524309 UOQ524309:UOU524309 UYM524309:UYQ524309 VII524309:VIM524309 VSE524309:VSI524309 WCA524309:WCE524309 WLW524309:WMA524309 WVS524309:WVW524309 I589845:O589845 JG589845:JK589845 TC589845:TG589845 ACY589845:ADC589845 AMU589845:AMY589845 AWQ589845:AWU589845 BGM589845:BGQ589845 BQI589845:BQM589845 CAE589845:CAI589845 CKA589845:CKE589845 CTW589845:CUA589845 DDS589845:DDW589845 DNO589845:DNS589845 DXK589845:DXO589845 EHG589845:EHK589845 ERC589845:ERG589845 FAY589845:FBC589845 FKU589845:FKY589845 FUQ589845:FUU589845 GEM589845:GEQ589845 GOI589845:GOM589845 GYE589845:GYI589845 HIA589845:HIE589845 HRW589845:HSA589845 IBS589845:IBW589845 ILO589845:ILS589845 IVK589845:IVO589845 JFG589845:JFK589845 JPC589845:JPG589845 JYY589845:JZC589845 KIU589845:KIY589845 KSQ589845:KSU589845 LCM589845:LCQ589845 LMI589845:LMM589845 LWE589845:LWI589845 MGA589845:MGE589845 MPW589845:MQA589845 MZS589845:MZW589845 NJO589845:NJS589845 NTK589845:NTO589845 ODG589845:ODK589845 ONC589845:ONG589845 OWY589845:OXC589845 PGU589845:PGY589845 PQQ589845:PQU589845 QAM589845:QAQ589845 QKI589845:QKM589845 QUE589845:QUI589845 REA589845:REE589845 RNW589845:ROA589845 RXS589845:RXW589845 SHO589845:SHS589845 SRK589845:SRO589845 TBG589845:TBK589845 TLC589845:TLG589845 TUY589845:TVC589845 UEU589845:UEY589845 UOQ589845:UOU589845 UYM589845:UYQ589845 VII589845:VIM589845 VSE589845:VSI589845 WCA589845:WCE589845 WLW589845:WMA589845 WVS589845:WVW589845 I655381:O655381 JG655381:JK655381 TC655381:TG655381 ACY655381:ADC655381 AMU655381:AMY655381 AWQ655381:AWU655381 BGM655381:BGQ655381 BQI655381:BQM655381 CAE655381:CAI655381 CKA655381:CKE655381 CTW655381:CUA655381 DDS655381:DDW655381 DNO655381:DNS655381 DXK655381:DXO655381 EHG655381:EHK655381 ERC655381:ERG655381 FAY655381:FBC655381 FKU655381:FKY655381 FUQ655381:FUU655381 GEM655381:GEQ655381 GOI655381:GOM655381 GYE655381:GYI655381 HIA655381:HIE655381 HRW655381:HSA655381 IBS655381:IBW655381 ILO655381:ILS655381 IVK655381:IVO655381 JFG655381:JFK655381 JPC655381:JPG655381 JYY655381:JZC655381 KIU655381:KIY655381 KSQ655381:KSU655381 LCM655381:LCQ655381 LMI655381:LMM655381 LWE655381:LWI655381 MGA655381:MGE655381 MPW655381:MQA655381 MZS655381:MZW655381 NJO655381:NJS655381 NTK655381:NTO655381 ODG655381:ODK655381 ONC655381:ONG655381 OWY655381:OXC655381 PGU655381:PGY655381 PQQ655381:PQU655381 QAM655381:QAQ655381 QKI655381:QKM655381 QUE655381:QUI655381 REA655381:REE655381 RNW655381:ROA655381 RXS655381:RXW655381 SHO655381:SHS655381 SRK655381:SRO655381 TBG655381:TBK655381 TLC655381:TLG655381 TUY655381:TVC655381 UEU655381:UEY655381 UOQ655381:UOU655381 UYM655381:UYQ655381 VII655381:VIM655381 VSE655381:VSI655381 WCA655381:WCE655381 WLW655381:WMA655381 WVS655381:WVW655381 I720917:O720917 JG720917:JK720917 TC720917:TG720917 ACY720917:ADC720917 AMU720917:AMY720917 AWQ720917:AWU720917 BGM720917:BGQ720917 BQI720917:BQM720917 CAE720917:CAI720917 CKA720917:CKE720917 CTW720917:CUA720917 DDS720917:DDW720917 DNO720917:DNS720917 DXK720917:DXO720917 EHG720917:EHK720917 ERC720917:ERG720917 FAY720917:FBC720917 FKU720917:FKY720917 FUQ720917:FUU720917 GEM720917:GEQ720917 GOI720917:GOM720917 GYE720917:GYI720917 HIA720917:HIE720917 HRW720917:HSA720917 IBS720917:IBW720917 ILO720917:ILS720917 IVK720917:IVO720917 JFG720917:JFK720917 JPC720917:JPG720917 JYY720917:JZC720917 KIU720917:KIY720917 KSQ720917:KSU720917 LCM720917:LCQ720917 LMI720917:LMM720917 LWE720917:LWI720917 MGA720917:MGE720917 MPW720917:MQA720917 MZS720917:MZW720917 NJO720917:NJS720917 NTK720917:NTO720917 ODG720917:ODK720917 ONC720917:ONG720917 OWY720917:OXC720917 PGU720917:PGY720917 PQQ720917:PQU720917 QAM720917:QAQ720917 QKI720917:QKM720917 QUE720917:QUI720917 REA720917:REE720917 RNW720917:ROA720917 RXS720917:RXW720917 SHO720917:SHS720917 SRK720917:SRO720917 TBG720917:TBK720917 TLC720917:TLG720917 TUY720917:TVC720917 UEU720917:UEY720917 UOQ720917:UOU720917 UYM720917:UYQ720917 VII720917:VIM720917 VSE720917:VSI720917 WCA720917:WCE720917 WLW720917:WMA720917 WVS720917:WVW720917 I786453:O786453 JG786453:JK786453 TC786453:TG786453 ACY786453:ADC786453 AMU786453:AMY786453 AWQ786453:AWU786453 BGM786453:BGQ786453 BQI786453:BQM786453 CAE786453:CAI786453 CKA786453:CKE786453 CTW786453:CUA786453 DDS786453:DDW786453 DNO786453:DNS786453 DXK786453:DXO786453 EHG786453:EHK786453 ERC786453:ERG786453 FAY786453:FBC786453 FKU786453:FKY786453 FUQ786453:FUU786453 GEM786453:GEQ786453 GOI786453:GOM786453 GYE786453:GYI786453 HIA786453:HIE786453 HRW786453:HSA786453 IBS786453:IBW786453 ILO786453:ILS786453 IVK786453:IVO786453 JFG786453:JFK786453 JPC786453:JPG786453 JYY786453:JZC786453 KIU786453:KIY786453 KSQ786453:KSU786453 LCM786453:LCQ786453 LMI786453:LMM786453 LWE786453:LWI786453 MGA786453:MGE786453 MPW786453:MQA786453 MZS786453:MZW786453 NJO786453:NJS786453 NTK786453:NTO786453 ODG786453:ODK786453 ONC786453:ONG786453 OWY786453:OXC786453 PGU786453:PGY786453 PQQ786453:PQU786453 QAM786453:QAQ786453 QKI786453:QKM786453 QUE786453:QUI786453 REA786453:REE786453 RNW786453:ROA786453 RXS786453:RXW786453 SHO786453:SHS786453 SRK786453:SRO786453 TBG786453:TBK786453 TLC786453:TLG786453 TUY786453:TVC786453 UEU786453:UEY786453 UOQ786453:UOU786453 UYM786453:UYQ786453 VII786453:VIM786453 VSE786453:VSI786453 WCA786453:WCE786453 WLW786453:WMA786453 WVS786453:WVW786453 I851989:O851989 JG851989:JK851989 TC851989:TG851989 ACY851989:ADC851989 AMU851989:AMY851989 AWQ851989:AWU851989 BGM851989:BGQ851989 BQI851989:BQM851989 CAE851989:CAI851989 CKA851989:CKE851989 CTW851989:CUA851989 DDS851989:DDW851989 DNO851989:DNS851989 DXK851989:DXO851989 EHG851989:EHK851989 ERC851989:ERG851989 FAY851989:FBC851989 FKU851989:FKY851989 FUQ851989:FUU851989 GEM851989:GEQ851989 GOI851989:GOM851989 GYE851989:GYI851989 HIA851989:HIE851989 HRW851989:HSA851989 IBS851989:IBW851989 ILO851989:ILS851989 IVK851989:IVO851989 JFG851989:JFK851989 JPC851989:JPG851989 JYY851989:JZC851989 KIU851989:KIY851989 KSQ851989:KSU851989 LCM851989:LCQ851989 LMI851989:LMM851989 LWE851989:LWI851989 MGA851989:MGE851989 MPW851989:MQA851989 MZS851989:MZW851989 NJO851989:NJS851989 NTK851989:NTO851989 ODG851989:ODK851989 ONC851989:ONG851989 OWY851989:OXC851989 PGU851989:PGY851989 PQQ851989:PQU851989 QAM851989:QAQ851989 QKI851989:QKM851989 QUE851989:QUI851989 REA851989:REE851989 RNW851989:ROA851989 RXS851989:RXW851989 SHO851989:SHS851989 SRK851989:SRO851989 TBG851989:TBK851989 TLC851989:TLG851989 TUY851989:TVC851989 UEU851989:UEY851989 UOQ851989:UOU851989 UYM851989:UYQ851989 VII851989:VIM851989 VSE851989:VSI851989 WCA851989:WCE851989 WLW851989:WMA851989 WVS851989:WVW851989 I917525:O917525 JG917525:JK917525 TC917525:TG917525 ACY917525:ADC917525 AMU917525:AMY917525 AWQ917525:AWU917525 BGM917525:BGQ917525 BQI917525:BQM917525 CAE917525:CAI917525 CKA917525:CKE917525 CTW917525:CUA917525 DDS917525:DDW917525 DNO917525:DNS917525 DXK917525:DXO917525 EHG917525:EHK917525 ERC917525:ERG917525 FAY917525:FBC917525 FKU917525:FKY917525 FUQ917525:FUU917525 GEM917525:GEQ917525 GOI917525:GOM917525 GYE917525:GYI917525 HIA917525:HIE917525 HRW917525:HSA917525 IBS917525:IBW917525 ILO917525:ILS917525 IVK917525:IVO917525 JFG917525:JFK917525 JPC917525:JPG917525 JYY917525:JZC917525 KIU917525:KIY917525 KSQ917525:KSU917525 LCM917525:LCQ917525 LMI917525:LMM917525 LWE917525:LWI917525 MGA917525:MGE917525 MPW917525:MQA917525 MZS917525:MZW917525 NJO917525:NJS917525 NTK917525:NTO917525 ODG917525:ODK917525 ONC917525:ONG917525 OWY917525:OXC917525 PGU917525:PGY917525 PQQ917525:PQU917525 QAM917525:QAQ917525 QKI917525:QKM917525 QUE917525:QUI917525 REA917525:REE917525 RNW917525:ROA917525 RXS917525:RXW917525 SHO917525:SHS917525 SRK917525:SRO917525 TBG917525:TBK917525 TLC917525:TLG917525 TUY917525:TVC917525 UEU917525:UEY917525 UOQ917525:UOU917525 UYM917525:UYQ917525 VII917525:VIM917525 VSE917525:VSI917525 WCA917525:WCE917525 WLW917525:WMA917525 WVS917525:WVW917525 I983061:O983061 JG983061:JK983061 TC983061:TG983061 ACY983061:ADC983061 AMU983061:AMY983061 AWQ983061:AWU983061 BGM983061:BGQ983061 BQI983061:BQM983061 CAE983061:CAI983061 CKA983061:CKE983061 CTW983061:CUA983061 DDS983061:DDW983061 DNO983061:DNS983061 DXK983061:DXO983061 EHG983061:EHK983061 ERC983061:ERG983061 FAY983061:FBC983061 FKU983061:FKY983061 FUQ983061:FUU983061 GEM983061:GEQ983061 GOI983061:GOM983061 GYE983061:GYI983061 HIA983061:HIE983061 HRW983061:HSA983061 IBS983061:IBW983061 ILO983061:ILS983061 IVK983061:IVO983061 JFG983061:JFK983061 JPC983061:JPG983061 JYY983061:JZC983061 KIU983061:KIY983061 KSQ983061:KSU983061 LCM983061:LCQ983061 LMI983061:LMM983061 LWE983061:LWI983061 MGA983061:MGE983061 MPW983061:MQA983061 MZS983061:MZW983061 NJO983061:NJS983061 NTK983061:NTO983061 ODG983061:ODK983061 ONC983061:ONG983061 OWY983061:OXC983061 PGU983061:PGY983061 PQQ983061:PQU983061 QAM983061:QAQ983061 QKI983061:QKM983061 QUE983061:QUI983061 REA983061:REE983061 RNW983061:ROA983061 RXS983061:RXW983061 SHO983061:SHS983061 SRK983061:SRO983061 TBG983061:TBK983061 TLC983061:TLG983061 TUY983061:TVC983061 UEU983061:UEY983061 UOQ983061:UOU983061 UYM983061:UYQ983061 VII983061:VIM983061 VSE983061:VSI983061 WCA983061:WCE983061 WLW983061:WMA983061 WVS983061:WVW983061 I21:O21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23:O23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I27:O27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I25:O25" xr:uid="{00000000-0002-0000-0300-000001000000}">
      <formula1>probab</formula1>
    </dataValidation>
    <dataValidation type="list" allowBlank="1" showInputMessage="1" showErrorMessage="1" sqref="AE21:AI27 KA21:KE27 TW21:UA27 ADS21:ADW27 ANO21:ANS27 AXK21:AXO27 BHG21:BHK27 BRC21:BRG27 CAY21:CBC27 CKU21:CKY27 CUQ21:CUU27 DEM21:DEQ27 DOI21:DOM27 DYE21:DYI27 EIA21:EIE27 ERW21:ESA27 FBS21:FBW27 FLO21:FLS27 FVK21:FVO27 GFG21:GFK27 GPC21:GPG27 GYY21:GZC27 HIU21:HIY27 HSQ21:HSU27 ICM21:ICQ27 IMI21:IMM27 IWE21:IWI27 JGA21:JGE27 JPW21:JQA27 JZS21:JZW27 KJO21:KJS27 KTK21:KTO27 LDG21:LDK27 LNC21:LNG27 LWY21:LXC27 MGU21:MGY27 MQQ21:MQU27 NAM21:NAQ27 NKI21:NKM27 NUE21:NUI27 OEA21:OEE27 ONW21:OOA27 OXS21:OXW27 PHO21:PHS27 PRK21:PRO27 QBG21:QBK27 QLC21:QLG27 QUY21:QVC27 REU21:REY27 ROQ21:ROU27 RYM21:RYQ27 SII21:SIM27 SSE21:SSI27 TCA21:TCE27 TLW21:TMA27 TVS21:TVW27 UFO21:UFS27 UPK21:UPO27 UZG21:UZK27 VJC21:VJG27 VSY21:VTC27 WCU21:WCY27 WMQ21:WMU27 WWM21:WWQ27 AE65557:AI65563 KA65557:KE65563 TW65557:UA65563 ADS65557:ADW65563 ANO65557:ANS65563 AXK65557:AXO65563 BHG65557:BHK65563 BRC65557:BRG65563 CAY65557:CBC65563 CKU65557:CKY65563 CUQ65557:CUU65563 DEM65557:DEQ65563 DOI65557:DOM65563 DYE65557:DYI65563 EIA65557:EIE65563 ERW65557:ESA65563 FBS65557:FBW65563 FLO65557:FLS65563 FVK65557:FVO65563 GFG65557:GFK65563 GPC65557:GPG65563 GYY65557:GZC65563 HIU65557:HIY65563 HSQ65557:HSU65563 ICM65557:ICQ65563 IMI65557:IMM65563 IWE65557:IWI65563 JGA65557:JGE65563 JPW65557:JQA65563 JZS65557:JZW65563 KJO65557:KJS65563 KTK65557:KTO65563 LDG65557:LDK65563 LNC65557:LNG65563 LWY65557:LXC65563 MGU65557:MGY65563 MQQ65557:MQU65563 NAM65557:NAQ65563 NKI65557:NKM65563 NUE65557:NUI65563 OEA65557:OEE65563 ONW65557:OOA65563 OXS65557:OXW65563 PHO65557:PHS65563 PRK65557:PRO65563 QBG65557:QBK65563 QLC65557:QLG65563 QUY65557:QVC65563 REU65557:REY65563 ROQ65557:ROU65563 RYM65557:RYQ65563 SII65557:SIM65563 SSE65557:SSI65563 TCA65557:TCE65563 TLW65557:TMA65563 TVS65557:TVW65563 UFO65557:UFS65563 UPK65557:UPO65563 UZG65557:UZK65563 VJC65557:VJG65563 VSY65557:VTC65563 WCU65557:WCY65563 WMQ65557:WMU65563 WWM65557:WWQ65563 AE131093:AI131099 KA131093:KE131099 TW131093:UA131099 ADS131093:ADW131099 ANO131093:ANS131099 AXK131093:AXO131099 BHG131093:BHK131099 BRC131093:BRG131099 CAY131093:CBC131099 CKU131093:CKY131099 CUQ131093:CUU131099 DEM131093:DEQ131099 DOI131093:DOM131099 DYE131093:DYI131099 EIA131093:EIE131099 ERW131093:ESA131099 FBS131093:FBW131099 FLO131093:FLS131099 FVK131093:FVO131099 GFG131093:GFK131099 GPC131093:GPG131099 GYY131093:GZC131099 HIU131093:HIY131099 HSQ131093:HSU131099 ICM131093:ICQ131099 IMI131093:IMM131099 IWE131093:IWI131099 JGA131093:JGE131099 JPW131093:JQA131099 JZS131093:JZW131099 KJO131093:KJS131099 KTK131093:KTO131099 LDG131093:LDK131099 LNC131093:LNG131099 LWY131093:LXC131099 MGU131093:MGY131099 MQQ131093:MQU131099 NAM131093:NAQ131099 NKI131093:NKM131099 NUE131093:NUI131099 OEA131093:OEE131099 ONW131093:OOA131099 OXS131093:OXW131099 PHO131093:PHS131099 PRK131093:PRO131099 QBG131093:QBK131099 QLC131093:QLG131099 QUY131093:QVC131099 REU131093:REY131099 ROQ131093:ROU131099 RYM131093:RYQ131099 SII131093:SIM131099 SSE131093:SSI131099 TCA131093:TCE131099 TLW131093:TMA131099 TVS131093:TVW131099 UFO131093:UFS131099 UPK131093:UPO131099 UZG131093:UZK131099 VJC131093:VJG131099 VSY131093:VTC131099 WCU131093:WCY131099 WMQ131093:WMU131099 WWM131093:WWQ131099 AE196629:AI196635 KA196629:KE196635 TW196629:UA196635 ADS196629:ADW196635 ANO196629:ANS196635 AXK196629:AXO196635 BHG196629:BHK196635 BRC196629:BRG196635 CAY196629:CBC196635 CKU196629:CKY196635 CUQ196629:CUU196635 DEM196629:DEQ196635 DOI196629:DOM196635 DYE196629:DYI196635 EIA196629:EIE196635 ERW196629:ESA196635 FBS196629:FBW196635 FLO196629:FLS196635 FVK196629:FVO196635 GFG196629:GFK196635 GPC196629:GPG196635 GYY196629:GZC196635 HIU196629:HIY196635 HSQ196629:HSU196635 ICM196629:ICQ196635 IMI196629:IMM196635 IWE196629:IWI196635 JGA196629:JGE196635 JPW196629:JQA196635 JZS196629:JZW196635 KJO196629:KJS196635 KTK196629:KTO196635 LDG196629:LDK196635 LNC196629:LNG196635 LWY196629:LXC196635 MGU196629:MGY196635 MQQ196629:MQU196635 NAM196629:NAQ196635 NKI196629:NKM196635 NUE196629:NUI196635 OEA196629:OEE196635 ONW196629:OOA196635 OXS196629:OXW196635 PHO196629:PHS196635 PRK196629:PRO196635 QBG196629:QBK196635 QLC196629:QLG196635 QUY196629:QVC196635 REU196629:REY196635 ROQ196629:ROU196635 RYM196629:RYQ196635 SII196629:SIM196635 SSE196629:SSI196635 TCA196629:TCE196635 TLW196629:TMA196635 TVS196629:TVW196635 UFO196629:UFS196635 UPK196629:UPO196635 UZG196629:UZK196635 VJC196629:VJG196635 VSY196629:VTC196635 WCU196629:WCY196635 WMQ196629:WMU196635 WWM196629:WWQ196635 AE262165:AI262171 KA262165:KE262171 TW262165:UA262171 ADS262165:ADW262171 ANO262165:ANS262171 AXK262165:AXO262171 BHG262165:BHK262171 BRC262165:BRG262171 CAY262165:CBC262171 CKU262165:CKY262171 CUQ262165:CUU262171 DEM262165:DEQ262171 DOI262165:DOM262171 DYE262165:DYI262171 EIA262165:EIE262171 ERW262165:ESA262171 FBS262165:FBW262171 FLO262165:FLS262171 FVK262165:FVO262171 GFG262165:GFK262171 GPC262165:GPG262171 GYY262165:GZC262171 HIU262165:HIY262171 HSQ262165:HSU262171 ICM262165:ICQ262171 IMI262165:IMM262171 IWE262165:IWI262171 JGA262165:JGE262171 JPW262165:JQA262171 JZS262165:JZW262171 KJO262165:KJS262171 KTK262165:KTO262171 LDG262165:LDK262171 LNC262165:LNG262171 LWY262165:LXC262171 MGU262165:MGY262171 MQQ262165:MQU262171 NAM262165:NAQ262171 NKI262165:NKM262171 NUE262165:NUI262171 OEA262165:OEE262171 ONW262165:OOA262171 OXS262165:OXW262171 PHO262165:PHS262171 PRK262165:PRO262171 QBG262165:QBK262171 QLC262165:QLG262171 QUY262165:QVC262171 REU262165:REY262171 ROQ262165:ROU262171 RYM262165:RYQ262171 SII262165:SIM262171 SSE262165:SSI262171 TCA262165:TCE262171 TLW262165:TMA262171 TVS262165:TVW262171 UFO262165:UFS262171 UPK262165:UPO262171 UZG262165:UZK262171 VJC262165:VJG262171 VSY262165:VTC262171 WCU262165:WCY262171 WMQ262165:WMU262171 WWM262165:WWQ262171 AE327701:AI327707 KA327701:KE327707 TW327701:UA327707 ADS327701:ADW327707 ANO327701:ANS327707 AXK327701:AXO327707 BHG327701:BHK327707 BRC327701:BRG327707 CAY327701:CBC327707 CKU327701:CKY327707 CUQ327701:CUU327707 DEM327701:DEQ327707 DOI327701:DOM327707 DYE327701:DYI327707 EIA327701:EIE327707 ERW327701:ESA327707 FBS327701:FBW327707 FLO327701:FLS327707 FVK327701:FVO327707 GFG327701:GFK327707 GPC327701:GPG327707 GYY327701:GZC327707 HIU327701:HIY327707 HSQ327701:HSU327707 ICM327701:ICQ327707 IMI327701:IMM327707 IWE327701:IWI327707 JGA327701:JGE327707 JPW327701:JQA327707 JZS327701:JZW327707 KJO327701:KJS327707 KTK327701:KTO327707 LDG327701:LDK327707 LNC327701:LNG327707 LWY327701:LXC327707 MGU327701:MGY327707 MQQ327701:MQU327707 NAM327701:NAQ327707 NKI327701:NKM327707 NUE327701:NUI327707 OEA327701:OEE327707 ONW327701:OOA327707 OXS327701:OXW327707 PHO327701:PHS327707 PRK327701:PRO327707 QBG327701:QBK327707 QLC327701:QLG327707 QUY327701:QVC327707 REU327701:REY327707 ROQ327701:ROU327707 RYM327701:RYQ327707 SII327701:SIM327707 SSE327701:SSI327707 TCA327701:TCE327707 TLW327701:TMA327707 TVS327701:TVW327707 UFO327701:UFS327707 UPK327701:UPO327707 UZG327701:UZK327707 VJC327701:VJG327707 VSY327701:VTC327707 WCU327701:WCY327707 WMQ327701:WMU327707 WWM327701:WWQ327707 AE393237:AI393243 KA393237:KE393243 TW393237:UA393243 ADS393237:ADW393243 ANO393237:ANS393243 AXK393237:AXO393243 BHG393237:BHK393243 BRC393237:BRG393243 CAY393237:CBC393243 CKU393237:CKY393243 CUQ393237:CUU393243 DEM393237:DEQ393243 DOI393237:DOM393243 DYE393237:DYI393243 EIA393237:EIE393243 ERW393237:ESA393243 FBS393237:FBW393243 FLO393237:FLS393243 FVK393237:FVO393243 GFG393237:GFK393243 GPC393237:GPG393243 GYY393237:GZC393243 HIU393237:HIY393243 HSQ393237:HSU393243 ICM393237:ICQ393243 IMI393237:IMM393243 IWE393237:IWI393243 JGA393237:JGE393243 JPW393237:JQA393243 JZS393237:JZW393243 KJO393237:KJS393243 KTK393237:KTO393243 LDG393237:LDK393243 LNC393237:LNG393243 LWY393237:LXC393243 MGU393237:MGY393243 MQQ393237:MQU393243 NAM393237:NAQ393243 NKI393237:NKM393243 NUE393237:NUI393243 OEA393237:OEE393243 ONW393237:OOA393243 OXS393237:OXW393243 PHO393237:PHS393243 PRK393237:PRO393243 QBG393237:QBK393243 QLC393237:QLG393243 QUY393237:QVC393243 REU393237:REY393243 ROQ393237:ROU393243 RYM393237:RYQ393243 SII393237:SIM393243 SSE393237:SSI393243 TCA393237:TCE393243 TLW393237:TMA393243 TVS393237:TVW393243 UFO393237:UFS393243 UPK393237:UPO393243 UZG393237:UZK393243 VJC393237:VJG393243 VSY393237:VTC393243 WCU393237:WCY393243 WMQ393237:WMU393243 WWM393237:WWQ393243 AE458773:AI458779 KA458773:KE458779 TW458773:UA458779 ADS458773:ADW458779 ANO458773:ANS458779 AXK458773:AXO458779 BHG458773:BHK458779 BRC458773:BRG458779 CAY458773:CBC458779 CKU458773:CKY458779 CUQ458773:CUU458779 DEM458773:DEQ458779 DOI458773:DOM458779 DYE458773:DYI458779 EIA458773:EIE458779 ERW458773:ESA458779 FBS458773:FBW458779 FLO458773:FLS458779 FVK458773:FVO458779 GFG458773:GFK458779 GPC458773:GPG458779 GYY458773:GZC458779 HIU458773:HIY458779 HSQ458773:HSU458779 ICM458773:ICQ458779 IMI458773:IMM458779 IWE458773:IWI458779 JGA458773:JGE458779 JPW458773:JQA458779 JZS458773:JZW458779 KJO458773:KJS458779 KTK458773:KTO458779 LDG458773:LDK458779 LNC458773:LNG458779 LWY458773:LXC458779 MGU458773:MGY458779 MQQ458773:MQU458779 NAM458773:NAQ458779 NKI458773:NKM458779 NUE458773:NUI458779 OEA458773:OEE458779 ONW458773:OOA458779 OXS458773:OXW458779 PHO458773:PHS458779 PRK458773:PRO458779 QBG458773:QBK458779 QLC458773:QLG458779 QUY458773:QVC458779 REU458773:REY458779 ROQ458773:ROU458779 RYM458773:RYQ458779 SII458773:SIM458779 SSE458773:SSI458779 TCA458773:TCE458779 TLW458773:TMA458779 TVS458773:TVW458779 UFO458773:UFS458779 UPK458773:UPO458779 UZG458773:UZK458779 VJC458773:VJG458779 VSY458773:VTC458779 WCU458773:WCY458779 WMQ458773:WMU458779 WWM458773:WWQ458779 AE524309:AI524315 KA524309:KE524315 TW524309:UA524315 ADS524309:ADW524315 ANO524309:ANS524315 AXK524309:AXO524315 BHG524309:BHK524315 BRC524309:BRG524315 CAY524309:CBC524315 CKU524309:CKY524315 CUQ524309:CUU524315 DEM524309:DEQ524315 DOI524309:DOM524315 DYE524309:DYI524315 EIA524309:EIE524315 ERW524309:ESA524315 FBS524309:FBW524315 FLO524309:FLS524315 FVK524309:FVO524315 GFG524309:GFK524315 GPC524309:GPG524315 GYY524309:GZC524315 HIU524309:HIY524315 HSQ524309:HSU524315 ICM524309:ICQ524315 IMI524309:IMM524315 IWE524309:IWI524315 JGA524309:JGE524315 JPW524309:JQA524315 JZS524309:JZW524315 KJO524309:KJS524315 KTK524309:KTO524315 LDG524309:LDK524315 LNC524309:LNG524315 LWY524309:LXC524315 MGU524309:MGY524315 MQQ524309:MQU524315 NAM524309:NAQ524315 NKI524309:NKM524315 NUE524309:NUI524315 OEA524309:OEE524315 ONW524309:OOA524315 OXS524309:OXW524315 PHO524309:PHS524315 PRK524309:PRO524315 QBG524309:QBK524315 QLC524309:QLG524315 QUY524309:QVC524315 REU524309:REY524315 ROQ524309:ROU524315 RYM524309:RYQ524315 SII524309:SIM524315 SSE524309:SSI524315 TCA524309:TCE524315 TLW524309:TMA524315 TVS524309:TVW524315 UFO524309:UFS524315 UPK524309:UPO524315 UZG524309:UZK524315 VJC524309:VJG524315 VSY524309:VTC524315 WCU524309:WCY524315 WMQ524309:WMU524315 WWM524309:WWQ524315 AE589845:AI589851 KA589845:KE589851 TW589845:UA589851 ADS589845:ADW589851 ANO589845:ANS589851 AXK589845:AXO589851 BHG589845:BHK589851 BRC589845:BRG589851 CAY589845:CBC589851 CKU589845:CKY589851 CUQ589845:CUU589851 DEM589845:DEQ589851 DOI589845:DOM589851 DYE589845:DYI589851 EIA589845:EIE589851 ERW589845:ESA589851 FBS589845:FBW589851 FLO589845:FLS589851 FVK589845:FVO589851 GFG589845:GFK589851 GPC589845:GPG589851 GYY589845:GZC589851 HIU589845:HIY589851 HSQ589845:HSU589851 ICM589845:ICQ589851 IMI589845:IMM589851 IWE589845:IWI589851 JGA589845:JGE589851 JPW589845:JQA589851 JZS589845:JZW589851 KJO589845:KJS589851 KTK589845:KTO589851 LDG589845:LDK589851 LNC589845:LNG589851 LWY589845:LXC589851 MGU589845:MGY589851 MQQ589845:MQU589851 NAM589845:NAQ589851 NKI589845:NKM589851 NUE589845:NUI589851 OEA589845:OEE589851 ONW589845:OOA589851 OXS589845:OXW589851 PHO589845:PHS589851 PRK589845:PRO589851 QBG589845:QBK589851 QLC589845:QLG589851 QUY589845:QVC589851 REU589845:REY589851 ROQ589845:ROU589851 RYM589845:RYQ589851 SII589845:SIM589851 SSE589845:SSI589851 TCA589845:TCE589851 TLW589845:TMA589851 TVS589845:TVW589851 UFO589845:UFS589851 UPK589845:UPO589851 UZG589845:UZK589851 VJC589845:VJG589851 VSY589845:VTC589851 WCU589845:WCY589851 WMQ589845:WMU589851 WWM589845:WWQ589851 AE655381:AI655387 KA655381:KE655387 TW655381:UA655387 ADS655381:ADW655387 ANO655381:ANS655387 AXK655381:AXO655387 BHG655381:BHK655387 BRC655381:BRG655387 CAY655381:CBC655387 CKU655381:CKY655387 CUQ655381:CUU655387 DEM655381:DEQ655387 DOI655381:DOM655387 DYE655381:DYI655387 EIA655381:EIE655387 ERW655381:ESA655387 FBS655381:FBW655387 FLO655381:FLS655387 FVK655381:FVO655387 GFG655381:GFK655387 GPC655381:GPG655387 GYY655381:GZC655387 HIU655381:HIY655387 HSQ655381:HSU655387 ICM655381:ICQ655387 IMI655381:IMM655387 IWE655381:IWI655387 JGA655381:JGE655387 JPW655381:JQA655387 JZS655381:JZW655387 KJO655381:KJS655387 KTK655381:KTO655387 LDG655381:LDK655387 LNC655381:LNG655387 LWY655381:LXC655387 MGU655381:MGY655387 MQQ655381:MQU655387 NAM655381:NAQ655387 NKI655381:NKM655387 NUE655381:NUI655387 OEA655381:OEE655387 ONW655381:OOA655387 OXS655381:OXW655387 PHO655381:PHS655387 PRK655381:PRO655387 QBG655381:QBK655387 QLC655381:QLG655387 QUY655381:QVC655387 REU655381:REY655387 ROQ655381:ROU655387 RYM655381:RYQ655387 SII655381:SIM655387 SSE655381:SSI655387 TCA655381:TCE655387 TLW655381:TMA655387 TVS655381:TVW655387 UFO655381:UFS655387 UPK655381:UPO655387 UZG655381:UZK655387 VJC655381:VJG655387 VSY655381:VTC655387 WCU655381:WCY655387 WMQ655381:WMU655387 WWM655381:WWQ655387 AE720917:AI720923 KA720917:KE720923 TW720917:UA720923 ADS720917:ADW720923 ANO720917:ANS720923 AXK720917:AXO720923 BHG720917:BHK720923 BRC720917:BRG720923 CAY720917:CBC720923 CKU720917:CKY720923 CUQ720917:CUU720923 DEM720917:DEQ720923 DOI720917:DOM720923 DYE720917:DYI720923 EIA720917:EIE720923 ERW720917:ESA720923 FBS720917:FBW720923 FLO720917:FLS720923 FVK720917:FVO720923 GFG720917:GFK720923 GPC720917:GPG720923 GYY720917:GZC720923 HIU720917:HIY720923 HSQ720917:HSU720923 ICM720917:ICQ720923 IMI720917:IMM720923 IWE720917:IWI720923 JGA720917:JGE720923 JPW720917:JQA720923 JZS720917:JZW720923 KJO720917:KJS720923 KTK720917:KTO720923 LDG720917:LDK720923 LNC720917:LNG720923 LWY720917:LXC720923 MGU720917:MGY720923 MQQ720917:MQU720923 NAM720917:NAQ720923 NKI720917:NKM720923 NUE720917:NUI720923 OEA720917:OEE720923 ONW720917:OOA720923 OXS720917:OXW720923 PHO720917:PHS720923 PRK720917:PRO720923 QBG720917:QBK720923 QLC720917:QLG720923 QUY720917:QVC720923 REU720917:REY720923 ROQ720917:ROU720923 RYM720917:RYQ720923 SII720917:SIM720923 SSE720917:SSI720923 TCA720917:TCE720923 TLW720917:TMA720923 TVS720917:TVW720923 UFO720917:UFS720923 UPK720917:UPO720923 UZG720917:UZK720923 VJC720917:VJG720923 VSY720917:VTC720923 WCU720917:WCY720923 WMQ720917:WMU720923 WWM720917:WWQ720923 AE786453:AI786459 KA786453:KE786459 TW786453:UA786459 ADS786453:ADW786459 ANO786453:ANS786459 AXK786453:AXO786459 BHG786453:BHK786459 BRC786453:BRG786459 CAY786453:CBC786459 CKU786453:CKY786459 CUQ786453:CUU786459 DEM786453:DEQ786459 DOI786453:DOM786459 DYE786453:DYI786459 EIA786453:EIE786459 ERW786453:ESA786459 FBS786453:FBW786459 FLO786453:FLS786459 FVK786453:FVO786459 GFG786453:GFK786459 GPC786453:GPG786459 GYY786453:GZC786459 HIU786453:HIY786459 HSQ786453:HSU786459 ICM786453:ICQ786459 IMI786453:IMM786459 IWE786453:IWI786459 JGA786453:JGE786459 JPW786453:JQA786459 JZS786453:JZW786459 KJO786453:KJS786459 KTK786453:KTO786459 LDG786453:LDK786459 LNC786453:LNG786459 LWY786453:LXC786459 MGU786453:MGY786459 MQQ786453:MQU786459 NAM786453:NAQ786459 NKI786453:NKM786459 NUE786453:NUI786459 OEA786453:OEE786459 ONW786453:OOA786459 OXS786453:OXW786459 PHO786453:PHS786459 PRK786453:PRO786459 QBG786453:QBK786459 QLC786453:QLG786459 QUY786453:QVC786459 REU786453:REY786459 ROQ786453:ROU786459 RYM786453:RYQ786459 SII786453:SIM786459 SSE786453:SSI786459 TCA786453:TCE786459 TLW786453:TMA786459 TVS786453:TVW786459 UFO786453:UFS786459 UPK786453:UPO786459 UZG786453:UZK786459 VJC786453:VJG786459 VSY786453:VTC786459 WCU786453:WCY786459 WMQ786453:WMU786459 WWM786453:WWQ786459 AE851989:AI851995 KA851989:KE851995 TW851989:UA851995 ADS851989:ADW851995 ANO851989:ANS851995 AXK851989:AXO851995 BHG851989:BHK851995 BRC851989:BRG851995 CAY851989:CBC851995 CKU851989:CKY851995 CUQ851989:CUU851995 DEM851989:DEQ851995 DOI851989:DOM851995 DYE851989:DYI851995 EIA851989:EIE851995 ERW851989:ESA851995 FBS851989:FBW851995 FLO851989:FLS851995 FVK851989:FVO851995 GFG851989:GFK851995 GPC851989:GPG851995 GYY851989:GZC851995 HIU851989:HIY851995 HSQ851989:HSU851995 ICM851989:ICQ851995 IMI851989:IMM851995 IWE851989:IWI851995 JGA851989:JGE851995 JPW851989:JQA851995 JZS851989:JZW851995 KJO851989:KJS851995 KTK851989:KTO851995 LDG851989:LDK851995 LNC851989:LNG851995 LWY851989:LXC851995 MGU851989:MGY851995 MQQ851989:MQU851995 NAM851989:NAQ851995 NKI851989:NKM851995 NUE851989:NUI851995 OEA851989:OEE851995 ONW851989:OOA851995 OXS851989:OXW851995 PHO851989:PHS851995 PRK851989:PRO851995 QBG851989:QBK851995 QLC851989:QLG851995 QUY851989:QVC851995 REU851989:REY851995 ROQ851989:ROU851995 RYM851989:RYQ851995 SII851989:SIM851995 SSE851989:SSI851995 TCA851989:TCE851995 TLW851989:TMA851995 TVS851989:TVW851995 UFO851989:UFS851995 UPK851989:UPO851995 UZG851989:UZK851995 VJC851989:VJG851995 VSY851989:VTC851995 WCU851989:WCY851995 WMQ851989:WMU851995 WWM851989:WWQ851995 AE917525:AI917531 KA917525:KE917531 TW917525:UA917531 ADS917525:ADW917531 ANO917525:ANS917531 AXK917525:AXO917531 BHG917525:BHK917531 BRC917525:BRG917531 CAY917525:CBC917531 CKU917525:CKY917531 CUQ917525:CUU917531 DEM917525:DEQ917531 DOI917525:DOM917531 DYE917525:DYI917531 EIA917525:EIE917531 ERW917525:ESA917531 FBS917525:FBW917531 FLO917525:FLS917531 FVK917525:FVO917531 GFG917525:GFK917531 GPC917525:GPG917531 GYY917525:GZC917531 HIU917525:HIY917531 HSQ917525:HSU917531 ICM917525:ICQ917531 IMI917525:IMM917531 IWE917525:IWI917531 JGA917525:JGE917531 JPW917525:JQA917531 JZS917525:JZW917531 KJO917525:KJS917531 KTK917525:KTO917531 LDG917525:LDK917531 LNC917525:LNG917531 LWY917525:LXC917531 MGU917525:MGY917531 MQQ917525:MQU917531 NAM917525:NAQ917531 NKI917525:NKM917531 NUE917525:NUI917531 OEA917525:OEE917531 ONW917525:OOA917531 OXS917525:OXW917531 PHO917525:PHS917531 PRK917525:PRO917531 QBG917525:QBK917531 QLC917525:QLG917531 QUY917525:QVC917531 REU917525:REY917531 ROQ917525:ROU917531 RYM917525:RYQ917531 SII917525:SIM917531 SSE917525:SSI917531 TCA917525:TCE917531 TLW917525:TMA917531 TVS917525:TVW917531 UFO917525:UFS917531 UPK917525:UPO917531 UZG917525:UZK917531 VJC917525:VJG917531 VSY917525:VTC917531 WCU917525:WCY917531 WMQ917525:WMU917531 WWM917525:WWQ917531 AE983061:AI983067 KA983061:KE983067 TW983061:UA983067 ADS983061:ADW983067 ANO983061:ANS983067 AXK983061:AXO983067 BHG983061:BHK983067 BRC983061:BRG983067 CAY983061:CBC983067 CKU983061:CKY983067 CUQ983061:CUU983067 DEM983061:DEQ983067 DOI983061:DOM983067 DYE983061:DYI983067 EIA983061:EIE983067 ERW983061:ESA983067 FBS983061:FBW983067 FLO983061:FLS983067 FVK983061:FVO983067 GFG983061:GFK983067 GPC983061:GPG983067 GYY983061:GZC983067 HIU983061:HIY983067 HSQ983061:HSU983067 ICM983061:ICQ983067 IMI983061:IMM983067 IWE983061:IWI983067 JGA983061:JGE983067 JPW983061:JQA983067 JZS983061:JZW983067 KJO983061:KJS983067 KTK983061:KTO983067 LDG983061:LDK983067 LNC983061:LNG983067 LWY983061:LXC983067 MGU983061:MGY983067 MQQ983061:MQU983067 NAM983061:NAQ983067 NKI983061:NKM983067 NUE983061:NUI983067 OEA983061:OEE983067 ONW983061:OOA983067 OXS983061:OXW983067 PHO983061:PHS983067 PRK983061:PRO983067 QBG983061:QBK983067 QLC983061:QLG983067 QUY983061:QVC983067 REU983061:REY983067 ROQ983061:ROU983067 RYM983061:RYQ983067 SII983061:SIM983067 SSE983061:SSI983067 TCA983061:TCE983067 TLW983061:TMA983067 TVS983061:TVW983067 UFO983061:UFS983067 UPK983061:UPO983067 UZG983061:UZK983067 VJC983061:VJG983067 VSY983061:VTC983067 WCU983061:WCY983067 WMQ983061:WMU983067 WWM983061:WWQ983067" xr:uid="{00000000-0002-0000-0300-000002000000}">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6:AI65556 KA65556:KE65556 TW65556:UA65556 ADS65556:ADW65556 ANO65556:ANS65556 AXK65556:AXO65556 BHG65556:BHK65556 BRC65556:BRG65556 CAY65556:CBC65556 CKU65556:CKY65556 CUQ65556:CUU65556 DEM65556:DEQ65556 DOI65556:DOM65556 DYE65556:DYI65556 EIA65556:EIE65556 ERW65556:ESA65556 FBS65556:FBW65556 FLO65556:FLS65556 FVK65556:FVO65556 GFG65556:GFK65556 GPC65556:GPG65556 GYY65556:GZC65556 HIU65556:HIY65556 HSQ65556:HSU65556 ICM65556:ICQ65556 IMI65556:IMM65556 IWE65556:IWI65556 JGA65556:JGE65556 JPW65556:JQA65556 JZS65556:JZW65556 KJO65556:KJS65556 KTK65556:KTO65556 LDG65556:LDK65556 LNC65556:LNG65556 LWY65556:LXC65556 MGU65556:MGY65556 MQQ65556:MQU65556 NAM65556:NAQ65556 NKI65556:NKM65556 NUE65556:NUI65556 OEA65556:OEE65556 ONW65556:OOA65556 OXS65556:OXW65556 PHO65556:PHS65556 PRK65556:PRO65556 QBG65556:QBK65556 QLC65556:QLG65556 QUY65556:QVC65556 REU65556:REY65556 ROQ65556:ROU65556 RYM65556:RYQ65556 SII65556:SIM65556 SSE65556:SSI65556 TCA65556:TCE65556 TLW65556:TMA65556 TVS65556:TVW65556 UFO65556:UFS65556 UPK65556:UPO65556 UZG65556:UZK65556 VJC65556:VJG65556 VSY65556:VTC65556 WCU65556:WCY65556 WMQ65556:WMU65556 WWM65556:WWQ65556 AE131092:AI131092 KA131092:KE131092 TW131092:UA131092 ADS131092:ADW131092 ANO131092:ANS131092 AXK131092:AXO131092 BHG131092:BHK131092 BRC131092:BRG131092 CAY131092:CBC131092 CKU131092:CKY131092 CUQ131092:CUU131092 DEM131092:DEQ131092 DOI131092:DOM131092 DYE131092:DYI131092 EIA131092:EIE131092 ERW131092:ESA131092 FBS131092:FBW131092 FLO131092:FLS131092 FVK131092:FVO131092 GFG131092:GFK131092 GPC131092:GPG131092 GYY131092:GZC131092 HIU131092:HIY131092 HSQ131092:HSU131092 ICM131092:ICQ131092 IMI131092:IMM131092 IWE131092:IWI131092 JGA131092:JGE131092 JPW131092:JQA131092 JZS131092:JZW131092 KJO131092:KJS131092 KTK131092:KTO131092 LDG131092:LDK131092 LNC131092:LNG131092 LWY131092:LXC131092 MGU131092:MGY131092 MQQ131092:MQU131092 NAM131092:NAQ131092 NKI131092:NKM131092 NUE131092:NUI131092 OEA131092:OEE131092 ONW131092:OOA131092 OXS131092:OXW131092 PHO131092:PHS131092 PRK131092:PRO131092 QBG131092:QBK131092 QLC131092:QLG131092 QUY131092:QVC131092 REU131092:REY131092 ROQ131092:ROU131092 RYM131092:RYQ131092 SII131092:SIM131092 SSE131092:SSI131092 TCA131092:TCE131092 TLW131092:TMA131092 TVS131092:TVW131092 UFO131092:UFS131092 UPK131092:UPO131092 UZG131092:UZK131092 VJC131092:VJG131092 VSY131092:VTC131092 WCU131092:WCY131092 WMQ131092:WMU131092 WWM131092:WWQ131092 AE196628:AI196628 KA196628:KE196628 TW196628:UA196628 ADS196628:ADW196628 ANO196628:ANS196628 AXK196628:AXO196628 BHG196628:BHK196628 BRC196628:BRG196628 CAY196628:CBC196628 CKU196628:CKY196628 CUQ196628:CUU196628 DEM196628:DEQ196628 DOI196628:DOM196628 DYE196628:DYI196628 EIA196628:EIE196628 ERW196628:ESA196628 FBS196628:FBW196628 FLO196628:FLS196628 FVK196628:FVO196628 GFG196628:GFK196628 GPC196628:GPG196628 GYY196628:GZC196628 HIU196628:HIY196628 HSQ196628:HSU196628 ICM196628:ICQ196628 IMI196628:IMM196628 IWE196628:IWI196628 JGA196628:JGE196628 JPW196628:JQA196628 JZS196628:JZW196628 KJO196628:KJS196628 KTK196628:KTO196628 LDG196628:LDK196628 LNC196628:LNG196628 LWY196628:LXC196628 MGU196628:MGY196628 MQQ196628:MQU196628 NAM196628:NAQ196628 NKI196628:NKM196628 NUE196628:NUI196628 OEA196628:OEE196628 ONW196628:OOA196628 OXS196628:OXW196628 PHO196628:PHS196628 PRK196628:PRO196628 QBG196628:QBK196628 QLC196628:QLG196628 QUY196628:QVC196628 REU196628:REY196628 ROQ196628:ROU196628 RYM196628:RYQ196628 SII196628:SIM196628 SSE196628:SSI196628 TCA196628:TCE196628 TLW196628:TMA196628 TVS196628:TVW196628 UFO196628:UFS196628 UPK196628:UPO196628 UZG196628:UZK196628 VJC196628:VJG196628 VSY196628:VTC196628 WCU196628:WCY196628 WMQ196628:WMU196628 WWM196628:WWQ196628 AE262164:AI262164 KA262164:KE262164 TW262164:UA262164 ADS262164:ADW262164 ANO262164:ANS262164 AXK262164:AXO262164 BHG262164:BHK262164 BRC262164:BRG262164 CAY262164:CBC262164 CKU262164:CKY262164 CUQ262164:CUU262164 DEM262164:DEQ262164 DOI262164:DOM262164 DYE262164:DYI262164 EIA262164:EIE262164 ERW262164:ESA262164 FBS262164:FBW262164 FLO262164:FLS262164 FVK262164:FVO262164 GFG262164:GFK262164 GPC262164:GPG262164 GYY262164:GZC262164 HIU262164:HIY262164 HSQ262164:HSU262164 ICM262164:ICQ262164 IMI262164:IMM262164 IWE262164:IWI262164 JGA262164:JGE262164 JPW262164:JQA262164 JZS262164:JZW262164 KJO262164:KJS262164 KTK262164:KTO262164 LDG262164:LDK262164 LNC262164:LNG262164 LWY262164:LXC262164 MGU262164:MGY262164 MQQ262164:MQU262164 NAM262164:NAQ262164 NKI262164:NKM262164 NUE262164:NUI262164 OEA262164:OEE262164 ONW262164:OOA262164 OXS262164:OXW262164 PHO262164:PHS262164 PRK262164:PRO262164 QBG262164:QBK262164 QLC262164:QLG262164 QUY262164:QVC262164 REU262164:REY262164 ROQ262164:ROU262164 RYM262164:RYQ262164 SII262164:SIM262164 SSE262164:SSI262164 TCA262164:TCE262164 TLW262164:TMA262164 TVS262164:TVW262164 UFO262164:UFS262164 UPK262164:UPO262164 UZG262164:UZK262164 VJC262164:VJG262164 VSY262164:VTC262164 WCU262164:WCY262164 WMQ262164:WMU262164 WWM262164:WWQ262164 AE327700:AI327700 KA327700:KE327700 TW327700:UA327700 ADS327700:ADW327700 ANO327700:ANS327700 AXK327700:AXO327700 BHG327700:BHK327700 BRC327700:BRG327700 CAY327700:CBC327700 CKU327700:CKY327700 CUQ327700:CUU327700 DEM327700:DEQ327700 DOI327700:DOM327700 DYE327700:DYI327700 EIA327700:EIE327700 ERW327700:ESA327700 FBS327700:FBW327700 FLO327700:FLS327700 FVK327700:FVO327700 GFG327700:GFK327700 GPC327700:GPG327700 GYY327700:GZC327700 HIU327700:HIY327700 HSQ327700:HSU327700 ICM327700:ICQ327700 IMI327700:IMM327700 IWE327700:IWI327700 JGA327700:JGE327700 JPW327700:JQA327700 JZS327700:JZW327700 KJO327700:KJS327700 KTK327700:KTO327700 LDG327700:LDK327700 LNC327700:LNG327700 LWY327700:LXC327700 MGU327700:MGY327700 MQQ327700:MQU327700 NAM327700:NAQ327700 NKI327700:NKM327700 NUE327700:NUI327700 OEA327700:OEE327700 ONW327700:OOA327700 OXS327700:OXW327700 PHO327700:PHS327700 PRK327700:PRO327700 QBG327700:QBK327700 QLC327700:QLG327700 QUY327700:QVC327700 REU327700:REY327700 ROQ327700:ROU327700 RYM327700:RYQ327700 SII327700:SIM327700 SSE327700:SSI327700 TCA327700:TCE327700 TLW327700:TMA327700 TVS327700:TVW327700 UFO327700:UFS327700 UPK327700:UPO327700 UZG327700:UZK327700 VJC327700:VJG327700 VSY327700:VTC327700 WCU327700:WCY327700 WMQ327700:WMU327700 WWM327700:WWQ327700 AE393236:AI393236 KA393236:KE393236 TW393236:UA393236 ADS393236:ADW393236 ANO393236:ANS393236 AXK393236:AXO393236 BHG393236:BHK393236 BRC393236:BRG393236 CAY393236:CBC393236 CKU393236:CKY393236 CUQ393236:CUU393236 DEM393236:DEQ393236 DOI393236:DOM393236 DYE393236:DYI393236 EIA393236:EIE393236 ERW393236:ESA393236 FBS393236:FBW393236 FLO393236:FLS393236 FVK393236:FVO393236 GFG393236:GFK393236 GPC393236:GPG393236 GYY393236:GZC393236 HIU393236:HIY393236 HSQ393236:HSU393236 ICM393236:ICQ393236 IMI393236:IMM393236 IWE393236:IWI393236 JGA393236:JGE393236 JPW393236:JQA393236 JZS393236:JZW393236 KJO393236:KJS393236 KTK393236:KTO393236 LDG393236:LDK393236 LNC393236:LNG393236 LWY393236:LXC393236 MGU393236:MGY393236 MQQ393236:MQU393236 NAM393236:NAQ393236 NKI393236:NKM393236 NUE393236:NUI393236 OEA393236:OEE393236 ONW393236:OOA393236 OXS393236:OXW393236 PHO393236:PHS393236 PRK393236:PRO393236 QBG393236:QBK393236 QLC393236:QLG393236 QUY393236:QVC393236 REU393236:REY393236 ROQ393236:ROU393236 RYM393236:RYQ393236 SII393236:SIM393236 SSE393236:SSI393236 TCA393236:TCE393236 TLW393236:TMA393236 TVS393236:TVW393236 UFO393236:UFS393236 UPK393236:UPO393236 UZG393236:UZK393236 VJC393236:VJG393236 VSY393236:VTC393236 WCU393236:WCY393236 WMQ393236:WMU393236 WWM393236:WWQ393236 AE458772:AI458772 KA458772:KE458772 TW458772:UA458772 ADS458772:ADW458772 ANO458772:ANS458772 AXK458772:AXO458772 BHG458772:BHK458772 BRC458772:BRG458772 CAY458772:CBC458772 CKU458772:CKY458772 CUQ458772:CUU458772 DEM458772:DEQ458772 DOI458772:DOM458772 DYE458772:DYI458772 EIA458772:EIE458772 ERW458772:ESA458772 FBS458772:FBW458772 FLO458772:FLS458772 FVK458772:FVO458772 GFG458772:GFK458772 GPC458772:GPG458772 GYY458772:GZC458772 HIU458772:HIY458772 HSQ458772:HSU458772 ICM458772:ICQ458772 IMI458772:IMM458772 IWE458772:IWI458772 JGA458772:JGE458772 JPW458772:JQA458772 JZS458772:JZW458772 KJO458772:KJS458772 KTK458772:KTO458772 LDG458772:LDK458772 LNC458772:LNG458772 LWY458772:LXC458772 MGU458772:MGY458772 MQQ458772:MQU458772 NAM458772:NAQ458772 NKI458772:NKM458772 NUE458772:NUI458772 OEA458772:OEE458772 ONW458772:OOA458772 OXS458772:OXW458772 PHO458772:PHS458772 PRK458772:PRO458772 QBG458772:QBK458772 QLC458772:QLG458772 QUY458772:QVC458772 REU458772:REY458772 ROQ458772:ROU458772 RYM458772:RYQ458772 SII458772:SIM458772 SSE458772:SSI458772 TCA458772:TCE458772 TLW458772:TMA458772 TVS458772:TVW458772 UFO458772:UFS458772 UPK458772:UPO458772 UZG458772:UZK458772 VJC458772:VJG458772 VSY458772:VTC458772 WCU458772:WCY458772 WMQ458772:WMU458772 WWM458772:WWQ458772 AE524308:AI524308 KA524308:KE524308 TW524308:UA524308 ADS524308:ADW524308 ANO524308:ANS524308 AXK524308:AXO524308 BHG524308:BHK524308 BRC524308:BRG524308 CAY524308:CBC524308 CKU524308:CKY524308 CUQ524308:CUU524308 DEM524308:DEQ524308 DOI524308:DOM524308 DYE524308:DYI524308 EIA524308:EIE524308 ERW524308:ESA524308 FBS524308:FBW524308 FLO524308:FLS524308 FVK524308:FVO524308 GFG524308:GFK524308 GPC524308:GPG524308 GYY524308:GZC524308 HIU524308:HIY524308 HSQ524308:HSU524308 ICM524308:ICQ524308 IMI524308:IMM524308 IWE524308:IWI524308 JGA524308:JGE524308 JPW524308:JQA524308 JZS524308:JZW524308 KJO524308:KJS524308 KTK524308:KTO524308 LDG524308:LDK524308 LNC524308:LNG524308 LWY524308:LXC524308 MGU524308:MGY524308 MQQ524308:MQU524308 NAM524308:NAQ524308 NKI524308:NKM524308 NUE524308:NUI524308 OEA524308:OEE524308 ONW524308:OOA524308 OXS524308:OXW524308 PHO524308:PHS524308 PRK524308:PRO524308 QBG524308:QBK524308 QLC524308:QLG524308 QUY524308:QVC524308 REU524308:REY524308 ROQ524308:ROU524308 RYM524308:RYQ524308 SII524308:SIM524308 SSE524308:SSI524308 TCA524308:TCE524308 TLW524308:TMA524308 TVS524308:TVW524308 UFO524308:UFS524308 UPK524308:UPO524308 UZG524308:UZK524308 VJC524308:VJG524308 VSY524308:VTC524308 WCU524308:WCY524308 WMQ524308:WMU524308 WWM524308:WWQ524308 AE589844:AI589844 KA589844:KE589844 TW589844:UA589844 ADS589844:ADW589844 ANO589844:ANS589844 AXK589844:AXO589844 BHG589844:BHK589844 BRC589844:BRG589844 CAY589844:CBC589844 CKU589844:CKY589844 CUQ589844:CUU589844 DEM589844:DEQ589844 DOI589844:DOM589844 DYE589844:DYI589844 EIA589844:EIE589844 ERW589844:ESA589844 FBS589844:FBW589844 FLO589844:FLS589844 FVK589844:FVO589844 GFG589844:GFK589844 GPC589844:GPG589844 GYY589844:GZC589844 HIU589844:HIY589844 HSQ589844:HSU589844 ICM589844:ICQ589844 IMI589844:IMM589844 IWE589844:IWI589844 JGA589844:JGE589844 JPW589844:JQA589844 JZS589844:JZW589844 KJO589844:KJS589844 KTK589844:KTO589844 LDG589844:LDK589844 LNC589844:LNG589844 LWY589844:LXC589844 MGU589844:MGY589844 MQQ589844:MQU589844 NAM589844:NAQ589844 NKI589844:NKM589844 NUE589844:NUI589844 OEA589844:OEE589844 ONW589844:OOA589844 OXS589844:OXW589844 PHO589844:PHS589844 PRK589844:PRO589844 QBG589844:QBK589844 QLC589844:QLG589844 QUY589844:QVC589844 REU589844:REY589844 ROQ589844:ROU589844 RYM589844:RYQ589844 SII589844:SIM589844 SSE589844:SSI589844 TCA589844:TCE589844 TLW589844:TMA589844 TVS589844:TVW589844 UFO589844:UFS589844 UPK589844:UPO589844 UZG589844:UZK589844 VJC589844:VJG589844 VSY589844:VTC589844 WCU589844:WCY589844 WMQ589844:WMU589844 WWM589844:WWQ589844 AE655380:AI655380 KA655380:KE655380 TW655380:UA655380 ADS655380:ADW655380 ANO655380:ANS655380 AXK655380:AXO655380 BHG655380:BHK655380 BRC655380:BRG655380 CAY655380:CBC655380 CKU655380:CKY655380 CUQ655380:CUU655380 DEM655380:DEQ655380 DOI655380:DOM655380 DYE655380:DYI655380 EIA655380:EIE655380 ERW655380:ESA655380 FBS655380:FBW655380 FLO655380:FLS655380 FVK655380:FVO655380 GFG655380:GFK655380 GPC655380:GPG655380 GYY655380:GZC655380 HIU655380:HIY655380 HSQ655380:HSU655380 ICM655380:ICQ655380 IMI655380:IMM655380 IWE655380:IWI655380 JGA655380:JGE655380 JPW655380:JQA655380 JZS655380:JZW655380 KJO655380:KJS655380 KTK655380:KTO655380 LDG655380:LDK655380 LNC655380:LNG655380 LWY655380:LXC655380 MGU655380:MGY655380 MQQ655380:MQU655380 NAM655380:NAQ655380 NKI655380:NKM655380 NUE655380:NUI655380 OEA655380:OEE655380 ONW655380:OOA655380 OXS655380:OXW655380 PHO655380:PHS655380 PRK655380:PRO655380 QBG655380:QBK655380 QLC655380:QLG655380 QUY655380:QVC655380 REU655380:REY655380 ROQ655380:ROU655380 RYM655380:RYQ655380 SII655380:SIM655380 SSE655380:SSI655380 TCA655380:TCE655380 TLW655380:TMA655380 TVS655380:TVW655380 UFO655380:UFS655380 UPK655380:UPO655380 UZG655380:UZK655380 VJC655380:VJG655380 VSY655380:VTC655380 WCU655380:WCY655380 WMQ655380:WMU655380 WWM655380:WWQ655380 AE720916:AI720916 KA720916:KE720916 TW720916:UA720916 ADS720916:ADW720916 ANO720916:ANS720916 AXK720916:AXO720916 BHG720916:BHK720916 BRC720916:BRG720916 CAY720916:CBC720916 CKU720916:CKY720916 CUQ720916:CUU720916 DEM720916:DEQ720916 DOI720916:DOM720916 DYE720916:DYI720916 EIA720916:EIE720916 ERW720916:ESA720916 FBS720916:FBW720916 FLO720916:FLS720916 FVK720916:FVO720916 GFG720916:GFK720916 GPC720916:GPG720916 GYY720916:GZC720916 HIU720916:HIY720916 HSQ720916:HSU720916 ICM720916:ICQ720916 IMI720916:IMM720916 IWE720916:IWI720916 JGA720916:JGE720916 JPW720916:JQA720916 JZS720916:JZW720916 KJO720916:KJS720916 KTK720916:KTO720916 LDG720916:LDK720916 LNC720916:LNG720916 LWY720916:LXC720916 MGU720916:MGY720916 MQQ720916:MQU720916 NAM720916:NAQ720916 NKI720916:NKM720916 NUE720916:NUI720916 OEA720916:OEE720916 ONW720916:OOA720916 OXS720916:OXW720916 PHO720916:PHS720916 PRK720916:PRO720916 QBG720916:QBK720916 QLC720916:QLG720916 QUY720916:QVC720916 REU720916:REY720916 ROQ720916:ROU720916 RYM720916:RYQ720916 SII720916:SIM720916 SSE720916:SSI720916 TCA720916:TCE720916 TLW720916:TMA720916 TVS720916:TVW720916 UFO720916:UFS720916 UPK720916:UPO720916 UZG720916:UZK720916 VJC720916:VJG720916 VSY720916:VTC720916 WCU720916:WCY720916 WMQ720916:WMU720916 WWM720916:WWQ720916 AE786452:AI786452 KA786452:KE786452 TW786452:UA786452 ADS786452:ADW786452 ANO786452:ANS786452 AXK786452:AXO786452 BHG786452:BHK786452 BRC786452:BRG786452 CAY786452:CBC786452 CKU786452:CKY786452 CUQ786452:CUU786452 DEM786452:DEQ786452 DOI786452:DOM786452 DYE786452:DYI786452 EIA786452:EIE786452 ERW786452:ESA786452 FBS786452:FBW786452 FLO786452:FLS786452 FVK786452:FVO786452 GFG786452:GFK786452 GPC786452:GPG786452 GYY786452:GZC786452 HIU786452:HIY786452 HSQ786452:HSU786452 ICM786452:ICQ786452 IMI786452:IMM786452 IWE786452:IWI786452 JGA786452:JGE786452 JPW786452:JQA786452 JZS786452:JZW786452 KJO786452:KJS786452 KTK786452:KTO786452 LDG786452:LDK786452 LNC786452:LNG786452 LWY786452:LXC786452 MGU786452:MGY786452 MQQ786452:MQU786452 NAM786452:NAQ786452 NKI786452:NKM786452 NUE786452:NUI786452 OEA786452:OEE786452 ONW786452:OOA786452 OXS786452:OXW786452 PHO786452:PHS786452 PRK786452:PRO786452 QBG786452:QBK786452 QLC786452:QLG786452 QUY786452:QVC786452 REU786452:REY786452 ROQ786452:ROU786452 RYM786452:RYQ786452 SII786452:SIM786452 SSE786452:SSI786452 TCA786452:TCE786452 TLW786452:TMA786452 TVS786452:TVW786452 UFO786452:UFS786452 UPK786452:UPO786452 UZG786452:UZK786452 VJC786452:VJG786452 VSY786452:VTC786452 WCU786452:WCY786452 WMQ786452:WMU786452 WWM786452:WWQ786452 AE851988:AI851988 KA851988:KE851988 TW851988:UA851988 ADS851988:ADW851988 ANO851988:ANS851988 AXK851988:AXO851988 BHG851988:BHK851988 BRC851988:BRG851988 CAY851988:CBC851988 CKU851988:CKY851988 CUQ851988:CUU851988 DEM851988:DEQ851988 DOI851988:DOM851988 DYE851988:DYI851988 EIA851988:EIE851988 ERW851988:ESA851988 FBS851988:FBW851988 FLO851988:FLS851988 FVK851988:FVO851988 GFG851988:GFK851988 GPC851988:GPG851988 GYY851988:GZC851988 HIU851988:HIY851988 HSQ851988:HSU851988 ICM851988:ICQ851988 IMI851988:IMM851988 IWE851988:IWI851988 JGA851988:JGE851988 JPW851988:JQA851988 JZS851988:JZW851988 KJO851988:KJS851988 KTK851988:KTO851988 LDG851988:LDK851988 LNC851988:LNG851988 LWY851988:LXC851988 MGU851988:MGY851988 MQQ851988:MQU851988 NAM851988:NAQ851988 NKI851988:NKM851988 NUE851988:NUI851988 OEA851988:OEE851988 ONW851988:OOA851988 OXS851988:OXW851988 PHO851988:PHS851988 PRK851988:PRO851988 QBG851988:QBK851988 QLC851988:QLG851988 QUY851988:QVC851988 REU851988:REY851988 ROQ851988:ROU851988 RYM851988:RYQ851988 SII851988:SIM851988 SSE851988:SSI851988 TCA851988:TCE851988 TLW851988:TMA851988 TVS851988:TVW851988 UFO851988:UFS851988 UPK851988:UPO851988 UZG851988:UZK851988 VJC851988:VJG851988 VSY851988:VTC851988 WCU851988:WCY851988 WMQ851988:WMU851988 WWM851988:WWQ851988 AE917524:AI917524 KA917524:KE917524 TW917524:UA917524 ADS917524:ADW917524 ANO917524:ANS917524 AXK917524:AXO917524 BHG917524:BHK917524 BRC917524:BRG917524 CAY917524:CBC917524 CKU917524:CKY917524 CUQ917524:CUU917524 DEM917524:DEQ917524 DOI917524:DOM917524 DYE917524:DYI917524 EIA917524:EIE917524 ERW917524:ESA917524 FBS917524:FBW917524 FLO917524:FLS917524 FVK917524:FVO917524 GFG917524:GFK917524 GPC917524:GPG917524 GYY917524:GZC917524 HIU917524:HIY917524 HSQ917524:HSU917524 ICM917524:ICQ917524 IMI917524:IMM917524 IWE917524:IWI917524 JGA917524:JGE917524 JPW917524:JQA917524 JZS917524:JZW917524 KJO917524:KJS917524 KTK917524:KTO917524 LDG917524:LDK917524 LNC917524:LNG917524 LWY917524:LXC917524 MGU917524:MGY917524 MQQ917524:MQU917524 NAM917524:NAQ917524 NKI917524:NKM917524 NUE917524:NUI917524 OEA917524:OEE917524 ONW917524:OOA917524 OXS917524:OXW917524 PHO917524:PHS917524 PRK917524:PRO917524 QBG917524:QBK917524 QLC917524:QLG917524 QUY917524:QVC917524 REU917524:REY917524 ROQ917524:ROU917524 RYM917524:RYQ917524 SII917524:SIM917524 SSE917524:SSI917524 TCA917524:TCE917524 TLW917524:TMA917524 TVS917524:TVW917524 UFO917524:UFS917524 UPK917524:UPO917524 UZG917524:UZK917524 VJC917524:VJG917524 VSY917524:VTC917524 WCU917524:WCY917524 WMQ917524:WMU917524 WWM917524:WWQ917524 AE983060:AI983060 KA983060:KE983060 TW983060:UA983060 ADS983060:ADW983060 ANO983060:ANS983060 AXK983060:AXO983060 BHG983060:BHK983060 BRC983060:BRG983060 CAY983060:CBC983060 CKU983060:CKY983060 CUQ983060:CUU983060 DEM983060:DEQ983060 DOI983060:DOM983060 DYE983060:DYI983060 EIA983060:EIE983060 ERW983060:ESA983060 FBS983060:FBW983060 FLO983060:FLS983060 FVK983060:FVO983060 GFG983060:GFK983060 GPC983060:GPG983060 GYY983060:GZC983060 HIU983060:HIY983060 HSQ983060:HSU983060 ICM983060:ICQ983060 IMI983060:IMM983060 IWE983060:IWI983060 JGA983060:JGE983060 JPW983060:JQA983060 JZS983060:JZW983060 KJO983060:KJS983060 KTK983060:KTO983060 LDG983060:LDK983060 LNC983060:LNG983060 LWY983060:LXC983060 MGU983060:MGY983060 MQQ983060:MQU983060 NAM983060:NAQ983060 NKI983060:NKM983060 NUE983060:NUI983060 OEA983060:OEE983060 ONW983060:OOA983060 OXS983060:OXW983060 PHO983060:PHS983060 PRK983060:PRO983060 QBG983060:QBK983060 QLC983060:QLG983060 QUY983060:QVC983060 REU983060:REY983060 ROQ983060:ROU983060 RYM983060:RYQ983060 SII983060:SIM983060 SSE983060:SSI983060 TCA983060:TCE983060 TLW983060:TMA983060 TVS983060:TVW983060 UFO983060:UFS983060 UPK983060:UPO983060 UZG983060:UZK983060 VJC983060:VJG983060 VSY983060:VTC983060 WCU983060:WCY983060 WMQ983060:WMU983060 WWM983060:WWQ983060" xr:uid="{00000000-0002-0000-0300-000003000000}">
      <formula1>$A$13:$A$17</formula1>
    </dataValidation>
  </dataValidations>
  <pageMargins left="0.75" right="0.75" top="1" bottom="1" header="0.3" footer="0.3"/>
  <pageSetup orientation="portrait" horizontalDpi="4294967293"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$A$13:$A$16</xm:f>
          </x14:formula1>
          <xm:sqref>I60:Y60 JG60:JU60 TC60:TQ60 ACY60:ADM60 AMU60:ANI60 AWQ60:AXE60 BGM60:BHA60 BQI60:BQW60 CAE60:CAS60 CKA60:CKO60 CTW60:CUK60 DDS60:DEG60 DNO60:DOC60 DXK60:DXY60 EHG60:EHU60 ERC60:ERQ60 FAY60:FBM60 FKU60:FLI60 FUQ60:FVE60 GEM60:GFA60 GOI60:GOW60 GYE60:GYS60 HIA60:HIO60 HRW60:HSK60 IBS60:ICG60 ILO60:IMC60 IVK60:IVY60 JFG60:JFU60 JPC60:JPQ60 JYY60:JZM60 KIU60:KJI60 KSQ60:KTE60 LCM60:LDA60 LMI60:LMW60 LWE60:LWS60 MGA60:MGO60 MPW60:MQK60 MZS60:NAG60 NJO60:NKC60 NTK60:NTY60 ODG60:ODU60 ONC60:ONQ60 OWY60:OXM60 PGU60:PHI60 PQQ60:PRE60 QAM60:QBA60 QKI60:QKW60 QUE60:QUS60 REA60:REO60 RNW60:ROK60 RXS60:RYG60 SHO60:SIC60 SRK60:SRY60 TBG60:TBU60 TLC60:TLQ60 TUY60:TVM60 UEU60:UFI60 UOQ60:UPE60 UYM60:UZA60 VII60:VIW60 VSE60:VSS60 WCA60:WCO60 WLW60:WMK60 WVS60:WWG60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I65566:Y65566 JG65566:JU65566 TC65566:TQ65566 ACY65566:ADM65566 AMU65566:ANI65566 AWQ65566:AXE65566 BGM65566:BHA65566 BQI65566:BQW65566 CAE65566:CAS65566 CKA65566:CKO65566 CTW65566:CUK65566 DDS65566:DEG65566 DNO65566:DOC65566 DXK65566:DXY65566 EHG65566:EHU65566 ERC65566:ERQ65566 FAY65566:FBM65566 FKU65566:FLI65566 FUQ65566:FVE65566 GEM65566:GFA65566 GOI65566:GOW65566 GYE65566:GYS65566 HIA65566:HIO65566 HRW65566:HSK65566 IBS65566:ICG65566 ILO65566:IMC65566 IVK65566:IVY65566 JFG65566:JFU65566 JPC65566:JPQ65566 JYY65566:JZM65566 KIU65566:KJI65566 KSQ65566:KTE65566 LCM65566:LDA65566 LMI65566:LMW65566 LWE65566:LWS65566 MGA65566:MGO65566 MPW65566:MQK65566 MZS65566:NAG65566 NJO65566:NKC65566 NTK65566:NTY65566 ODG65566:ODU65566 ONC65566:ONQ65566 OWY65566:OXM65566 PGU65566:PHI65566 PQQ65566:PRE65566 QAM65566:QBA65566 QKI65566:QKW65566 QUE65566:QUS65566 REA65566:REO65566 RNW65566:ROK65566 RXS65566:RYG65566 SHO65566:SIC65566 SRK65566:SRY65566 TBG65566:TBU65566 TLC65566:TLQ65566 TUY65566:TVM65566 UEU65566:UFI65566 UOQ65566:UPE65566 UYM65566:UZA65566 VII65566:VIW65566 VSE65566:VSS65566 WCA65566:WCO65566 WLW65566:WMK65566 WVS65566:WWG65566 I131102:Y131102 JG131102:JU131102 TC131102:TQ131102 ACY131102:ADM131102 AMU131102:ANI131102 AWQ131102:AXE131102 BGM131102:BHA131102 BQI131102:BQW131102 CAE131102:CAS131102 CKA131102:CKO131102 CTW131102:CUK131102 DDS131102:DEG131102 DNO131102:DOC131102 DXK131102:DXY131102 EHG131102:EHU131102 ERC131102:ERQ131102 FAY131102:FBM131102 FKU131102:FLI131102 FUQ131102:FVE131102 GEM131102:GFA131102 GOI131102:GOW131102 GYE131102:GYS131102 HIA131102:HIO131102 HRW131102:HSK131102 IBS131102:ICG131102 ILO131102:IMC131102 IVK131102:IVY131102 JFG131102:JFU131102 JPC131102:JPQ131102 JYY131102:JZM131102 KIU131102:KJI131102 KSQ131102:KTE131102 LCM131102:LDA131102 LMI131102:LMW131102 LWE131102:LWS131102 MGA131102:MGO131102 MPW131102:MQK131102 MZS131102:NAG131102 NJO131102:NKC131102 NTK131102:NTY131102 ODG131102:ODU131102 ONC131102:ONQ131102 OWY131102:OXM131102 PGU131102:PHI131102 PQQ131102:PRE131102 QAM131102:QBA131102 QKI131102:QKW131102 QUE131102:QUS131102 REA131102:REO131102 RNW131102:ROK131102 RXS131102:RYG131102 SHO131102:SIC131102 SRK131102:SRY131102 TBG131102:TBU131102 TLC131102:TLQ131102 TUY131102:TVM131102 UEU131102:UFI131102 UOQ131102:UPE131102 UYM131102:UZA131102 VII131102:VIW131102 VSE131102:VSS131102 WCA131102:WCO131102 WLW131102:WMK131102 WVS131102:WWG131102 I196638:Y196638 JG196638:JU196638 TC196638:TQ196638 ACY196638:ADM196638 AMU196638:ANI196638 AWQ196638:AXE196638 BGM196638:BHA196638 BQI196638:BQW196638 CAE196638:CAS196638 CKA196638:CKO196638 CTW196638:CUK196638 DDS196638:DEG196638 DNO196638:DOC196638 DXK196638:DXY196638 EHG196638:EHU196638 ERC196638:ERQ196638 FAY196638:FBM196638 FKU196638:FLI196638 FUQ196638:FVE196638 GEM196638:GFA196638 GOI196638:GOW196638 GYE196638:GYS196638 HIA196638:HIO196638 HRW196638:HSK196638 IBS196638:ICG196638 ILO196638:IMC196638 IVK196638:IVY196638 JFG196638:JFU196638 JPC196638:JPQ196638 JYY196638:JZM196638 KIU196638:KJI196638 KSQ196638:KTE196638 LCM196638:LDA196638 LMI196638:LMW196638 LWE196638:LWS196638 MGA196638:MGO196638 MPW196638:MQK196638 MZS196638:NAG196638 NJO196638:NKC196638 NTK196638:NTY196638 ODG196638:ODU196638 ONC196638:ONQ196638 OWY196638:OXM196638 PGU196638:PHI196638 PQQ196638:PRE196638 QAM196638:QBA196638 QKI196638:QKW196638 QUE196638:QUS196638 REA196638:REO196638 RNW196638:ROK196638 RXS196638:RYG196638 SHO196638:SIC196638 SRK196638:SRY196638 TBG196638:TBU196638 TLC196638:TLQ196638 TUY196638:TVM196638 UEU196638:UFI196638 UOQ196638:UPE196638 UYM196638:UZA196638 VII196638:VIW196638 VSE196638:VSS196638 WCA196638:WCO196638 WLW196638:WMK196638 WVS196638:WWG196638 I262174:Y262174 JG262174:JU262174 TC262174:TQ262174 ACY262174:ADM262174 AMU262174:ANI262174 AWQ262174:AXE262174 BGM262174:BHA262174 BQI262174:BQW262174 CAE262174:CAS262174 CKA262174:CKO262174 CTW262174:CUK262174 DDS262174:DEG262174 DNO262174:DOC262174 DXK262174:DXY262174 EHG262174:EHU262174 ERC262174:ERQ262174 FAY262174:FBM262174 FKU262174:FLI262174 FUQ262174:FVE262174 GEM262174:GFA262174 GOI262174:GOW262174 GYE262174:GYS262174 HIA262174:HIO262174 HRW262174:HSK262174 IBS262174:ICG262174 ILO262174:IMC262174 IVK262174:IVY262174 JFG262174:JFU262174 JPC262174:JPQ262174 JYY262174:JZM262174 KIU262174:KJI262174 KSQ262174:KTE262174 LCM262174:LDA262174 LMI262174:LMW262174 LWE262174:LWS262174 MGA262174:MGO262174 MPW262174:MQK262174 MZS262174:NAG262174 NJO262174:NKC262174 NTK262174:NTY262174 ODG262174:ODU262174 ONC262174:ONQ262174 OWY262174:OXM262174 PGU262174:PHI262174 PQQ262174:PRE262174 QAM262174:QBA262174 QKI262174:QKW262174 QUE262174:QUS262174 REA262174:REO262174 RNW262174:ROK262174 RXS262174:RYG262174 SHO262174:SIC262174 SRK262174:SRY262174 TBG262174:TBU262174 TLC262174:TLQ262174 TUY262174:TVM262174 UEU262174:UFI262174 UOQ262174:UPE262174 UYM262174:UZA262174 VII262174:VIW262174 VSE262174:VSS262174 WCA262174:WCO262174 WLW262174:WMK262174 WVS262174:WWG262174 I327710:Y327710 JG327710:JU327710 TC327710:TQ327710 ACY327710:ADM327710 AMU327710:ANI327710 AWQ327710:AXE327710 BGM327710:BHA327710 BQI327710:BQW327710 CAE327710:CAS327710 CKA327710:CKO327710 CTW327710:CUK327710 DDS327710:DEG327710 DNO327710:DOC327710 DXK327710:DXY327710 EHG327710:EHU327710 ERC327710:ERQ327710 FAY327710:FBM327710 FKU327710:FLI327710 FUQ327710:FVE327710 GEM327710:GFA327710 GOI327710:GOW327710 GYE327710:GYS327710 HIA327710:HIO327710 HRW327710:HSK327710 IBS327710:ICG327710 ILO327710:IMC327710 IVK327710:IVY327710 JFG327710:JFU327710 JPC327710:JPQ327710 JYY327710:JZM327710 KIU327710:KJI327710 KSQ327710:KTE327710 LCM327710:LDA327710 LMI327710:LMW327710 LWE327710:LWS327710 MGA327710:MGO327710 MPW327710:MQK327710 MZS327710:NAG327710 NJO327710:NKC327710 NTK327710:NTY327710 ODG327710:ODU327710 ONC327710:ONQ327710 OWY327710:OXM327710 PGU327710:PHI327710 PQQ327710:PRE327710 QAM327710:QBA327710 QKI327710:QKW327710 QUE327710:QUS327710 REA327710:REO327710 RNW327710:ROK327710 RXS327710:RYG327710 SHO327710:SIC327710 SRK327710:SRY327710 TBG327710:TBU327710 TLC327710:TLQ327710 TUY327710:TVM327710 UEU327710:UFI327710 UOQ327710:UPE327710 UYM327710:UZA327710 VII327710:VIW327710 VSE327710:VSS327710 WCA327710:WCO327710 WLW327710:WMK327710 WVS327710:WWG327710 I393246:Y393246 JG393246:JU393246 TC393246:TQ393246 ACY393246:ADM393246 AMU393246:ANI393246 AWQ393246:AXE393246 BGM393246:BHA393246 BQI393246:BQW393246 CAE393246:CAS393246 CKA393246:CKO393246 CTW393246:CUK393246 DDS393246:DEG393246 DNO393246:DOC393246 DXK393246:DXY393246 EHG393246:EHU393246 ERC393246:ERQ393246 FAY393246:FBM393246 FKU393246:FLI393246 FUQ393246:FVE393246 GEM393246:GFA393246 GOI393246:GOW393246 GYE393246:GYS393246 HIA393246:HIO393246 HRW393246:HSK393246 IBS393246:ICG393246 ILO393246:IMC393246 IVK393246:IVY393246 JFG393246:JFU393246 JPC393246:JPQ393246 JYY393246:JZM393246 KIU393246:KJI393246 KSQ393246:KTE393246 LCM393246:LDA393246 LMI393246:LMW393246 LWE393246:LWS393246 MGA393246:MGO393246 MPW393246:MQK393246 MZS393246:NAG393246 NJO393246:NKC393246 NTK393246:NTY393246 ODG393246:ODU393246 ONC393246:ONQ393246 OWY393246:OXM393246 PGU393246:PHI393246 PQQ393246:PRE393246 QAM393246:QBA393246 QKI393246:QKW393246 QUE393246:QUS393246 REA393246:REO393246 RNW393246:ROK393246 RXS393246:RYG393246 SHO393246:SIC393246 SRK393246:SRY393246 TBG393246:TBU393246 TLC393246:TLQ393246 TUY393246:TVM393246 UEU393246:UFI393246 UOQ393246:UPE393246 UYM393246:UZA393246 VII393246:VIW393246 VSE393246:VSS393246 WCA393246:WCO393246 WLW393246:WMK393246 WVS393246:WWG393246 I458782:Y458782 JG458782:JU458782 TC458782:TQ458782 ACY458782:ADM458782 AMU458782:ANI458782 AWQ458782:AXE458782 BGM458782:BHA458782 BQI458782:BQW458782 CAE458782:CAS458782 CKA458782:CKO458782 CTW458782:CUK458782 DDS458782:DEG458782 DNO458782:DOC458782 DXK458782:DXY458782 EHG458782:EHU458782 ERC458782:ERQ458782 FAY458782:FBM458782 FKU458782:FLI458782 FUQ458782:FVE458782 GEM458782:GFA458782 GOI458782:GOW458782 GYE458782:GYS458782 HIA458782:HIO458782 HRW458782:HSK458782 IBS458782:ICG458782 ILO458782:IMC458782 IVK458782:IVY458782 JFG458782:JFU458782 JPC458782:JPQ458782 JYY458782:JZM458782 KIU458782:KJI458782 KSQ458782:KTE458782 LCM458782:LDA458782 LMI458782:LMW458782 LWE458782:LWS458782 MGA458782:MGO458782 MPW458782:MQK458782 MZS458782:NAG458782 NJO458782:NKC458782 NTK458782:NTY458782 ODG458782:ODU458782 ONC458782:ONQ458782 OWY458782:OXM458782 PGU458782:PHI458782 PQQ458782:PRE458782 QAM458782:QBA458782 QKI458782:QKW458782 QUE458782:QUS458782 REA458782:REO458782 RNW458782:ROK458782 RXS458782:RYG458782 SHO458782:SIC458782 SRK458782:SRY458782 TBG458782:TBU458782 TLC458782:TLQ458782 TUY458782:TVM458782 UEU458782:UFI458782 UOQ458782:UPE458782 UYM458782:UZA458782 VII458782:VIW458782 VSE458782:VSS458782 WCA458782:WCO458782 WLW458782:WMK458782 WVS458782:WWG458782 I524318:Y524318 JG524318:JU524318 TC524318:TQ524318 ACY524318:ADM524318 AMU524318:ANI524318 AWQ524318:AXE524318 BGM524318:BHA524318 BQI524318:BQW524318 CAE524318:CAS524318 CKA524318:CKO524318 CTW524318:CUK524318 DDS524318:DEG524318 DNO524318:DOC524318 DXK524318:DXY524318 EHG524318:EHU524318 ERC524318:ERQ524318 FAY524318:FBM524318 FKU524318:FLI524318 FUQ524318:FVE524318 GEM524318:GFA524318 GOI524318:GOW524318 GYE524318:GYS524318 HIA524318:HIO524318 HRW524318:HSK524318 IBS524318:ICG524318 ILO524318:IMC524318 IVK524318:IVY524318 JFG524318:JFU524318 JPC524318:JPQ524318 JYY524318:JZM524318 KIU524318:KJI524318 KSQ524318:KTE524318 LCM524318:LDA524318 LMI524318:LMW524318 LWE524318:LWS524318 MGA524318:MGO524318 MPW524318:MQK524318 MZS524318:NAG524318 NJO524318:NKC524318 NTK524318:NTY524318 ODG524318:ODU524318 ONC524318:ONQ524318 OWY524318:OXM524318 PGU524318:PHI524318 PQQ524318:PRE524318 QAM524318:QBA524318 QKI524318:QKW524318 QUE524318:QUS524318 REA524318:REO524318 RNW524318:ROK524318 RXS524318:RYG524318 SHO524318:SIC524318 SRK524318:SRY524318 TBG524318:TBU524318 TLC524318:TLQ524318 TUY524318:TVM524318 UEU524318:UFI524318 UOQ524318:UPE524318 UYM524318:UZA524318 VII524318:VIW524318 VSE524318:VSS524318 WCA524318:WCO524318 WLW524318:WMK524318 WVS524318:WWG524318 I589854:Y589854 JG589854:JU589854 TC589854:TQ589854 ACY589854:ADM589854 AMU589854:ANI589854 AWQ589854:AXE589854 BGM589854:BHA589854 BQI589854:BQW589854 CAE589854:CAS589854 CKA589854:CKO589854 CTW589854:CUK589854 DDS589854:DEG589854 DNO589854:DOC589854 DXK589854:DXY589854 EHG589854:EHU589854 ERC589854:ERQ589854 FAY589854:FBM589854 FKU589854:FLI589854 FUQ589854:FVE589854 GEM589854:GFA589854 GOI589854:GOW589854 GYE589854:GYS589854 HIA589854:HIO589854 HRW589854:HSK589854 IBS589854:ICG589854 ILO589854:IMC589854 IVK589854:IVY589854 JFG589854:JFU589854 JPC589854:JPQ589854 JYY589854:JZM589854 KIU589854:KJI589854 KSQ589854:KTE589854 LCM589854:LDA589854 LMI589854:LMW589854 LWE589854:LWS589854 MGA589854:MGO589854 MPW589854:MQK589854 MZS589854:NAG589854 NJO589854:NKC589854 NTK589854:NTY589854 ODG589854:ODU589854 ONC589854:ONQ589854 OWY589854:OXM589854 PGU589854:PHI589854 PQQ589854:PRE589854 QAM589854:QBA589854 QKI589854:QKW589854 QUE589854:QUS589854 REA589854:REO589854 RNW589854:ROK589854 RXS589854:RYG589854 SHO589854:SIC589854 SRK589854:SRY589854 TBG589854:TBU589854 TLC589854:TLQ589854 TUY589854:TVM589854 UEU589854:UFI589854 UOQ589854:UPE589854 UYM589854:UZA589854 VII589854:VIW589854 VSE589854:VSS589854 WCA589854:WCO589854 WLW589854:WMK589854 WVS589854:WWG589854 I655390:Y655390 JG655390:JU655390 TC655390:TQ655390 ACY655390:ADM655390 AMU655390:ANI655390 AWQ655390:AXE655390 BGM655390:BHA655390 BQI655390:BQW655390 CAE655390:CAS655390 CKA655390:CKO655390 CTW655390:CUK655390 DDS655390:DEG655390 DNO655390:DOC655390 DXK655390:DXY655390 EHG655390:EHU655390 ERC655390:ERQ655390 FAY655390:FBM655390 FKU655390:FLI655390 FUQ655390:FVE655390 GEM655390:GFA655390 GOI655390:GOW655390 GYE655390:GYS655390 HIA655390:HIO655390 HRW655390:HSK655390 IBS655390:ICG655390 ILO655390:IMC655390 IVK655390:IVY655390 JFG655390:JFU655390 JPC655390:JPQ655390 JYY655390:JZM655390 KIU655390:KJI655390 KSQ655390:KTE655390 LCM655390:LDA655390 LMI655390:LMW655390 LWE655390:LWS655390 MGA655390:MGO655390 MPW655390:MQK655390 MZS655390:NAG655390 NJO655390:NKC655390 NTK655390:NTY655390 ODG655390:ODU655390 ONC655390:ONQ655390 OWY655390:OXM655390 PGU655390:PHI655390 PQQ655390:PRE655390 QAM655390:QBA655390 QKI655390:QKW655390 QUE655390:QUS655390 REA655390:REO655390 RNW655390:ROK655390 RXS655390:RYG655390 SHO655390:SIC655390 SRK655390:SRY655390 TBG655390:TBU655390 TLC655390:TLQ655390 TUY655390:TVM655390 UEU655390:UFI655390 UOQ655390:UPE655390 UYM655390:UZA655390 VII655390:VIW655390 VSE655390:VSS655390 WCA655390:WCO655390 WLW655390:WMK655390 WVS655390:WWG655390 I720926:Y720926 JG720926:JU720926 TC720926:TQ720926 ACY720926:ADM720926 AMU720926:ANI720926 AWQ720926:AXE720926 BGM720926:BHA720926 BQI720926:BQW720926 CAE720926:CAS720926 CKA720926:CKO720926 CTW720926:CUK720926 DDS720926:DEG720926 DNO720926:DOC720926 DXK720926:DXY720926 EHG720926:EHU720926 ERC720926:ERQ720926 FAY720926:FBM720926 FKU720926:FLI720926 FUQ720926:FVE720926 GEM720926:GFA720926 GOI720926:GOW720926 GYE720926:GYS720926 HIA720926:HIO720926 HRW720926:HSK720926 IBS720926:ICG720926 ILO720926:IMC720926 IVK720926:IVY720926 JFG720926:JFU720926 JPC720926:JPQ720926 JYY720926:JZM720926 KIU720926:KJI720926 KSQ720926:KTE720926 LCM720926:LDA720926 LMI720926:LMW720926 LWE720926:LWS720926 MGA720926:MGO720926 MPW720926:MQK720926 MZS720926:NAG720926 NJO720926:NKC720926 NTK720926:NTY720926 ODG720926:ODU720926 ONC720926:ONQ720926 OWY720926:OXM720926 PGU720926:PHI720926 PQQ720926:PRE720926 QAM720926:QBA720926 QKI720926:QKW720926 QUE720926:QUS720926 REA720926:REO720926 RNW720926:ROK720926 RXS720926:RYG720926 SHO720926:SIC720926 SRK720926:SRY720926 TBG720926:TBU720926 TLC720926:TLQ720926 TUY720926:TVM720926 UEU720926:UFI720926 UOQ720926:UPE720926 UYM720926:UZA720926 VII720926:VIW720926 VSE720926:VSS720926 WCA720926:WCO720926 WLW720926:WMK720926 WVS720926:WWG720926 I786462:Y786462 JG786462:JU786462 TC786462:TQ786462 ACY786462:ADM786462 AMU786462:ANI786462 AWQ786462:AXE786462 BGM786462:BHA786462 BQI786462:BQW786462 CAE786462:CAS786462 CKA786462:CKO786462 CTW786462:CUK786462 DDS786462:DEG786462 DNO786462:DOC786462 DXK786462:DXY786462 EHG786462:EHU786462 ERC786462:ERQ786462 FAY786462:FBM786462 FKU786462:FLI786462 FUQ786462:FVE786462 GEM786462:GFA786462 GOI786462:GOW786462 GYE786462:GYS786462 HIA786462:HIO786462 HRW786462:HSK786462 IBS786462:ICG786462 ILO786462:IMC786462 IVK786462:IVY786462 JFG786462:JFU786462 JPC786462:JPQ786462 JYY786462:JZM786462 KIU786462:KJI786462 KSQ786462:KTE786462 LCM786462:LDA786462 LMI786462:LMW786462 LWE786462:LWS786462 MGA786462:MGO786462 MPW786462:MQK786462 MZS786462:NAG786462 NJO786462:NKC786462 NTK786462:NTY786462 ODG786462:ODU786462 ONC786462:ONQ786462 OWY786462:OXM786462 PGU786462:PHI786462 PQQ786462:PRE786462 QAM786462:QBA786462 QKI786462:QKW786462 QUE786462:QUS786462 REA786462:REO786462 RNW786462:ROK786462 RXS786462:RYG786462 SHO786462:SIC786462 SRK786462:SRY786462 TBG786462:TBU786462 TLC786462:TLQ786462 TUY786462:TVM786462 UEU786462:UFI786462 UOQ786462:UPE786462 UYM786462:UZA786462 VII786462:VIW786462 VSE786462:VSS786462 WCA786462:WCO786462 WLW786462:WMK786462 WVS786462:WWG786462 I851998:Y851998 JG851998:JU851998 TC851998:TQ851998 ACY851998:ADM851998 AMU851998:ANI851998 AWQ851998:AXE851998 BGM851998:BHA851998 BQI851998:BQW851998 CAE851998:CAS851998 CKA851998:CKO851998 CTW851998:CUK851998 DDS851998:DEG851998 DNO851998:DOC851998 DXK851998:DXY851998 EHG851998:EHU851998 ERC851998:ERQ851998 FAY851998:FBM851998 FKU851998:FLI851998 FUQ851998:FVE851998 GEM851998:GFA851998 GOI851998:GOW851998 GYE851998:GYS851998 HIA851998:HIO851998 HRW851998:HSK851998 IBS851998:ICG851998 ILO851998:IMC851998 IVK851998:IVY851998 JFG851998:JFU851998 JPC851998:JPQ851998 JYY851998:JZM851998 KIU851998:KJI851998 KSQ851998:KTE851998 LCM851998:LDA851998 LMI851998:LMW851998 LWE851998:LWS851998 MGA851998:MGO851998 MPW851998:MQK851998 MZS851998:NAG851998 NJO851998:NKC851998 NTK851998:NTY851998 ODG851998:ODU851998 ONC851998:ONQ851998 OWY851998:OXM851998 PGU851998:PHI851998 PQQ851998:PRE851998 QAM851998:QBA851998 QKI851998:QKW851998 QUE851998:QUS851998 REA851998:REO851998 RNW851998:ROK851998 RXS851998:RYG851998 SHO851998:SIC851998 SRK851998:SRY851998 TBG851998:TBU851998 TLC851998:TLQ851998 TUY851998:TVM851998 UEU851998:UFI851998 UOQ851998:UPE851998 UYM851998:UZA851998 VII851998:VIW851998 VSE851998:VSS851998 WCA851998:WCO851998 WLW851998:WMK851998 WVS851998:WWG851998 I917534:Y917534 JG917534:JU917534 TC917534:TQ917534 ACY917534:ADM917534 AMU917534:ANI917534 AWQ917534:AXE917534 BGM917534:BHA917534 BQI917534:BQW917534 CAE917534:CAS917534 CKA917534:CKO917534 CTW917534:CUK917534 DDS917534:DEG917534 DNO917534:DOC917534 DXK917534:DXY917534 EHG917534:EHU917534 ERC917534:ERQ917534 FAY917534:FBM917534 FKU917534:FLI917534 FUQ917534:FVE917534 GEM917534:GFA917534 GOI917534:GOW917534 GYE917534:GYS917534 HIA917534:HIO917534 HRW917534:HSK917534 IBS917534:ICG917534 ILO917534:IMC917534 IVK917534:IVY917534 JFG917534:JFU917534 JPC917534:JPQ917534 JYY917534:JZM917534 KIU917534:KJI917534 KSQ917534:KTE917534 LCM917534:LDA917534 LMI917534:LMW917534 LWE917534:LWS917534 MGA917534:MGO917534 MPW917534:MQK917534 MZS917534:NAG917534 NJO917534:NKC917534 NTK917534:NTY917534 ODG917534:ODU917534 ONC917534:ONQ917534 OWY917534:OXM917534 PGU917534:PHI917534 PQQ917534:PRE917534 QAM917534:QBA917534 QKI917534:QKW917534 QUE917534:QUS917534 REA917534:REO917534 RNW917534:ROK917534 RXS917534:RYG917534 SHO917534:SIC917534 SRK917534:SRY917534 TBG917534:TBU917534 TLC917534:TLQ917534 TUY917534:TVM917534 UEU917534:UFI917534 UOQ917534:UPE917534 UYM917534:UZA917534 VII917534:VIW917534 VSE917534:VSS917534 WCA917534:WCO917534 WLW917534:WMK917534 WVS917534:WWG917534 I983070:Y983070 JG983070:JU983070 TC983070:TQ983070 ACY983070:ADM983070 AMU983070:ANI983070 AWQ983070:AXE983070 BGM983070:BHA983070 BQI983070:BQW983070 CAE983070:CAS983070 CKA983070:CKO983070 CTW983070:CUK983070 DDS983070:DEG983070 DNO983070:DOC983070 DXK983070:DXY983070 EHG983070:EHU983070 ERC983070:ERQ983070 FAY983070:FBM983070 FKU983070:FLI983070 FUQ983070:FVE983070 GEM983070:GFA983070 GOI983070:GOW983070 GYE983070:GYS983070 HIA983070:HIO983070 HRW983070:HSK983070 IBS983070:ICG983070 ILO983070:IMC983070 IVK983070:IVY983070 JFG983070:JFU983070 JPC983070:JPQ983070 JYY983070:JZM983070 KIU983070:KJI983070 KSQ983070:KTE983070 LCM983070:LDA983070 LMI983070:LMW983070 LWE983070:LWS983070 MGA983070:MGO983070 MPW983070:MQK983070 MZS983070:NAG983070 NJO983070:NKC983070 NTK983070:NTY983070 ODG983070:ODU983070 ONC983070:ONQ983070 OWY983070:OXM983070 PGU983070:PHI983070 PQQ983070:PRE983070 QAM983070:QBA983070 QKI983070:QKW983070 QUE983070:QUS983070 REA983070:REO983070 RNW983070:ROK983070 RXS983070:RYG983070 SHO983070:SIC983070 SRK983070:SRY983070 TBG983070:TBU983070 TLC983070:TLQ983070 TUY983070:TVM983070 UEU983070:UFI983070 UOQ983070:UPE983070 UYM983070:UZA983070 VII983070:VIW983070 VSE983070:VSS983070 WCA983070:WCO983070 WLW983070:WMK983070 WVS983070:WWG983070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xm:sqref>
        </x14:dataValidation>
        <x14:dataValidation type="list" allowBlank="1" showInputMessage="1" showErrorMessage="1" xr:uid="{00000000-0002-0000-0300-000005000000}">
          <x14:formula1>
            <xm:f>$K$13:$K$16</xm:f>
          </x14:formula1>
          <xm:sqref>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I29:O29 JG29:JK29 TC29:TG29 ACY29:ADC29 AMU29:AMY29 AWQ29:AWU29 BGM29:BGQ29 BQI29:BQM29 CAE29:CAI29 CKA29:CKE29 CTW29:CUA29 DDS29:DDW29 DNO29:DNS29 DXK29:DXO29 EHG29:EHK29 ERC29:ERG29 FAY29:FBC29 FKU29:FKY29 FUQ29:FUU29 GEM29:GEQ29 GOI29:GOM29 GYE29:GYI29 HIA29:HIE29 HRW29:HSA29 IBS29:IBW29 ILO29:ILS29 IVK29:IVO29 JFG29:JFK29 JPC29:JPG29 JYY29:JZC29 KIU29:KIY29 KSQ29:KSU29 LCM29:LCQ29 LMI29:LMM29 LWE29:LWI29 MGA29:MGE29 MPW29:MQA29 MZS29:MZW29 NJO29:NJS29 NTK29:NTO29 ODG29:ODK29 ONC29:ONG29 OWY29:OXC29 PGU29:PGY29 PQQ29:PQU29 QAM29:QAQ29 QKI29:QKM29 QUE29:QUI29 REA29:REE29 RNW29:ROA29 RXS29:RXW29 SHO29:SHS29 SRK29:SRO29 TBG29:TBK29 TLC29:TLG29 TUY29:TVC29 UEU29:UEY29 UOQ29:UOU29 UYM29:UYQ29 VII29:VIM29 VSE29:VSI29 WCA29:WCE29 WLW29:WMA29 WVS29:WVW29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I65567:Y65567 JG65567:JU65567 TC65567:TQ65567 ACY65567:ADM65567 AMU65567:ANI65567 AWQ65567:AXE65567 BGM65567:BHA65567 BQI65567:BQW65567 CAE65567:CAS65567 CKA65567:CKO65567 CTW65567:CUK65567 DDS65567:DEG65567 DNO65567:DOC65567 DXK65567:DXY65567 EHG65567:EHU65567 ERC65567:ERQ65567 FAY65567:FBM65567 FKU65567:FLI65567 FUQ65567:FVE65567 GEM65567:GFA65567 GOI65567:GOW65567 GYE65567:GYS65567 HIA65567:HIO65567 HRW65567:HSK65567 IBS65567:ICG65567 ILO65567:IMC65567 IVK65567:IVY65567 JFG65567:JFU65567 JPC65567:JPQ65567 JYY65567:JZM65567 KIU65567:KJI65567 KSQ65567:KTE65567 LCM65567:LDA65567 LMI65567:LMW65567 LWE65567:LWS65567 MGA65567:MGO65567 MPW65567:MQK65567 MZS65567:NAG65567 NJO65567:NKC65567 NTK65567:NTY65567 ODG65567:ODU65567 ONC65567:ONQ65567 OWY65567:OXM65567 PGU65567:PHI65567 PQQ65567:PRE65567 QAM65567:QBA65567 QKI65567:QKW65567 QUE65567:QUS65567 REA65567:REO65567 RNW65567:ROK65567 RXS65567:RYG65567 SHO65567:SIC65567 SRK65567:SRY65567 TBG65567:TBU65567 TLC65567:TLQ65567 TUY65567:TVM65567 UEU65567:UFI65567 UOQ65567:UPE65567 UYM65567:UZA65567 VII65567:VIW65567 VSE65567:VSS65567 WCA65567:WCO65567 WLW65567:WMK65567 WVS65567:WWG65567 I131103:Y131103 JG131103:JU131103 TC131103:TQ131103 ACY131103:ADM131103 AMU131103:ANI131103 AWQ131103:AXE131103 BGM131103:BHA131103 BQI131103:BQW131103 CAE131103:CAS131103 CKA131103:CKO131103 CTW131103:CUK131103 DDS131103:DEG131103 DNO131103:DOC131103 DXK131103:DXY131103 EHG131103:EHU131103 ERC131103:ERQ131103 FAY131103:FBM131103 FKU131103:FLI131103 FUQ131103:FVE131103 GEM131103:GFA131103 GOI131103:GOW131103 GYE131103:GYS131103 HIA131103:HIO131103 HRW131103:HSK131103 IBS131103:ICG131103 ILO131103:IMC131103 IVK131103:IVY131103 JFG131103:JFU131103 JPC131103:JPQ131103 JYY131103:JZM131103 KIU131103:KJI131103 KSQ131103:KTE131103 LCM131103:LDA131103 LMI131103:LMW131103 LWE131103:LWS131103 MGA131103:MGO131103 MPW131103:MQK131103 MZS131103:NAG131103 NJO131103:NKC131103 NTK131103:NTY131103 ODG131103:ODU131103 ONC131103:ONQ131103 OWY131103:OXM131103 PGU131103:PHI131103 PQQ131103:PRE131103 QAM131103:QBA131103 QKI131103:QKW131103 QUE131103:QUS131103 REA131103:REO131103 RNW131103:ROK131103 RXS131103:RYG131103 SHO131103:SIC131103 SRK131103:SRY131103 TBG131103:TBU131103 TLC131103:TLQ131103 TUY131103:TVM131103 UEU131103:UFI131103 UOQ131103:UPE131103 UYM131103:UZA131103 VII131103:VIW131103 VSE131103:VSS131103 WCA131103:WCO131103 WLW131103:WMK131103 WVS131103:WWG131103 I196639:Y196639 JG196639:JU196639 TC196639:TQ196639 ACY196639:ADM196639 AMU196639:ANI196639 AWQ196639:AXE196639 BGM196639:BHA196639 BQI196639:BQW196639 CAE196639:CAS196639 CKA196639:CKO196639 CTW196639:CUK196639 DDS196639:DEG196639 DNO196639:DOC196639 DXK196639:DXY196639 EHG196639:EHU196639 ERC196639:ERQ196639 FAY196639:FBM196639 FKU196639:FLI196639 FUQ196639:FVE196639 GEM196639:GFA196639 GOI196639:GOW196639 GYE196639:GYS196639 HIA196639:HIO196639 HRW196639:HSK196639 IBS196639:ICG196639 ILO196639:IMC196639 IVK196639:IVY196639 JFG196639:JFU196639 JPC196639:JPQ196639 JYY196639:JZM196639 KIU196639:KJI196639 KSQ196639:KTE196639 LCM196639:LDA196639 LMI196639:LMW196639 LWE196639:LWS196639 MGA196639:MGO196639 MPW196639:MQK196639 MZS196639:NAG196639 NJO196639:NKC196639 NTK196639:NTY196639 ODG196639:ODU196639 ONC196639:ONQ196639 OWY196639:OXM196639 PGU196639:PHI196639 PQQ196639:PRE196639 QAM196639:QBA196639 QKI196639:QKW196639 QUE196639:QUS196639 REA196639:REO196639 RNW196639:ROK196639 RXS196639:RYG196639 SHO196639:SIC196639 SRK196639:SRY196639 TBG196639:TBU196639 TLC196639:TLQ196639 TUY196639:TVM196639 UEU196639:UFI196639 UOQ196639:UPE196639 UYM196639:UZA196639 VII196639:VIW196639 VSE196639:VSS196639 WCA196639:WCO196639 WLW196639:WMK196639 WVS196639:WWG196639 I262175:Y262175 JG262175:JU262175 TC262175:TQ262175 ACY262175:ADM262175 AMU262175:ANI262175 AWQ262175:AXE262175 BGM262175:BHA262175 BQI262175:BQW262175 CAE262175:CAS262175 CKA262175:CKO262175 CTW262175:CUK262175 DDS262175:DEG262175 DNO262175:DOC262175 DXK262175:DXY262175 EHG262175:EHU262175 ERC262175:ERQ262175 FAY262175:FBM262175 FKU262175:FLI262175 FUQ262175:FVE262175 GEM262175:GFA262175 GOI262175:GOW262175 GYE262175:GYS262175 HIA262175:HIO262175 HRW262175:HSK262175 IBS262175:ICG262175 ILO262175:IMC262175 IVK262175:IVY262175 JFG262175:JFU262175 JPC262175:JPQ262175 JYY262175:JZM262175 KIU262175:KJI262175 KSQ262175:KTE262175 LCM262175:LDA262175 LMI262175:LMW262175 LWE262175:LWS262175 MGA262175:MGO262175 MPW262175:MQK262175 MZS262175:NAG262175 NJO262175:NKC262175 NTK262175:NTY262175 ODG262175:ODU262175 ONC262175:ONQ262175 OWY262175:OXM262175 PGU262175:PHI262175 PQQ262175:PRE262175 QAM262175:QBA262175 QKI262175:QKW262175 QUE262175:QUS262175 REA262175:REO262175 RNW262175:ROK262175 RXS262175:RYG262175 SHO262175:SIC262175 SRK262175:SRY262175 TBG262175:TBU262175 TLC262175:TLQ262175 TUY262175:TVM262175 UEU262175:UFI262175 UOQ262175:UPE262175 UYM262175:UZA262175 VII262175:VIW262175 VSE262175:VSS262175 WCA262175:WCO262175 WLW262175:WMK262175 WVS262175:WWG262175 I327711:Y327711 JG327711:JU327711 TC327711:TQ327711 ACY327711:ADM327711 AMU327711:ANI327711 AWQ327711:AXE327711 BGM327711:BHA327711 BQI327711:BQW327711 CAE327711:CAS327711 CKA327711:CKO327711 CTW327711:CUK327711 DDS327711:DEG327711 DNO327711:DOC327711 DXK327711:DXY327711 EHG327711:EHU327711 ERC327711:ERQ327711 FAY327711:FBM327711 FKU327711:FLI327711 FUQ327711:FVE327711 GEM327711:GFA327711 GOI327711:GOW327711 GYE327711:GYS327711 HIA327711:HIO327711 HRW327711:HSK327711 IBS327711:ICG327711 ILO327711:IMC327711 IVK327711:IVY327711 JFG327711:JFU327711 JPC327711:JPQ327711 JYY327711:JZM327711 KIU327711:KJI327711 KSQ327711:KTE327711 LCM327711:LDA327711 LMI327711:LMW327711 LWE327711:LWS327711 MGA327711:MGO327711 MPW327711:MQK327711 MZS327711:NAG327711 NJO327711:NKC327711 NTK327711:NTY327711 ODG327711:ODU327711 ONC327711:ONQ327711 OWY327711:OXM327711 PGU327711:PHI327711 PQQ327711:PRE327711 QAM327711:QBA327711 QKI327711:QKW327711 QUE327711:QUS327711 REA327711:REO327711 RNW327711:ROK327711 RXS327711:RYG327711 SHO327711:SIC327711 SRK327711:SRY327711 TBG327711:TBU327711 TLC327711:TLQ327711 TUY327711:TVM327711 UEU327711:UFI327711 UOQ327711:UPE327711 UYM327711:UZA327711 VII327711:VIW327711 VSE327711:VSS327711 WCA327711:WCO327711 WLW327711:WMK327711 WVS327711:WWG327711 I393247:Y393247 JG393247:JU393247 TC393247:TQ393247 ACY393247:ADM393247 AMU393247:ANI393247 AWQ393247:AXE393247 BGM393247:BHA393247 BQI393247:BQW393247 CAE393247:CAS393247 CKA393247:CKO393247 CTW393247:CUK393247 DDS393247:DEG393247 DNO393247:DOC393247 DXK393247:DXY393247 EHG393247:EHU393247 ERC393247:ERQ393247 FAY393247:FBM393247 FKU393247:FLI393247 FUQ393247:FVE393247 GEM393247:GFA393247 GOI393247:GOW393247 GYE393247:GYS393247 HIA393247:HIO393247 HRW393247:HSK393247 IBS393247:ICG393247 ILO393247:IMC393247 IVK393247:IVY393247 JFG393247:JFU393247 JPC393247:JPQ393247 JYY393247:JZM393247 KIU393247:KJI393247 KSQ393247:KTE393247 LCM393247:LDA393247 LMI393247:LMW393247 LWE393247:LWS393247 MGA393247:MGO393247 MPW393247:MQK393247 MZS393247:NAG393247 NJO393247:NKC393247 NTK393247:NTY393247 ODG393247:ODU393247 ONC393247:ONQ393247 OWY393247:OXM393247 PGU393247:PHI393247 PQQ393247:PRE393247 QAM393247:QBA393247 QKI393247:QKW393247 QUE393247:QUS393247 REA393247:REO393247 RNW393247:ROK393247 RXS393247:RYG393247 SHO393247:SIC393247 SRK393247:SRY393247 TBG393247:TBU393247 TLC393247:TLQ393247 TUY393247:TVM393247 UEU393247:UFI393247 UOQ393247:UPE393247 UYM393247:UZA393247 VII393247:VIW393247 VSE393247:VSS393247 WCA393247:WCO393247 WLW393247:WMK393247 WVS393247:WWG393247 I458783:Y458783 JG458783:JU458783 TC458783:TQ458783 ACY458783:ADM458783 AMU458783:ANI458783 AWQ458783:AXE458783 BGM458783:BHA458783 BQI458783:BQW458783 CAE458783:CAS458783 CKA458783:CKO458783 CTW458783:CUK458783 DDS458783:DEG458783 DNO458783:DOC458783 DXK458783:DXY458783 EHG458783:EHU458783 ERC458783:ERQ458783 FAY458783:FBM458783 FKU458783:FLI458783 FUQ458783:FVE458783 GEM458783:GFA458783 GOI458783:GOW458783 GYE458783:GYS458783 HIA458783:HIO458783 HRW458783:HSK458783 IBS458783:ICG458783 ILO458783:IMC458783 IVK458783:IVY458783 JFG458783:JFU458783 JPC458783:JPQ458783 JYY458783:JZM458783 KIU458783:KJI458783 KSQ458783:KTE458783 LCM458783:LDA458783 LMI458783:LMW458783 LWE458783:LWS458783 MGA458783:MGO458783 MPW458783:MQK458783 MZS458783:NAG458783 NJO458783:NKC458783 NTK458783:NTY458783 ODG458783:ODU458783 ONC458783:ONQ458783 OWY458783:OXM458783 PGU458783:PHI458783 PQQ458783:PRE458783 QAM458783:QBA458783 QKI458783:QKW458783 QUE458783:QUS458783 REA458783:REO458783 RNW458783:ROK458783 RXS458783:RYG458783 SHO458783:SIC458783 SRK458783:SRY458783 TBG458783:TBU458783 TLC458783:TLQ458783 TUY458783:TVM458783 UEU458783:UFI458783 UOQ458783:UPE458783 UYM458783:UZA458783 VII458783:VIW458783 VSE458783:VSS458783 WCA458783:WCO458783 WLW458783:WMK458783 WVS458783:WWG458783 I524319:Y524319 JG524319:JU524319 TC524319:TQ524319 ACY524319:ADM524319 AMU524319:ANI524319 AWQ524319:AXE524319 BGM524319:BHA524319 BQI524319:BQW524319 CAE524319:CAS524319 CKA524319:CKO524319 CTW524319:CUK524319 DDS524319:DEG524319 DNO524319:DOC524319 DXK524319:DXY524319 EHG524319:EHU524319 ERC524319:ERQ524319 FAY524319:FBM524319 FKU524319:FLI524319 FUQ524319:FVE524319 GEM524319:GFA524319 GOI524319:GOW524319 GYE524319:GYS524319 HIA524319:HIO524319 HRW524319:HSK524319 IBS524319:ICG524319 ILO524319:IMC524319 IVK524319:IVY524319 JFG524319:JFU524319 JPC524319:JPQ524319 JYY524319:JZM524319 KIU524319:KJI524319 KSQ524319:KTE524319 LCM524319:LDA524319 LMI524319:LMW524319 LWE524319:LWS524319 MGA524319:MGO524319 MPW524319:MQK524319 MZS524319:NAG524319 NJO524319:NKC524319 NTK524319:NTY524319 ODG524319:ODU524319 ONC524319:ONQ524319 OWY524319:OXM524319 PGU524319:PHI524319 PQQ524319:PRE524319 QAM524319:QBA524319 QKI524319:QKW524319 QUE524319:QUS524319 REA524319:REO524319 RNW524319:ROK524319 RXS524319:RYG524319 SHO524319:SIC524319 SRK524319:SRY524319 TBG524319:TBU524319 TLC524319:TLQ524319 TUY524319:TVM524319 UEU524319:UFI524319 UOQ524319:UPE524319 UYM524319:UZA524319 VII524319:VIW524319 VSE524319:VSS524319 WCA524319:WCO524319 WLW524319:WMK524319 WVS524319:WWG524319 I589855:Y589855 JG589855:JU589855 TC589855:TQ589855 ACY589855:ADM589855 AMU589855:ANI589855 AWQ589855:AXE589855 BGM589855:BHA589855 BQI589855:BQW589855 CAE589855:CAS589855 CKA589855:CKO589855 CTW589855:CUK589855 DDS589855:DEG589855 DNO589855:DOC589855 DXK589855:DXY589855 EHG589855:EHU589855 ERC589855:ERQ589855 FAY589855:FBM589855 FKU589855:FLI589855 FUQ589855:FVE589855 GEM589855:GFA589855 GOI589855:GOW589855 GYE589855:GYS589855 HIA589855:HIO589855 HRW589855:HSK589855 IBS589855:ICG589855 ILO589855:IMC589855 IVK589855:IVY589855 JFG589855:JFU589855 JPC589855:JPQ589855 JYY589855:JZM589855 KIU589855:KJI589855 KSQ589855:KTE589855 LCM589855:LDA589855 LMI589855:LMW589855 LWE589855:LWS589855 MGA589855:MGO589855 MPW589855:MQK589855 MZS589855:NAG589855 NJO589855:NKC589855 NTK589855:NTY589855 ODG589855:ODU589855 ONC589855:ONQ589855 OWY589855:OXM589855 PGU589855:PHI589855 PQQ589855:PRE589855 QAM589855:QBA589855 QKI589855:QKW589855 QUE589855:QUS589855 REA589855:REO589855 RNW589855:ROK589855 RXS589855:RYG589855 SHO589855:SIC589855 SRK589855:SRY589855 TBG589855:TBU589855 TLC589855:TLQ589855 TUY589855:TVM589855 UEU589855:UFI589855 UOQ589855:UPE589855 UYM589855:UZA589855 VII589855:VIW589855 VSE589855:VSS589855 WCA589855:WCO589855 WLW589855:WMK589855 WVS589855:WWG589855 I655391:Y655391 JG655391:JU655391 TC655391:TQ655391 ACY655391:ADM655391 AMU655391:ANI655391 AWQ655391:AXE655391 BGM655391:BHA655391 BQI655391:BQW655391 CAE655391:CAS655391 CKA655391:CKO655391 CTW655391:CUK655391 DDS655391:DEG655391 DNO655391:DOC655391 DXK655391:DXY655391 EHG655391:EHU655391 ERC655391:ERQ655391 FAY655391:FBM655391 FKU655391:FLI655391 FUQ655391:FVE655391 GEM655391:GFA655391 GOI655391:GOW655391 GYE655391:GYS655391 HIA655391:HIO655391 HRW655391:HSK655391 IBS655391:ICG655391 ILO655391:IMC655391 IVK655391:IVY655391 JFG655391:JFU655391 JPC655391:JPQ655391 JYY655391:JZM655391 KIU655391:KJI655391 KSQ655391:KTE655391 LCM655391:LDA655391 LMI655391:LMW655391 LWE655391:LWS655391 MGA655391:MGO655391 MPW655391:MQK655391 MZS655391:NAG655391 NJO655391:NKC655391 NTK655391:NTY655391 ODG655391:ODU655391 ONC655391:ONQ655391 OWY655391:OXM655391 PGU655391:PHI655391 PQQ655391:PRE655391 QAM655391:QBA655391 QKI655391:QKW655391 QUE655391:QUS655391 REA655391:REO655391 RNW655391:ROK655391 RXS655391:RYG655391 SHO655391:SIC655391 SRK655391:SRY655391 TBG655391:TBU655391 TLC655391:TLQ655391 TUY655391:TVM655391 UEU655391:UFI655391 UOQ655391:UPE655391 UYM655391:UZA655391 VII655391:VIW655391 VSE655391:VSS655391 WCA655391:WCO655391 WLW655391:WMK655391 WVS655391:WWG655391 I720927:Y720927 JG720927:JU720927 TC720927:TQ720927 ACY720927:ADM720927 AMU720927:ANI720927 AWQ720927:AXE720927 BGM720927:BHA720927 BQI720927:BQW720927 CAE720927:CAS720927 CKA720927:CKO720927 CTW720927:CUK720927 DDS720927:DEG720927 DNO720927:DOC720927 DXK720927:DXY720927 EHG720927:EHU720927 ERC720927:ERQ720927 FAY720927:FBM720927 FKU720927:FLI720927 FUQ720927:FVE720927 GEM720927:GFA720927 GOI720927:GOW720927 GYE720927:GYS720927 HIA720927:HIO720927 HRW720927:HSK720927 IBS720927:ICG720927 ILO720927:IMC720927 IVK720927:IVY720927 JFG720927:JFU720927 JPC720927:JPQ720927 JYY720927:JZM720927 KIU720927:KJI720927 KSQ720927:KTE720927 LCM720927:LDA720927 LMI720927:LMW720927 LWE720927:LWS720927 MGA720927:MGO720927 MPW720927:MQK720927 MZS720927:NAG720927 NJO720927:NKC720927 NTK720927:NTY720927 ODG720927:ODU720927 ONC720927:ONQ720927 OWY720927:OXM720927 PGU720927:PHI720927 PQQ720927:PRE720927 QAM720927:QBA720927 QKI720927:QKW720927 QUE720927:QUS720927 REA720927:REO720927 RNW720927:ROK720927 RXS720927:RYG720927 SHO720927:SIC720927 SRK720927:SRY720927 TBG720927:TBU720927 TLC720927:TLQ720927 TUY720927:TVM720927 UEU720927:UFI720927 UOQ720927:UPE720927 UYM720927:UZA720927 VII720927:VIW720927 VSE720927:VSS720927 WCA720927:WCO720927 WLW720927:WMK720927 WVS720927:WWG720927 I786463:Y786463 JG786463:JU786463 TC786463:TQ786463 ACY786463:ADM786463 AMU786463:ANI786463 AWQ786463:AXE786463 BGM786463:BHA786463 BQI786463:BQW786463 CAE786463:CAS786463 CKA786463:CKO786463 CTW786463:CUK786463 DDS786463:DEG786463 DNO786463:DOC786463 DXK786463:DXY786463 EHG786463:EHU786463 ERC786463:ERQ786463 FAY786463:FBM786463 FKU786463:FLI786463 FUQ786463:FVE786463 GEM786463:GFA786463 GOI786463:GOW786463 GYE786463:GYS786463 HIA786463:HIO786463 HRW786463:HSK786463 IBS786463:ICG786463 ILO786463:IMC786463 IVK786463:IVY786463 JFG786463:JFU786463 JPC786463:JPQ786463 JYY786463:JZM786463 KIU786463:KJI786463 KSQ786463:KTE786463 LCM786463:LDA786463 LMI786463:LMW786463 LWE786463:LWS786463 MGA786463:MGO786463 MPW786463:MQK786463 MZS786463:NAG786463 NJO786463:NKC786463 NTK786463:NTY786463 ODG786463:ODU786463 ONC786463:ONQ786463 OWY786463:OXM786463 PGU786463:PHI786463 PQQ786463:PRE786463 QAM786463:QBA786463 QKI786463:QKW786463 QUE786463:QUS786463 REA786463:REO786463 RNW786463:ROK786463 RXS786463:RYG786463 SHO786463:SIC786463 SRK786463:SRY786463 TBG786463:TBU786463 TLC786463:TLQ786463 TUY786463:TVM786463 UEU786463:UFI786463 UOQ786463:UPE786463 UYM786463:UZA786463 VII786463:VIW786463 VSE786463:VSS786463 WCA786463:WCO786463 WLW786463:WMK786463 WVS786463:WWG786463 I851999:Y851999 JG851999:JU851999 TC851999:TQ851999 ACY851999:ADM851999 AMU851999:ANI851999 AWQ851999:AXE851999 BGM851999:BHA851999 BQI851999:BQW851999 CAE851999:CAS851999 CKA851999:CKO851999 CTW851999:CUK851999 DDS851999:DEG851999 DNO851999:DOC851999 DXK851999:DXY851999 EHG851999:EHU851999 ERC851999:ERQ851999 FAY851999:FBM851999 FKU851999:FLI851999 FUQ851999:FVE851999 GEM851999:GFA851999 GOI851999:GOW851999 GYE851999:GYS851999 HIA851999:HIO851999 HRW851999:HSK851999 IBS851999:ICG851999 ILO851999:IMC851999 IVK851999:IVY851999 JFG851999:JFU851999 JPC851999:JPQ851999 JYY851999:JZM851999 KIU851999:KJI851999 KSQ851999:KTE851999 LCM851999:LDA851999 LMI851999:LMW851999 LWE851999:LWS851999 MGA851999:MGO851999 MPW851999:MQK851999 MZS851999:NAG851999 NJO851999:NKC851999 NTK851999:NTY851999 ODG851999:ODU851999 ONC851999:ONQ851999 OWY851999:OXM851999 PGU851999:PHI851999 PQQ851999:PRE851999 QAM851999:QBA851999 QKI851999:QKW851999 QUE851999:QUS851999 REA851999:REO851999 RNW851999:ROK851999 RXS851999:RYG851999 SHO851999:SIC851999 SRK851999:SRY851999 TBG851999:TBU851999 TLC851999:TLQ851999 TUY851999:TVM851999 UEU851999:UFI851999 UOQ851999:UPE851999 UYM851999:UZA851999 VII851999:VIW851999 VSE851999:VSS851999 WCA851999:WCO851999 WLW851999:WMK851999 WVS851999:WWG851999 I917535:Y917535 JG917535:JU917535 TC917535:TQ917535 ACY917535:ADM917535 AMU917535:ANI917535 AWQ917535:AXE917535 BGM917535:BHA917535 BQI917535:BQW917535 CAE917535:CAS917535 CKA917535:CKO917535 CTW917535:CUK917535 DDS917535:DEG917535 DNO917535:DOC917535 DXK917535:DXY917535 EHG917535:EHU917535 ERC917535:ERQ917535 FAY917535:FBM917535 FKU917535:FLI917535 FUQ917535:FVE917535 GEM917535:GFA917535 GOI917535:GOW917535 GYE917535:GYS917535 HIA917535:HIO917535 HRW917535:HSK917535 IBS917535:ICG917535 ILO917535:IMC917535 IVK917535:IVY917535 JFG917535:JFU917535 JPC917535:JPQ917535 JYY917535:JZM917535 KIU917535:KJI917535 KSQ917535:KTE917535 LCM917535:LDA917535 LMI917535:LMW917535 LWE917535:LWS917535 MGA917535:MGO917535 MPW917535:MQK917535 MZS917535:NAG917535 NJO917535:NKC917535 NTK917535:NTY917535 ODG917535:ODU917535 ONC917535:ONQ917535 OWY917535:OXM917535 PGU917535:PHI917535 PQQ917535:PRE917535 QAM917535:QBA917535 QKI917535:QKW917535 QUE917535:QUS917535 REA917535:REO917535 RNW917535:ROK917535 RXS917535:RYG917535 SHO917535:SIC917535 SRK917535:SRY917535 TBG917535:TBU917535 TLC917535:TLQ917535 TUY917535:TVM917535 UEU917535:UFI917535 UOQ917535:UPE917535 UYM917535:UZA917535 VII917535:VIW917535 VSE917535:VSS917535 WCA917535:WCO917535 WLW917535:WMK917535 WVS917535:WWG917535 I983071:Y983071 JG983071:JU983071 TC983071:TQ983071 ACY983071:ADM983071 AMU983071:ANI983071 AWQ983071:AXE983071 BGM983071:BHA983071 BQI983071:BQW983071 CAE983071:CAS983071 CKA983071:CKO983071 CTW983071:CUK983071 DDS983071:DEG983071 DNO983071:DOC983071 DXK983071:DXY983071 EHG983071:EHU983071 ERC983071:ERQ983071 FAY983071:FBM983071 FKU983071:FLI983071 FUQ983071:FVE983071 GEM983071:GFA983071 GOI983071:GOW983071 GYE983071:GYS983071 HIA983071:HIO983071 HRW983071:HSK983071 IBS983071:ICG983071 ILO983071:IMC983071 IVK983071:IVY983071 JFG983071:JFU983071 JPC983071:JPQ983071 JYY983071:JZM983071 KIU983071:KJI983071 KSQ983071:KTE983071 LCM983071:LDA983071 LMI983071:LMW983071 LWE983071:LWS983071 MGA983071:MGO983071 MPW983071:MQK983071 MZS983071:NAG983071 NJO983071:NKC983071 NTK983071:NTY983071 ODG983071:ODU983071 ONC983071:ONQ983071 OWY983071:OXM983071 PGU983071:PHI983071 PQQ983071:PRE983071 QAM983071:QBA983071 QKI983071:QKW983071 QUE983071:QUS983071 REA983071:REO983071 RNW983071:ROK983071 RXS983071:RYG983071 SHO983071:SIC983071 SRK983071:SRY983071 TBG983071:TBU983071 TLC983071:TLQ983071 TUY983071:TVM983071 UEU983071:UFI983071 UOQ983071:UPE983071 UYM983071:UZA983071 VII983071:VIW983071 VSE983071:VSS983071 WCA983071:WCO983071 WLW983071:WMK983071 WVS983071:WWG983071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I61:Y61 JG61:JU61 TC61:TQ61 ACY61:ADM61 AMU61:ANI61 AWQ61:AXE61 BGM61:BHA61 BQI61:BQW61 CAE61:CAS61 CKA61:CKO61 CTW61:CUK61 DDS61:DEG61 DNO61:DOC61 DXK61:DXY61 EHG61:EHU61 ERC61:ERQ61 FAY61:FBM61 FKU61:FLI61 FUQ61:FVE61 GEM61:GFA61 GOI61:GOW61 GYE61:GYS61 HIA61:HIO61 HRW61:HSK61 IBS61:ICG61 ILO61:IMC61 IVK61:IVY61 JFG61:JFU61 JPC61:JPQ61 JYY61:JZM61 KIU61:KJI61 KSQ61:KTE61 LCM61:LDA61 LMI61:LMW61 LWE61:LWS61 MGA61:MGO61 MPW61:MQK61 MZS61:NAG61 NJO61:NKC61 NTK61:NTY61 ODG61:ODU61 ONC61:ONQ61 OWY61:OXM61 PGU61:PHI61 PQQ61:PRE61 QAM61:QBA61 QKI61:QKW61 QUE61:QUS61 REA61:REO61 RNW61:ROK61 RXS61:RYG61 SHO61:SIC61 SRK61:SRY61 TBG61:TBU61 TLC61:TLQ61 TUY61:TVM61 UEU61:UFI61 UOQ61:UPE61 UYM61:UZA61 VII61:VIW61 VSE61:VSS61 WCA61:WCO61 WLW61:WMK61 WVS61:WWG61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678"/>
      <c r="C2" s="678"/>
      <c r="D2" s="678"/>
      <c r="E2" s="678"/>
      <c r="F2" s="678"/>
      <c r="G2" s="663" t="s">
        <v>0</v>
      </c>
      <c r="H2" s="664"/>
      <c r="I2" s="664"/>
      <c r="J2" s="664"/>
      <c r="K2" s="664"/>
      <c r="L2" s="664"/>
      <c r="M2" s="664"/>
      <c r="N2" s="664"/>
      <c r="O2" s="664"/>
      <c r="P2" s="665"/>
      <c r="Q2" s="696" t="s">
        <v>109</v>
      </c>
      <c r="R2" s="696"/>
      <c r="S2" s="696"/>
      <c r="T2" s="696"/>
      <c r="U2" s="696"/>
    </row>
    <row r="3" spans="2:21" ht="22.5" customHeight="1" x14ac:dyDescent="0.2">
      <c r="B3" s="678"/>
      <c r="C3" s="678"/>
      <c r="D3" s="678"/>
      <c r="E3" s="678"/>
      <c r="F3" s="678"/>
      <c r="G3" s="663" t="s">
        <v>1</v>
      </c>
      <c r="H3" s="664"/>
      <c r="I3" s="664"/>
      <c r="J3" s="664"/>
      <c r="K3" s="664"/>
      <c r="L3" s="664"/>
      <c r="M3" s="664"/>
      <c r="N3" s="664"/>
      <c r="O3" s="664"/>
      <c r="P3" s="665"/>
      <c r="Q3" s="662" t="s">
        <v>110</v>
      </c>
      <c r="R3" s="662"/>
      <c r="S3" s="662"/>
      <c r="T3" s="662"/>
      <c r="U3" s="662"/>
    </row>
    <row r="4" spans="2:21" ht="22.5" customHeight="1" x14ac:dyDescent="0.2">
      <c r="B4" s="678"/>
      <c r="C4" s="678"/>
      <c r="D4" s="678"/>
      <c r="E4" s="678"/>
      <c r="F4" s="678"/>
      <c r="G4" s="663" t="s">
        <v>2</v>
      </c>
      <c r="H4" s="664"/>
      <c r="I4" s="664"/>
      <c r="J4" s="664"/>
      <c r="K4" s="664"/>
      <c r="L4" s="664"/>
      <c r="M4" s="664"/>
      <c r="N4" s="664"/>
      <c r="O4" s="664"/>
      <c r="P4" s="665"/>
      <c r="Q4" s="675" t="s">
        <v>111</v>
      </c>
      <c r="R4" s="675"/>
      <c r="S4" s="675"/>
      <c r="T4" s="675"/>
      <c r="U4" s="675"/>
    </row>
    <row r="5" spans="2:21" ht="22.5" customHeight="1" x14ac:dyDescent="0.2">
      <c r="B5" s="678"/>
      <c r="C5" s="678"/>
      <c r="D5" s="678"/>
      <c r="E5" s="678"/>
      <c r="F5" s="678"/>
      <c r="G5" s="663" t="s">
        <v>112</v>
      </c>
      <c r="H5" s="664"/>
      <c r="I5" s="664"/>
      <c r="J5" s="664"/>
      <c r="K5" s="664"/>
      <c r="L5" s="664"/>
      <c r="M5" s="664"/>
      <c r="N5" s="664"/>
      <c r="O5" s="664"/>
      <c r="P5" s="665"/>
      <c r="Q5" s="676" t="s">
        <v>16</v>
      </c>
      <c r="R5" s="676"/>
      <c r="S5" s="676"/>
      <c r="T5" s="676"/>
      <c r="U5" s="676"/>
    </row>
    <row r="7" spans="2:21" ht="16.5" customHeight="1" x14ac:dyDescent="0.2">
      <c r="B7" s="39"/>
      <c r="C7" s="39"/>
      <c r="D7" s="39"/>
      <c r="E7" s="39"/>
      <c r="F7" s="40"/>
      <c r="G7" s="40"/>
      <c r="H7" s="21"/>
      <c r="I7" s="21"/>
      <c r="J7" s="21"/>
      <c r="K7" s="21"/>
      <c r="L7" s="21"/>
      <c r="M7" s="21"/>
      <c r="N7" s="21"/>
    </row>
    <row r="8" spans="2:21" ht="25.5" customHeight="1" x14ac:dyDescent="0.2">
      <c r="B8" s="86" t="s">
        <v>113</v>
      </c>
      <c r="C8" s="87"/>
      <c r="D8" s="87"/>
      <c r="E8" s="46"/>
      <c r="F8" s="46"/>
      <c r="G8" s="46"/>
      <c r="H8" s="46"/>
      <c r="I8" s="46"/>
      <c r="J8" s="46"/>
      <c r="K8" s="46"/>
      <c r="L8" s="47"/>
      <c r="M8" s="693" t="s">
        <v>91</v>
      </c>
      <c r="N8" s="694"/>
      <c r="O8" s="694"/>
      <c r="P8" s="694"/>
      <c r="Q8" s="694"/>
      <c r="R8" s="694"/>
      <c r="S8" s="694"/>
      <c r="T8" s="694"/>
    </row>
    <row r="9" spans="2:21" s="2" customFormat="1" ht="24.75" customHeight="1" x14ac:dyDescent="0.25">
      <c r="B9" s="48"/>
      <c r="C9" s="49"/>
      <c r="D9" s="49"/>
      <c r="E9" s="49"/>
      <c r="F9" s="49"/>
      <c r="G9" s="49"/>
      <c r="H9" s="49"/>
      <c r="I9" s="49"/>
      <c r="J9" s="49"/>
      <c r="K9" s="49"/>
      <c r="L9" s="50"/>
      <c r="M9" s="695" t="s">
        <v>114</v>
      </c>
      <c r="N9" s="679" t="s">
        <v>93</v>
      </c>
      <c r="O9" s="679"/>
      <c r="P9" s="679"/>
      <c r="Q9" s="679" t="s">
        <v>94</v>
      </c>
      <c r="R9" s="679"/>
      <c r="S9" s="680" t="s">
        <v>95</v>
      </c>
      <c r="T9" s="680"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681"/>
      <c r="N10" s="83" t="s">
        <v>32</v>
      </c>
      <c r="O10" s="83" t="s">
        <v>99</v>
      </c>
      <c r="P10" s="83" t="s">
        <v>100</v>
      </c>
      <c r="Q10" s="83" t="s">
        <v>101</v>
      </c>
      <c r="R10" s="83" t="s">
        <v>102</v>
      </c>
      <c r="S10" s="681"/>
      <c r="T10" s="681"/>
    </row>
    <row r="11" spans="2:21" ht="24" customHeight="1" x14ac:dyDescent="0.2">
      <c r="B11" s="687" t="e">
        <f>#REF!</f>
        <v>#REF!</v>
      </c>
      <c r="C11" s="687"/>
      <c r="D11" s="701" t="e">
        <f>#REF!</f>
        <v>#REF!</v>
      </c>
      <c r="E11" s="690" t="e">
        <f>#REF!</f>
        <v>#REF!</v>
      </c>
      <c r="F11" s="81" t="e">
        <f>#REF!</f>
        <v>#REF!</v>
      </c>
      <c r="G11" s="81" t="e">
        <f>#REF!</f>
        <v>#REF!</v>
      </c>
      <c r="H11" s="82" t="e">
        <f>#REF!</f>
        <v>#REF!</v>
      </c>
      <c r="I11" s="88" t="e">
        <f>#REF!</f>
        <v>#REF!</v>
      </c>
      <c r="J11" s="82" t="e">
        <f>#REF!</f>
        <v>#REF!</v>
      </c>
      <c r="K11" s="697" t="e">
        <f>#REF!</f>
        <v>#REF!</v>
      </c>
      <c r="L11" s="698" t="s">
        <v>103</v>
      </c>
      <c r="M11" s="682" t="e">
        <f>#REF!</f>
        <v>#REF!</v>
      </c>
      <c r="N11" s="682" t="e">
        <f>#REF!</f>
        <v>#REF!</v>
      </c>
      <c r="O11" s="682" t="e">
        <f>#REF!</f>
        <v>#REF!</v>
      </c>
      <c r="P11" s="682" t="e">
        <f>#REF!</f>
        <v>#REF!</v>
      </c>
      <c r="Q11" s="682" t="e">
        <f>#REF!</f>
        <v>#REF!</v>
      </c>
      <c r="R11" s="682" t="e">
        <f>#REF!</f>
        <v>#REF!</v>
      </c>
      <c r="S11" s="682" t="e">
        <f>#REF!</f>
        <v>#REF!</v>
      </c>
      <c r="T11" s="682"/>
    </row>
    <row r="12" spans="2:21" ht="24" customHeight="1" x14ac:dyDescent="0.2">
      <c r="B12" s="688"/>
      <c r="C12" s="688"/>
      <c r="D12" s="702"/>
      <c r="E12" s="691"/>
      <c r="F12" s="685" t="e">
        <f>#REF!</f>
        <v>#REF!</v>
      </c>
      <c r="G12" s="685" t="e">
        <f>#REF!</f>
        <v>#REF!</v>
      </c>
      <c r="H12" s="685" t="e">
        <f>#REF!</f>
        <v>#REF!</v>
      </c>
      <c r="I12" s="89" t="e">
        <f>#REF!</f>
        <v>#REF!</v>
      </c>
      <c r="J12" s="685" t="e">
        <f>#REF!</f>
        <v>#REF!</v>
      </c>
      <c r="K12" s="685"/>
      <c r="L12" s="699"/>
      <c r="M12" s="683"/>
      <c r="N12" s="683"/>
      <c r="O12" s="683"/>
      <c r="P12" s="683"/>
      <c r="Q12" s="683"/>
      <c r="R12" s="683"/>
      <c r="S12" s="683"/>
      <c r="T12" s="683"/>
    </row>
    <row r="13" spans="2:21" ht="24" customHeight="1" x14ac:dyDescent="0.2">
      <c r="B13" s="689"/>
      <c r="C13" s="688"/>
      <c r="D13" s="702"/>
      <c r="E13" s="692"/>
      <c r="F13" s="686"/>
      <c r="G13" s="686"/>
      <c r="H13" s="686"/>
      <c r="I13" s="90" t="e">
        <f>#REF!</f>
        <v>#REF!</v>
      </c>
      <c r="J13" s="686"/>
      <c r="K13" s="686"/>
      <c r="L13" s="700"/>
      <c r="M13" s="684"/>
      <c r="N13" s="684"/>
      <c r="O13" s="684"/>
      <c r="P13" s="684"/>
      <c r="Q13" s="684"/>
      <c r="R13" s="684"/>
      <c r="S13" s="684"/>
      <c r="T13" s="684"/>
    </row>
    <row r="14" spans="2:21" ht="24" customHeight="1" x14ac:dyDescent="0.2">
      <c r="B14" s="687" t="e">
        <f>#REF!</f>
        <v>#REF!</v>
      </c>
      <c r="C14" s="688"/>
      <c r="D14" s="702"/>
      <c r="E14" s="690" t="e">
        <f>#REF!</f>
        <v>#REF!</v>
      </c>
      <c r="F14" s="81" t="e">
        <f>#REF!</f>
        <v>#REF!</v>
      </c>
      <c r="G14" s="81" t="e">
        <f>#REF!</f>
        <v>#REF!</v>
      </c>
      <c r="H14" s="82" t="e">
        <f>#REF!</f>
        <v>#REF!</v>
      </c>
      <c r="I14" s="88" t="e">
        <f>#REF!</f>
        <v>#REF!</v>
      </c>
      <c r="J14" s="82" t="e">
        <f>#REF!</f>
        <v>#REF!</v>
      </c>
      <c r="K14" s="697" t="e">
        <f>#REF!</f>
        <v>#REF!</v>
      </c>
      <c r="L14" s="698" t="s">
        <v>103</v>
      </c>
      <c r="M14" s="682" t="e">
        <f>#REF!</f>
        <v>#REF!</v>
      </c>
      <c r="N14" s="682" t="e">
        <f>#REF!</f>
        <v>#REF!</v>
      </c>
      <c r="O14" s="682" t="e">
        <f>#REF!</f>
        <v>#REF!</v>
      </c>
      <c r="P14" s="682" t="e">
        <f>#REF!</f>
        <v>#REF!</v>
      </c>
      <c r="Q14" s="682" t="e">
        <f>#REF!</f>
        <v>#REF!</v>
      </c>
      <c r="R14" s="682" t="e">
        <f>#REF!</f>
        <v>#REF!</v>
      </c>
      <c r="S14" s="682" t="e">
        <f>#REF!</f>
        <v>#REF!</v>
      </c>
      <c r="T14" s="682"/>
    </row>
    <row r="15" spans="2:21" ht="24" customHeight="1" x14ac:dyDescent="0.2">
      <c r="B15" s="688"/>
      <c r="C15" s="688"/>
      <c r="D15" s="702"/>
      <c r="E15" s="691"/>
      <c r="F15" s="685" t="e">
        <f>#REF!</f>
        <v>#REF!</v>
      </c>
      <c r="G15" s="685" t="e">
        <f>#REF!</f>
        <v>#REF!</v>
      </c>
      <c r="H15" s="685" t="e">
        <f>#REF!</f>
        <v>#REF!</v>
      </c>
      <c r="I15" s="89" t="e">
        <f>#REF!</f>
        <v>#REF!</v>
      </c>
      <c r="J15" s="685" t="e">
        <f>#REF!</f>
        <v>#REF!</v>
      </c>
      <c r="K15" s="685"/>
      <c r="L15" s="699"/>
      <c r="M15" s="683"/>
      <c r="N15" s="683"/>
      <c r="O15" s="683"/>
      <c r="P15" s="683"/>
      <c r="Q15" s="683"/>
      <c r="R15" s="683"/>
      <c r="S15" s="683"/>
      <c r="T15" s="683"/>
    </row>
    <row r="16" spans="2:21" ht="24" customHeight="1" x14ac:dyDescent="0.2">
      <c r="B16" s="689"/>
      <c r="C16" s="688"/>
      <c r="D16" s="702"/>
      <c r="E16" s="692"/>
      <c r="F16" s="686"/>
      <c r="G16" s="686"/>
      <c r="H16" s="686"/>
      <c r="I16" s="90" t="e">
        <f>#REF!</f>
        <v>#REF!</v>
      </c>
      <c r="J16" s="686"/>
      <c r="K16" s="686"/>
      <c r="L16" s="700"/>
      <c r="M16" s="684"/>
      <c r="N16" s="684"/>
      <c r="O16" s="684"/>
      <c r="P16" s="684"/>
      <c r="Q16" s="684"/>
      <c r="R16" s="684"/>
      <c r="S16" s="684"/>
      <c r="T16" s="684"/>
    </row>
    <row r="17" spans="2:21" ht="24" customHeight="1" x14ac:dyDescent="0.2">
      <c r="B17" s="687" t="e">
        <f>#REF!</f>
        <v>#REF!</v>
      </c>
      <c r="C17" s="688"/>
      <c r="D17" s="702"/>
      <c r="E17" s="690" t="e">
        <f>#REF!</f>
        <v>#REF!</v>
      </c>
      <c r="F17" s="81" t="e">
        <f>#REF!</f>
        <v>#REF!</v>
      </c>
      <c r="G17" s="81" t="e">
        <f>#REF!</f>
        <v>#REF!</v>
      </c>
      <c r="H17" s="82" t="e">
        <f>#REF!</f>
        <v>#REF!</v>
      </c>
      <c r="I17" s="88" t="e">
        <f>#REF!</f>
        <v>#REF!</v>
      </c>
      <c r="J17" s="82" t="e">
        <f>#REF!</f>
        <v>#REF!</v>
      </c>
      <c r="K17" s="697" t="e">
        <f>#REF!</f>
        <v>#REF!</v>
      </c>
      <c r="L17" s="698" t="s">
        <v>120</v>
      </c>
      <c r="M17" s="682" t="e">
        <f>#REF!</f>
        <v>#REF!</v>
      </c>
      <c r="N17" s="682" t="e">
        <f>#REF!</f>
        <v>#REF!</v>
      </c>
      <c r="O17" s="682" t="e">
        <f>#REF!</f>
        <v>#REF!</v>
      </c>
      <c r="P17" s="682" t="e">
        <f>#REF!</f>
        <v>#REF!</v>
      </c>
      <c r="Q17" s="682" t="e">
        <f>#REF!</f>
        <v>#REF!</v>
      </c>
      <c r="R17" s="682" t="e">
        <f>#REF!</f>
        <v>#REF!</v>
      </c>
      <c r="S17" s="682" t="e">
        <f>#REF!</f>
        <v>#REF!</v>
      </c>
      <c r="T17" s="682"/>
    </row>
    <row r="18" spans="2:21" ht="24" customHeight="1" x14ac:dyDescent="0.2">
      <c r="B18" s="688"/>
      <c r="C18" s="688"/>
      <c r="D18" s="702"/>
      <c r="E18" s="691"/>
      <c r="F18" s="685" t="e">
        <f>#REF!</f>
        <v>#REF!</v>
      </c>
      <c r="G18" s="685" t="e">
        <f>#REF!</f>
        <v>#REF!</v>
      </c>
      <c r="H18" s="685" t="e">
        <f>#REF!</f>
        <v>#REF!</v>
      </c>
      <c r="I18" s="89" t="e">
        <f>#REF!</f>
        <v>#REF!</v>
      </c>
      <c r="J18" s="677" t="e">
        <f>#REF!</f>
        <v>#REF!</v>
      </c>
      <c r="K18" s="685"/>
      <c r="L18" s="699"/>
      <c r="M18" s="683"/>
      <c r="N18" s="683"/>
      <c r="O18" s="683"/>
      <c r="P18" s="683"/>
      <c r="Q18" s="683"/>
      <c r="R18" s="683"/>
      <c r="S18" s="683"/>
      <c r="T18" s="683"/>
    </row>
    <row r="19" spans="2:21" ht="24" customHeight="1" x14ac:dyDescent="0.2">
      <c r="B19" s="689"/>
      <c r="C19" s="688"/>
      <c r="D19" s="702"/>
      <c r="E19" s="692"/>
      <c r="F19" s="686"/>
      <c r="G19" s="686"/>
      <c r="H19" s="686"/>
      <c r="I19" s="90" t="e">
        <f>#REF!</f>
        <v>#REF!</v>
      </c>
      <c r="J19" s="677"/>
      <c r="K19" s="686"/>
      <c r="L19" s="700"/>
      <c r="M19" s="684"/>
      <c r="N19" s="684"/>
      <c r="O19" s="684"/>
      <c r="P19" s="684"/>
      <c r="Q19" s="684"/>
      <c r="R19" s="684"/>
      <c r="S19" s="684"/>
      <c r="T19" s="684"/>
    </row>
    <row r="20" spans="2:21" ht="24" customHeight="1" x14ac:dyDescent="0.2">
      <c r="B20" s="687" t="e">
        <f>#REF!</f>
        <v>#REF!</v>
      </c>
      <c r="C20" s="688"/>
      <c r="D20" s="702"/>
      <c r="E20" s="690" t="e">
        <f>#REF!</f>
        <v>#REF!</v>
      </c>
      <c r="F20" s="81" t="e">
        <f>#REF!</f>
        <v>#REF!</v>
      </c>
      <c r="G20" s="81" t="e">
        <f>#REF!</f>
        <v>#REF!</v>
      </c>
      <c r="H20" s="82" t="e">
        <f>#REF!</f>
        <v>#REF!</v>
      </c>
      <c r="I20" s="88" t="e">
        <f>#REF!</f>
        <v>#REF!</v>
      </c>
      <c r="J20" s="82" t="e">
        <f>#REF!</f>
        <v>#REF!</v>
      </c>
      <c r="K20" s="697" t="e">
        <f>#REF!</f>
        <v>#REF!</v>
      </c>
      <c r="L20" s="698" t="s">
        <v>121</v>
      </c>
      <c r="M20" s="682" t="e">
        <f>#REF!</f>
        <v>#REF!</v>
      </c>
      <c r="N20" s="682" t="e">
        <f>#REF!</f>
        <v>#REF!</v>
      </c>
      <c r="O20" s="682" t="e">
        <f>#REF!</f>
        <v>#REF!</v>
      </c>
      <c r="P20" s="682" t="e">
        <f>#REF!</f>
        <v>#REF!</v>
      </c>
      <c r="Q20" s="682" t="e">
        <f>#REF!</f>
        <v>#REF!</v>
      </c>
      <c r="R20" s="682" t="e">
        <f>#REF!</f>
        <v>#REF!</v>
      </c>
      <c r="S20" s="682" t="e">
        <f>#REF!</f>
        <v>#REF!</v>
      </c>
      <c r="T20" s="682"/>
    </row>
    <row r="21" spans="2:21" ht="24" customHeight="1" x14ac:dyDescent="0.2">
      <c r="B21" s="688"/>
      <c r="C21" s="688"/>
      <c r="D21" s="702"/>
      <c r="E21" s="691"/>
      <c r="F21" s="685" t="e">
        <f>#REF!</f>
        <v>#REF!</v>
      </c>
      <c r="G21" s="685" t="e">
        <f>#REF!</f>
        <v>#REF!</v>
      </c>
      <c r="H21" s="685" t="e">
        <f>#REF!</f>
        <v>#REF!</v>
      </c>
      <c r="I21" s="89" t="e">
        <f>#REF!</f>
        <v>#REF!</v>
      </c>
      <c r="J21" s="685" t="e">
        <f>#REF!</f>
        <v>#REF!</v>
      </c>
      <c r="K21" s="685"/>
      <c r="L21" s="699"/>
      <c r="M21" s="683"/>
      <c r="N21" s="683"/>
      <c r="O21" s="683"/>
      <c r="P21" s="683"/>
      <c r="Q21" s="683"/>
      <c r="R21" s="683"/>
      <c r="S21" s="683"/>
      <c r="T21" s="683"/>
    </row>
    <row r="22" spans="2:21" ht="24" customHeight="1" x14ac:dyDescent="0.2">
      <c r="B22" s="689"/>
      <c r="C22" s="688"/>
      <c r="D22" s="702"/>
      <c r="E22" s="692"/>
      <c r="F22" s="686"/>
      <c r="G22" s="686"/>
      <c r="H22" s="686"/>
      <c r="I22" s="90" t="e">
        <f>#REF!</f>
        <v>#REF!</v>
      </c>
      <c r="J22" s="686"/>
      <c r="K22" s="686"/>
      <c r="L22" s="700"/>
      <c r="M22" s="684"/>
      <c r="N22" s="684"/>
      <c r="O22" s="684"/>
      <c r="P22" s="684"/>
      <c r="Q22" s="684"/>
      <c r="R22" s="684"/>
      <c r="S22" s="684"/>
      <c r="T22" s="684"/>
    </row>
    <row r="23" spans="2:21" ht="24" customHeight="1" x14ac:dyDescent="0.2">
      <c r="B23" s="687" t="e">
        <f>#REF!</f>
        <v>#REF!</v>
      </c>
      <c r="C23" s="688"/>
      <c r="D23" s="702"/>
      <c r="E23" s="690" t="e">
        <f>#REF!</f>
        <v>#REF!</v>
      </c>
      <c r="F23" s="81" t="e">
        <f>#REF!</f>
        <v>#REF!</v>
      </c>
      <c r="G23" s="81" t="e">
        <f>#REF!</f>
        <v>#REF!</v>
      </c>
      <c r="H23" s="82" t="e">
        <f>#REF!</f>
        <v>#REF!</v>
      </c>
      <c r="I23" s="88" t="e">
        <f>#REF!</f>
        <v>#REF!</v>
      </c>
      <c r="J23" s="82" t="e">
        <f>#REF!</f>
        <v>#REF!</v>
      </c>
      <c r="K23" s="697" t="e">
        <f>#REF!</f>
        <v>#REF!</v>
      </c>
      <c r="L23" s="698" t="s">
        <v>104</v>
      </c>
      <c r="M23" s="682" t="e">
        <f>#REF!</f>
        <v>#REF!</v>
      </c>
      <c r="N23" s="682" t="e">
        <f>#REF!</f>
        <v>#REF!</v>
      </c>
      <c r="O23" s="682" t="e">
        <f>#REF!</f>
        <v>#REF!</v>
      </c>
      <c r="P23" s="682" t="e">
        <f>#REF!</f>
        <v>#REF!</v>
      </c>
      <c r="Q23" s="682" t="e">
        <f>#REF!</f>
        <v>#REF!</v>
      </c>
      <c r="R23" s="682" t="e">
        <f>#REF!</f>
        <v>#REF!</v>
      </c>
      <c r="S23" s="682" t="e">
        <f>#REF!</f>
        <v>#REF!</v>
      </c>
      <c r="T23" s="682"/>
    </row>
    <row r="24" spans="2:21" ht="24" customHeight="1" x14ac:dyDescent="0.2">
      <c r="B24" s="688"/>
      <c r="C24" s="688"/>
      <c r="D24" s="702"/>
      <c r="E24" s="691"/>
      <c r="F24" s="685" t="e">
        <f>#REF!</f>
        <v>#REF!</v>
      </c>
      <c r="G24" s="685" t="e">
        <f>#REF!</f>
        <v>#REF!</v>
      </c>
      <c r="H24" s="685" t="e">
        <f>#REF!</f>
        <v>#REF!</v>
      </c>
      <c r="I24" s="89" t="e">
        <f>#REF!</f>
        <v>#REF!</v>
      </c>
      <c r="J24" s="685" t="e">
        <f>#REF!</f>
        <v>#REF!</v>
      </c>
      <c r="K24" s="685"/>
      <c r="L24" s="699"/>
      <c r="M24" s="683"/>
      <c r="N24" s="683"/>
      <c r="O24" s="683"/>
      <c r="P24" s="683"/>
      <c r="Q24" s="683"/>
      <c r="R24" s="683"/>
      <c r="S24" s="683"/>
      <c r="T24" s="683"/>
    </row>
    <row r="25" spans="2:21" ht="24" customHeight="1" x14ac:dyDescent="0.2">
      <c r="B25" s="689"/>
      <c r="C25" s="689"/>
      <c r="D25" s="703"/>
      <c r="E25" s="692"/>
      <c r="F25" s="686"/>
      <c r="G25" s="686"/>
      <c r="H25" s="686"/>
      <c r="I25" s="90" t="e">
        <f>#REF!</f>
        <v>#REF!</v>
      </c>
      <c r="J25" s="686"/>
      <c r="K25" s="686"/>
      <c r="L25" s="700"/>
      <c r="M25" s="684"/>
      <c r="N25" s="684"/>
      <c r="O25" s="684"/>
      <c r="P25" s="684"/>
      <c r="Q25" s="684"/>
      <c r="R25" s="684"/>
      <c r="S25" s="684"/>
      <c r="T25" s="684"/>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672" t="s">
        <v>122</v>
      </c>
      <c r="C27" s="673"/>
      <c r="D27" s="673"/>
      <c r="E27" s="673"/>
      <c r="F27" s="673"/>
      <c r="G27" s="673"/>
      <c r="H27" s="673"/>
      <c r="I27" s="674"/>
      <c r="J27" s="672" t="s">
        <v>4</v>
      </c>
      <c r="K27" s="673"/>
      <c r="L27" s="673"/>
      <c r="M27" s="673"/>
      <c r="N27" s="674"/>
      <c r="O27" s="666" t="s">
        <v>123</v>
      </c>
      <c r="P27" s="667"/>
      <c r="Q27" s="667"/>
      <c r="R27" s="667"/>
      <c r="S27" s="667"/>
      <c r="T27" s="667"/>
      <c r="U27" s="668"/>
    </row>
    <row r="28" spans="2:21" ht="52.5" customHeight="1" thickBot="1" x14ac:dyDescent="0.25">
      <c r="B28" s="669" t="s">
        <v>124</v>
      </c>
      <c r="C28" s="670"/>
      <c r="D28" s="670"/>
      <c r="E28" s="670"/>
      <c r="F28" s="670"/>
      <c r="G28" s="670"/>
      <c r="H28" s="670"/>
      <c r="I28" s="671"/>
      <c r="J28" s="669" t="s">
        <v>124</v>
      </c>
      <c r="K28" s="670"/>
      <c r="L28" s="670"/>
      <c r="M28" s="670"/>
      <c r="N28" s="671"/>
      <c r="O28" s="669" t="s">
        <v>125</v>
      </c>
      <c r="P28" s="670"/>
      <c r="Q28" s="670"/>
      <c r="R28" s="670"/>
      <c r="S28" s="670"/>
      <c r="T28" s="670"/>
      <c r="U28" s="671"/>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182" priority="5" stopIfTrue="1" operator="containsText" text="riesgo Extrema">
      <formula>NOT(ISERROR(SEARCH("riesgo Extrema",H12)))</formula>
    </cfRule>
    <cfRule type="containsText" dxfId="181" priority="6" stopIfTrue="1" operator="containsText" text="riesgo Alta">
      <formula>NOT(ISERROR(SEARCH("riesgo Alta",H12)))</formula>
    </cfRule>
    <cfRule type="containsText" dxfId="180" priority="7" stopIfTrue="1" operator="containsText" text="riesgo Moderada">
      <formula>NOT(ISERROR(SEARCH("riesgo Moderada",H12)))</formula>
    </cfRule>
    <cfRule type="containsText" dxfId="179" priority="8" stopIfTrue="1" operator="containsText" text="riesgo Baja">
      <formula>NOT(ISERROR(SEARCH("riesgo Baja",H12)))</formula>
    </cfRule>
    <cfRule type="containsText" dxfId="178" priority="9" stopIfTrue="1" operator="containsText" text=" riesgo Baja">
      <formula>NOT(ISERROR(SEARCH(" riesgo Baja",H12)))</formula>
    </cfRule>
  </conditionalFormatting>
  <conditionalFormatting sqref="J15:J16 H15:H16 J18:J19 H18:H19 J21:J22 H21:H22 J12:J13 H24:H25 J24:J25">
    <cfRule type="containsText" dxfId="177" priority="1" stopIfTrue="1" operator="containsText" text="riesgo Extrema">
      <formula>NOT(ISERROR(SEARCH("riesgo Extrema",H12)))</formula>
    </cfRule>
    <cfRule type="containsText" dxfId="176" priority="2" stopIfTrue="1" operator="containsText" text="riesgo Alta">
      <formula>NOT(ISERROR(SEARCH("riesgo Alta",H12)))</formula>
    </cfRule>
    <cfRule type="containsText" dxfId="175" priority="3" stopIfTrue="1" operator="containsText" text="riesgo Moderada">
      <formula>NOT(ISERROR(SEARCH("riesgo Moderada",H12)))</formula>
    </cfRule>
    <cfRule type="containsText" dxfId="174"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4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0">
    <pageSetUpPr fitToPage="1"/>
  </sheetPr>
  <dimension ref="A1:JA47"/>
  <sheetViews>
    <sheetView showGridLines="0" tabSelected="1" zoomScale="60" zoomScaleNormal="60" zoomScaleSheetLayoutView="30" workbookViewId="0">
      <selection activeCell="A12" sqref="A12:AQ12"/>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01.42578125" style="99" customWidth="1"/>
    <col min="8" max="8" width="26.5703125" style="99" customWidth="1"/>
    <col min="9" max="10" width="26.7109375" style="99" customWidth="1"/>
    <col min="11" max="11" width="32.42578125" style="99" customWidth="1"/>
    <col min="12" max="12" width="26.7109375" style="99" customWidth="1"/>
    <col min="13" max="13" width="26.85546875" style="99" customWidth="1"/>
    <col min="14" max="14" width="26.7109375" style="99" customWidth="1"/>
    <col min="15" max="16" width="19.140625" style="100" customWidth="1"/>
    <col min="17" max="17" width="40" style="100" customWidth="1"/>
    <col min="18" max="18" width="27.140625" style="100" customWidth="1"/>
    <col min="19" max="22" width="19.140625" style="100" customWidth="1"/>
    <col min="23" max="23" width="21.140625" style="100" customWidth="1"/>
    <col min="24" max="24" width="21" style="100" customWidth="1"/>
    <col min="25" max="26" width="11.42578125" style="100" customWidth="1"/>
    <col min="27" max="27" width="11.42578125" style="99" hidden="1" customWidth="1"/>
    <col min="28" max="28" width="11.42578125" style="99" customWidth="1"/>
    <col min="29" max="30" width="14.28515625" style="99" customWidth="1"/>
    <col min="31" max="31" width="15.5703125" style="99" customWidth="1"/>
    <col min="32" max="33" width="11.28515625" style="99" hidden="1" customWidth="1"/>
    <col min="34" max="34" width="32.85546875" style="99" customWidth="1"/>
    <col min="35" max="35" width="41.7109375" style="99" customWidth="1"/>
    <col min="36" max="36" width="30" style="99" customWidth="1"/>
    <col min="37" max="37" width="32" style="99" customWidth="1"/>
    <col min="38" max="39" width="14.28515625" style="99" customWidth="1"/>
    <col min="40" max="40" width="35.85546875" style="99" customWidth="1"/>
    <col min="41" max="41" width="38.140625" style="99" customWidth="1"/>
    <col min="42" max="42" width="11.28515625" style="99"/>
    <col min="43" max="43" width="47.140625" style="99" customWidth="1"/>
    <col min="44" max="48" width="11.28515625" style="99"/>
    <col min="49" max="49" width="15.140625" style="99" bestFit="1" customWidth="1"/>
    <col min="50"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704"/>
      <c r="B5" s="705"/>
      <c r="C5" s="710" t="s">
        <v>1</v>
      </c>
      <c r="D5" s="710"/>
      <c r="E5" s="710"/>
      <c r="F5" s="710"/>
      <c r="G5" s="710"/>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711" t="s">
        <v>181</v>
      </c>
      <c r="AN5" s="712"/>
      <c r="AO5" s="713" t="s">
        <v>265</v>
      </c>
      <c r="AP5" s="713"/>
      <c r="AQ5" s="713"/>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706"/>
      <c r="B6" s="707"/>
      <c r="C6" s="714" t="s">
        <v>96</v>
      </c>
      <c r="D6" s="714"/>
      <c r="E6" s="714"/>
      <c r="F6" s="714"/>
      <c r="G6" s="714" t="s">
        <v>182</v>
      </c>
      <c r="H6" s="714"/>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714"/>
      <c r="AK6" s="714"/>
      <c r="AL6" s="714"/>
      <c r="AM6" s="715" t="s">
        <v>183</v>
      </c>
      <c r="AN6" s="716"/>
      <c r="AO6" s="717">
        <v>5</v>
      </c>
      <c r="AP6" s="717"/>
      <c r="AQ6" s="717"/>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708"/>
      <c r="B7" s="709"/>
      <c r="C7" s="718" t="s">
        <v>184</v>
      </c>
      <c r="D7" s="718"/>
      <c r="E7" s="718"/>
      <c r="F7" s="718"/>
      <c r="G7" s="718" t="s">
        <v>457</v>
      </c>
      <c r="H7" s="718"/>
      <c r="I7" s="718"/>
      <c r="J7" s="718"/>
      <c r="K7" s="718"/>
      <c r="L7" s="718"/>
      <c r="M7" s="718"/>
      <c r="N7" s="718"/>
      <c r="O7" s="718"/>
      <c r="P7" s="718"/>
      <c r="Q7" s="718"/>
      <c r="R7" s="718"/>
      <c r="S7" s="718"/>
      <c r="T7" s="718"/>
      <c r="U7" s="718"/>
      <c r="V7" s="718"/>
      <c r="W7" s="718"/>
      <c r="X7" s="718"/>
      <c r="Y7" s="718"/>
      <c r="Z7" s="718"/>
      <c r="AA7" s="718"/>
      <c r="AB7" s="718"/>
      <c r="AC7" s="718"/>
      <c r="AD7" s="718"/>
      <c r="AE7" s="718"/>
      <c r="AF7" s="718"/>
      <c r="AG7" s="718"/>
      <c r="AH7" s="718"/>
      <c r="AI7" s="718"/>
      <c r="AJ7" s="718"/>
      <c r="AK7" s="718"/>
      <c r="AL7" s="718"/>
      <c r="AM7" s="719" t="s">
        <v>185</v>
      </c>
      <c r="AN7" s="720"/>
      <c r="AO7" s="721">
        <v>43493</v>
      </c>
      <c r="AP7" s="721"/>
      <c r="AQ7" s="721"/>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722"/>
      <c r="B8" s="722"/>
      <c r="C8" s="111"/>
      <c r="D8" s="111"/>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23.25" customHeight="1" thickBot="1" x14ac:dyDescent="0.3">
      <c r="A9" s="175" t="s">
        <v>186</v>
      </c>
      <c r="B9" s="723" t="s">
        <v>399</v>
      </c>
      <c r="C9" s="724"/>
      <c r="D9" s="725" t="s">
        <v>271</v>
      </c>
      <c r="E9" s="726"/>
      <c r="F9" s="726"/>
      <c r="G9" s="726"/>
      <c r="H9" s="726"/>
      <c r="I9" s="726"/>
      <c r="J9" s="726"/>
      <c r="K9" s="726"/>
      <c r="L9" s="726"/>
      <c r="M9" s="726"/>
      <c r="N9" s="726"/>
      <c r="O9" s="726"/>
      <c r="P9" s="726"/>
      <c r="Q9" s="726"/>
      <c r="R9" s="726"/>
      <c r="S9" s="726"/>
      <c r="T9" s="726"/>
      <c r="U9" s="726"/>
      <c r="V9" s="726"/>
      <c r="W9" s="726"/>
      <c r="X9" s="726"/>
      <c r="Y9" s="726"/>
      <c r="Z9" s="726"/>
      <c r="AA9" s="726"/>
      <c r="AB9" s="726"/>
      <c r="AC9" s="726"/>
      <c r="AD9" s="726"/>
      <c r="AE9" s="726"/>
      <c r="AF9" s="726"/>
      <c r="AG9" s="726"/>
      <c r="AH9" s="726"/>
      <c r="AI9" s="726"/>
      <c r="AJ9" s="726"/>
      <c r="AK9" s="726"/>
      <c r="AL9" s="726"/>
      <c r="AM9" s="726"/>
      <c r="AN9" s="726"/>
      <c r="AO9" s="726"/>
      <c r="AP9" s="726"/>
      <c r="AQ9" s="727"/>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728" t="s">
        <v>187</v>
      </c>
      <c r="B10" s="729"/>
      <c r="C10" s="730"/>
      <c r="D10" s="731" t="s">
        <v>388</v>
      </c>
      <c r="E10" s="732"/>
      <c r="F10" s="732"/>
      <c r="G10" s="732"/>
      <c r="H10" s="732"/>
      <c r="I10" s="732"/>
      <c r="J10" s="732"/>
      <c r="K10" s="732"/>
      <c r="L10" s="732"/>
      <c r="M10" s="732"/>
      <c r="N10" s="732"/>
      <c r="O10" s="732"/>
      <c r="P10" s="732"/>
      <c r="Q10" s="732"/>
      <c r="R10" s="732"/>
      <c r="S10" s="732"/>
      <c r="T10" s="732"/>
      <c r="U10" s="732"/>
      <c r="V10" s="732"/>
      <c r="W10" s="732"/>
      <c r="X10" s="732"/>
      <c r="Y10" s="732"/>
      <c r="Z10" s="732"/>
      <c r="AA10" s="732"/>
      <c r="AB10" s="732"/>
      <c r="AC10" s="732"/>
      <c r="AD10" s="732"/>
      <c r="AE10" s="732"/>
      <c r="AF10" s="732"/>
      <c r="AG10" s="732"/>
      <c r="AH10" s="732"/>
      <c r="AI10" s="732"/>
      <c r="AJ10" s="732"/>
      <c r="AK10" s="732"/>
      <c r="AL10" s="732"/>
      <c r="AM10" s="732"/>
      <c r="AN10" s="732"/>
      <c r="AO10" s="732"/>
      <c r="AP10" s="732"/>
      <c r="AQ10" s="733"/>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11"/>
      <c r="B11" s="111"/>
      <c r="C11" s="111"/>
      <c r="D11" s="111"/>
      <c r="E11" s="101"/>
      <c r="F11" s="101"/>
      <c r="G11" s="101" t="s">
        <v>188</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753" t="s">
        <v>189</v>
      </c>
      <c r="B12" s="754"/>
      <c r="C12" s="754"/>
      <c r="D12" s="754"/>
      <c r="E12" s="754"/>
      <c r="F12" s="754"/>
      <c r="G12" s="754"/>
      <c r="H12" s="754"/>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4"/>
      <c r="AL12" s="754"/>
      <c r="AM12" s="754"/>
      <c r="AN12" s="754"/>
      <c r="AO12" s="754"/>
      <c r="AP12" s="754"/>
      <c r="AQ12" s="755"/>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756" t="s">
        <v>190</v>
      </c>
      <c r="B13" s="757"/>
      <c r="C13" s="757"/>
      <c r="D13" s="757"/>
      <c r="E13" s="757"/>
      <c r="F13" s="757"/>
      <c r="G13" s="757"/>
      <c r="H13" s="757"/>
      <c r="I13" s="757"/>
      <c r="J13" s="757"/>
      <c r="K13" s="757"/>
      <c r="L13" s="757"/>
      <c r="M13" s="757"/>
      <c r="N13" s="757"/>
      <c r="O13" s="757"/>
      <c r="P13" s="757"/>
      <c r="Q13" s="757"/>
      <c r="R13" s="757"/>
      <c r="S13" s="757"/>
      <c r="T13" s="757"/>
      <c r="U13" s="757"/>
      <c r="V13" s="757"/>
      <c r="W13" s="757"/>
      <c r="X13" s="757"/>
      <c r="Y13" s="757"/>
      <c r="Z13" s="757"/>
      <c r="AA13" s="757"/>
      <c r="AB13" s="757"/>
      <c r="AC13" s="757"/>
      <c r="AD13" s="757"/>
      <c r="AE13" s="757"/>
      <c r="AF13" s="757"/>
      <c r="AG13" s="757"/>
      <c r="AH13" s="757"/>
      <c r="AI13" s="757"/>
      <c r="AJ13" s="757"/>
      <c r="AK13" s="757"/>
      <c r="AL13" s="757"/>
      <c r="AM13" s="757"/>
      <c r="AN13" s="757"/>
      <c r="AO13" s="757"/>
      <c r="AP13" s="757"/>
      <c r="AQ13" s="75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759" t="s">
        <v>77</v>
      </c>
      <c r="B14" s="760"/>
      <c r="C14" s="760"/>
      <c r="D14" s="760"/>
      <c r="E14" s="760"/>
      <c r="F14" s="760"/>
      <c r="G14" s="760"/>
      <c r="H14" s="760"/>
      <c r="I14" s="761"/>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762"/>
      <c r="B15" s="762"/>
      <c r="C15" s="762"/>
      <c r="D15" s="762"/>
      <c r="E15" s="762"/>
      <c r="F15" s="762"/>
      <c r="G15" s="762"/>
      <c r="H15" s="762"/>
      <c r="I15" s="762"/>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13" t="s">
        <v>224</v>
      </c>
      <c r="L16" s="113" t="s">
        <v>226</v>
      </c>
      <c r="M16" s="113" t="s">
        <v>227</v>
      </c>
      <c r="N16" s="75"/>
      <c r="O16" s="75"/>
      <c r="P16" s="75"/>
      <c r="Q16" s="75"/>
      <c r="R16" s="75"/>
      <c r="S16" s="75"/>
      <c r="T16" s="75"/>
      <c r="U16" s="75"/>
      <c r="V16" s="75"/>
      <c r="W16" s="75"/>
      <c r="X16" s="75"/>
      <c r="Y16" s="75"/>
      <c r="Z16" s="75"/>
      <c r="AA16" s="75"/>
      <c r="AB16" s="75"/>
      <c r="AC16" s="75"/>
      <c r="AD16" s="75"/>
      <c r="AE16" s="75"/>
    </row>
    <row r="17" spans="1:43" ht="165" customHeight="1" x14ac:dyDescent="0.25">
      <c r="A17" s="763" t="s">
        <v>223</v>
      </c>
      <c r="B17" s="764"/>
      <c r="C17" s="764"/>
      <c r="D17" s="764"/>
      <c r="E17" s="764"/>
      <c r="F17" s="764"/>
      <c r="G17" s="764"/>
      <c r="H17" s="764"/>
      <c r="I17" s="765"/>
      <c r="J17" s="104"/>
      <c r="K17" s="114" t="s">
        <v>225</v>
      </c>
      <c r="L17" s="114" t="s">
        <v>269</v>
      </c>
      <c r="M17" s="114" t="s">
        <v>228</v>
      </c>
      <c r="N17" s="104"/>
      <c r="O17" s="104"/>
      <c r="P17" s="104"/>
      <c r="Q17" s="104"/>
      <c r="R17" s="104"/>
      <c r="S17" s="104"/>
      <c r="T17" s="104"/>
      <c r="U17" s="104"/>
      <c r="V17" s="104"/>
      <c r="W17" s="104"/>
      <c r="X17" s="104"/>
      <c r="Y17" s="104"/>
      <c r="Z17" s="104"/>
      <c r="AA17" s="104"/>
      <c r="AB17" s="104"/>
      <c r="AC17" s="104"/>
      <c r="AD17" s="104"/>
      <c r="AE17" s="104"/>
    </row>
    <row r="18" spans="1:43" ht="105.75" customHeight="1" thickBot="1" x14ac:dyDescent="0.3">
      <c r="A18" s="763"/>
      <c r="B18" s="764"/>
      <c r="C18" s="764"/>
      <c r="D18" s="764"/>
      <c r="E18" s="764"/>
      <c r="F18" s="764"/>
      <c r="G18" s="764"/>
      <c r="H18" s="764"/>
      <c r="I18" s="765"/>
      <c r="J18" s="110"/>
      <c r="K18" s="115" t="s">
        <v>229</v>
      </c>
      <c r="L18" s="115" t="s">
        <v>270</v>
      </c>
      <c r="M18" s="110"/>
      <c r="N18" s="110"/>
      <c r="O18" s="110"/>
      <c r="P18" s="112"/>
      <c r="Q18" s="110"/>
      <c r="R18" s="112"/>
      <c r="S18" s="110"/>
      <c r="T18" s="112"/>
      <c r="U18" s="112"/>
      <c r="V18" s="112"/>
      <c r="W18" s="112"/>
      <c r="X18" s="112"/>
      <c r="Y18" s="110"/>
      <c r="Z18" s="110"/>
      <c r="AA18" s="110"/>
    </row>
    <row r="19" spans="1:43" ht="50.25" customHeight="1" x14ac:dyDescent="0.25">
      <c r="A19" s="781" t="s">
        <v>78</v>
      </c>
      <c r="B19" s="782"/>
      <c r="C19" s="782"/>
      <c r="D19" s="782"/>
      <c r="E19" s="782"/>
      <c r="F19" s="783"/>
      <c r="G19" s="788" t="s">
        <v>79</v>
      </c>
      <c r="H19" s="807" t="s">
        <v>206</v>
      </c>
      <c r="I19" s="787"/>
      <c r="J19" s="787"/>
      <c r="K19" s="787"/>
      <c r="L19" s="787"/>
      <c r="M19" s="787"/>
      <c r="N19" s="787"/>
      <c r="O19" s="787"/>
      <c r="P19" s="808"/>
      <c r="Q19" s="781" t="s">
        <v>207</v>
      </c>
      <c r="R19" s="783"/>
      <c r="S19" s="781" t="s">
        <v>210</v>
      </c>
      <c r="T19" s="782"/>
      <c r="U19" s="783"/>
      <c r="V19" s="812" t="s">
        <v>216</v>
      </c>
      <c r="W19" s="738" t="s">
        <v>212</v>
      </c>
      <c r="X19" s="738" t="s">
        <v>36</v>
      </c>
      <c r="Y19" s="782" t="s">
        <v>80</v>
      </c>
      <c r="Z19" s="782"/>
      <c r="AA19" s="782"/>
      <c r="AB19" s="782"/>
      <c r="AC19" s="787" t="s">
        <v>81</v>
      </c>
      <c r="AD19" s="787"/>
      <c r="AE19" s="787"/>
      <c r="AF19" s="787"/>
      <c r="AG19" s="339"/>
      <c r="AH19" s="741" t="s">
        <v>91</v>
      </c>
      <c r="AI19" s="742"/>
      <c r="AJ19" s="742"/>
      <c r="AK19" s="742"/>
      <c r="AL19" s="742"/>
      <c r="AM19" s="742"/>
      <c r="AN19" s="743"/>
      <c r="AO19" s="744" t="s">
        <v>454</v>
      </c>
      <c r="AP19" s="747" t="s">
        <v>179</v>
      </c>
      <c r="AQ19" s="748"/>
    </row>
    <row r="20" spans="1:43" ht="30" customHeight="1" thickBot="1" x14ac:dyDescent="0.3">
      <c r="A20" s="784"/>
      <c r="B20" s="785"/>
      <c r="C20" s="785"/>
      <c r="D20" s="785"/>
      <c r="E20" s="785"/>
      <c r="F20" s="786"/>
      <c r="G20" s="789"/>
      <c r="H20" s="809"/>
      <c r="I20" s="810"/>
      <c r="J20" s="810"/>
      <c r="K20" s="810"/>
      <c r="L20" s="810"/>
      <c r="M20" s="810"/>
      <c r="N20" s="810"/>
      <c r="O20" s="810"/>
      <c r="P20" s="811"/>
      <c r="Q20" s="784"/>
      <c r="R20" s="786"/>
      <c r="S20" s="784"/>
      <c r="T20" s="785"/>
      <c r="U20" s="786"/>
      <c r="V20" s="813"/>
      <c r="W20" s="739"/>
      <c r="X20" s="739"/>
      <c r="Y20" s="734" t="s">
        <v>82</v>
      </c>
      <c r="Z20" s="734" t="s">
        <v>83</v>
      </c>
      <c r="AA20" s="779" t="s">
        <v>83</v>
      </c>
      <c r="AB20" s="734" t="s">
        <v>37</v>
      </c>
      <c r="AC20" s="734" t="s">
        <v>38</v>
      </c>
      <c r="AD20" s="734" t="s">
        <v>191</v>
      </c>
      <c r="AE20" s="734" t="s">
        <v>84</v>
      </c>
      <c r="AF20" s="734" t="s">
        <v>84</v>
      </c>
      <c r="AG20" s="340"/>
      <c r="AH20" s="736" t="s">
        <v>192</v>
      </c>
      <c r="AI20" s="793" t="s">
        <v>93</v>
      </c>
      <c r="AJ20" s="794"/>
      <c r="AK20" s="795"/>
      <c r="AL20" s="736" t="s">
        <v>94</v>
      </c>
      <c r="AM20" s="736"/>
      <c r="AN20" s="736" t="s">
        <v>180</v>
      </c>
      <c r="AO20" s="745"/>
      <c r="AP20" s="749"/>
      <c r="AQ20" s="750"/>
    </row>
    <row r="21" spans="1:43" ht="189" customHeight="1" thickBot="1" x14ac:dyDescent="0.3">
      <c r="A21" s="341" t="s">
        <v>7</v>
      </c>
      <c r="B21" s="338" t="s">
        <v>8</v>
      </c>
      <c r="C21" s="338" t="s">
        <v>37</v>
      </c>
      <c r="D21" s="338" t="s">
        <v>38</v>
      </c>
      <c r="E21" s="338" t="s">
        <v>85</v>
      </c>
      <c r="F21" s="338" t="s">
        <v>86</v>
      </c>
      <c r="G21" s="338" t="s">
        <v>87</v>
      </c>
      <c r="H21" s="408" t="s">
        <v>198</v>
      </c>
      <c r="I21" s="408" t="s">
        <v>199</v>
      </c>
      <c r="J21" s="408" t="s">
        <v>200</v>
      </c>
      <c r="K21" s="408" t="s">
        <v>201</v>
      </c>
      <c r="L21" s="408" t="s">
        <v>202</v>
      </c>
      <c r="M21" s="408" t="s">
        <v>203</v>
      </c>
      <c r="N21" s="408" t="s">
        <v>204</v>
      </c>
      <c r="O21" s="338" t="s">
        <v>205</v>
      </c>
      <c r="P21" s="338" t="s">
        <v>213</v>
      </c>
      <c r="Q21" s="338" t="s">
        <v>215</v>
      </c>
      <c r="R21" s="338" t="s">
        <v>214</v>
      </c>
      <c r="S21" s="338" t="s">
        <v>218</v>
      </c>
      <c r="T21" s="338" t="s">
        <v>217</v>
      </c>
      <c r="U21" s="338" t="s">
        <v>222</v>
      </c>
      <c r="V21" s="814"/>
      <c r="W21" s="740"/>
      <c r="X21" s="740"/>
      <c r="Y21" s="735"/>
      <c r="Z21" s="735"/>
      <c r="AA21" s="780"/>
      <c r="AB21" s="735"/>
      <c r="AC21" s="735"/>
      <c r="AD21" s="735"/>
      <c r="AE21" s="735"/>
      <c r="AF21" s="735"/>
      <c r="AG21" s="342" t="s">
        <v>98</v>
      </c>
      <c r="AH21" s="737"/>
      <c r="AI21" s="342" t="s">
        <v>92</v>
      </c>
      <c r="AJ21" s="342" t="s">
        <v>99</v>
      </c>
      <c r="AK21" s="342" t="s">
        <v>100</v>
      </c>
      <c r="AL21" s="342" t="s">
        <v>101</v>
      </c>
      <c r="AM21" s="342" t="s">
        <v>102</v>
      </c>
      <c r="AN21" s="737"/>
      <c r="AO21" s="746"/>
      <c r="AP21" s="751"/>
      <c r="AQ21" s="752"/>
    </row>
    <row r="22" spans="1:43" ht="117.75" customHeight="1" x14ac:dyDescent="0.25">
      <c r="A22" s="768">
        <v>1</v>
      </c>
      <c r="B22" s="771" t="s">
        <v>384</v>
      </c>
      <c r="C22" s="364">
        <f>+'SEPG-F-012'!P21</f>
        <v>3</v>
      </c>
      <c r="D22" s="364">
        <f>+'SEPG-F-012'!P22</f>
        <v>7</v>
      </c>
      <c r="E22" s="365">
        <f>C22*D22</f>
        <v>21</v>
      </c>
      <c r="F22" s="776">
        <v>1</v>
      </c>
      <c r="G22" s="366" t="s">
        <v>447</v>
      </c>
      <c r="H22" s="400">
        <v>15</v>
      </c>
      <c r="I22" s="367">
        <v>15</v>
      </c>
      <c r="J22" s="367">
        <v>15</v>
      </c>
      <c r="K22" s="367">
        <v>15</v>
      </c>
      <c r="L22" s="367">
        <v>15</v>
      </c>
      <c r="M22" s="367">
        <v>15</v>
      </c>
      <c r="N22" s="367">
        <v>10</v>
      </c>
      <c r="O22" s="404">
        <f t="shared" ref="O22:O27" si="0">SUM(H22:N22)</f>
        <v>100</v>
      </c>
      <c r="P22" s="404" t="str">
        <f t="shared" ref="P22:P29" si="1">+IF(AND(O22&lt;=100,O22&gt;=96),"FUERTE",IF(AND(O22&lt;=95,O22&gt;=86),"MODERADO",IF(AND(O22&lt;=85,O22&gt;=0),"DEBIL","-")))</f>
        <v>FUERTE</v>
      </c>
      <c r="Q22" s="399" t="s">
        <v>208</v>
      </c>
      <c r="R22" s="399" t="str">
        <f t="shared" ref="R22:R29" si="2">+IF(Q22="El control se ejecuta de manera consistente por parte del responsable.","FUERTE",IF(Q22="El control se ejecuta algunas veces por parte del responsable.","MODERADO",IF(Q22="El control no se ejecuta por parte del responsable.","DEBIL","-")))</f>
        <v>FUERTE</v>
      </c>
      <c r="S22" s="404" t="str">
        <f t="shared" ref="S22:S29" si="3">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404">
        <f t="shared" ref="T22:T27" si="4">+IF(S22="FUERTE",100,IF(S22="MODERADO",50,IF(S22="DEBIL",0,"-")))</f>
        <v>100</v>
      </c>
      <c r="U22" s="404" t="str">
        <f t="shared" ref="U22:U29" si="5">+IF(S22="FUERTE","NO","SI")</f>
        <v>NO</v>
      </c>
      <c r="V22" s="799" t="str">
        <f>IFERROR(IF(AVERAGE(T22:T26)=100,"FUERTE",IF(AVERAGE(T22:T26)&gt;=50,"MODERADO","DEBIL")),"-")</f>
        <v>FUERTE</v>
      </c>
      <c r="W22" s="790" t="s">
        <v>219</v>
      </c>
      <c r="X22" s="790" t="s">
        <v>219</v>
      </c>
      <c r="Y22" s="799">
        <f>IFERROR(IF(W22="No disminuye",0,IF(CONCATENATE(V22,W22)="MODERADODirectamente",-1,IF(CONCATENATE(V22,W22)="FUERTEDirectamente",-2,"-"))),"-")</f>
        <v>-2</v>
      </c>
      <c r="Z22" s="799">
        <f>IFERROR(IF(X22="No disminuye",0,IF(CONCATENATE(V22,X22)="FUERTEDirectamente",-2,IF(CONCATENATE(V22,X22)="MODERADODirectamente",-1,IF(CONCATENATE(V22,X22)="FUERTEIndirectamente",-1,"0")))),"-")</f>
        <v>-2</v>
      </c>
      <c r="AA22" s="368">
        <f>IF(COUNTA(#REF!)=2,"Seleccione una opcion P o I",IF(ISNUMBER(O22),LOOKUP(O22,DB!$F$74:$G$76,DB!$H$74:$H$76),""))</f>
        <v>-2</v>
      </c>
      <c r="AB22" s="790">
        <f>IFERROR(IF(C22+MIN(Y22)&lt;1,1,C22+MIN(Y22)),"")</f>
        <v>1</v>
      </c>
      <c r="AC22" s="790">
        <f ca="1">IFERROR(IF(Z22&lt;&gt;0,IF(MATCH(D22,'SEPG-F-012'!K12:K16)+Z22&lt;1,1,OFFSET('SEPG-F-012'!K12:K16,MATCH(D22,'SEPG-F-012'!K12:K16,)+Z22,0,1,1)),D22),D22)</f>
        <v>6</v>
      </c>
      <c r="AD22" s="790">
        <f ca="1">IFERROR(+AC22*AB22,)</f>
        <v>6</v>
      </c>
      <c r="AE22" s="796" t="str">
        <f ca="1">IFERROR(VLOOKUP(AD22,ZB!$B$37:$D$61,2,FALSE),"")</f>
        <v>Riesgo Bajo (Z-4)</v>
      </c>
      <c r="AF22" s="369">
        <f>IF(COUNTA(#REF!)=1,AA22,0)</f>
        <v>-2</v>
      </c>
      <c r="AG22" s="369">
        <f>IF(COUNTA(#REF!)=1,AA22,0)</f>
        <v>-2</v>
      </c>
      <c r="AH22" s="832" t="s">
        <v>104</v>
      </c>
      <c r="AI22" s="370"/>
      <c r="AJ22" s="370"/>
      <c r="AK22" s="370"/>
      <c r="AL22" s="371"/>
      <c r="AM22" s="371"/>
      <c r="AN22" s="371"/>
      <c r="AO22" s="803" t="s">
        <v>455</v>
      </c>
      <c r="AP22" s="820" t="s">
        <v>456</v>
      </c>
      <c r="AQ22" s="821"/>
    </row>
    <row r="23" spans="1:43" ht="118.5" customHeight="1" x14ac:dyDescent="0.25">
      <c r="A23" s="769"/>
      <c r="B23" s="772"/>
      <c r="C23" s="766" t="str">
        <f>+'SEPG-F-012'!Q21</f>
        <v>Posible (C)</v>
      </c>
      <c r="D23" s="766" t="str">
        <f>+'SEPG-F-012'!Q22</f>
        <v>Moderado</v>
      </c>
      <c r="E23" s="774" t="s">
        <v>403</v>
      </c>
      <c r="F23" s="777"/>
      <c r="G23" s="402" t="s">
        <v>448</v>
      </c>
      <c r="H23" s="401">
        <v>15</v>
      </c>
      <c r="I23" s="343">
        <v>15</v>
      </c>
      <c r="J23" s="343">
        <v>15</v>
      </c>
      <c r="K23" s="343">
        <v>15</v>
      </c>
      <c r="L23" s="343">
        <v>15</v>
      </c>
      <c r="M23" s="343">
        <v>15</v>
      </c>
      <c r="N23" s="343">
        <v>10</v>
      </c>
      <c r="O23" s="395">
        <f t="shared" si="0"/>
        <v>100</v>
      </c>
      <c r="P23" s="395" t="str">
        <f t="shared" si="1"/>
        <v>FUERTE</v>
      </c>
      <c r="Q23" s="397" t="s">
        <v>208</v>
      </c>
      <c r="R23" s="397" t="str">
        <f t="shared" si="2"/>
        <v>FUERTE</v>
      </c>
      <c r="S23" s="395" t="str">
        <f t="shared" si="3"/>
        <v>FUERTE</v>
      </c>
      <c r="T23" s="395">
        <f t="shared" si="4"/>
        <v>100</v>
      </c>
      <c r="U23" s="395" t="str">
        <f t="shared" si="5"/>
        <v>NO</v>
      </c>
      <c r="V23" s="819"/>
      <c r="W23" s="791"/>
      <c r="X23" s="791"/>
      <c r="Y23" s="819"/>
      <c r="Z23" s="819"/>
      <c r="AA23" s="344">
        <f>IF(COUNTA(#REF!)=2,"Seleccione una opcion P o I",IF(ISNUMBER(O23),LOOKUP(O23,DB!$F$74:$G$76,DB!$H$74:$H$76),""))</f>
        <v>-2</v>
      </c>
      <c r="AB23" s="791"/>
      <c r="AC23" s="791"/>
      <c r="AD23" s="791"/>
      <c r="AE23" s="797"/>
      <c r="AF23" s="345">
        <f>IF(COUNTA(#REF!)=1,AA23,0)</f>
        <v>-2</v>
      </c>
      <c r="AG23" s="345">
        <f>IF(COUNTA(#REF!)=1,AA23,0)</f>
        <v>-2</v>
      </c>
      <c r="AH23" s="833"/>
      <c r="AI23" s="346"/>
      <c r="AJ23" s="346"/>
      <c r="AK23" s="346"/>
      <c r="AL23" s="347"/>
      <c r="AM23" s="347"/>
      <c r="AN23" s="347"/>
      <c r="AO23" s="841"/>
      <c r="AP23" s="822"/>
      <c r="AQ23" s="823"/>
    </row>
    <row r="24" spans="1:43" ht="135.75" customHeight="1" x14ac:dyDescent="0.25">
      <c r="A24" s="769"/>
      <c r="B24" s="772"/>
      <c r="C24" s="766"/>
      <c r="D24" s="766"/>
      <c r="E24" s="774"/>
      <c r="F24" s="777"/>
      <c r="G24" s="402" t="s">
        <v>449</v>
      </c>
      <c r="H24" s="401">
        <v>15</v>
      </c>
      <c r="I24" s="343">
        <v>15</v>
      </c>
      <c r="J24" s="343">
        <v>15</v>
      </c>
      <c r="K24" s="343">
        <v>15</v>
      </c>
      <c r="L24" s="343">
        <v>15</v>
      </c>
      <c r="M24" s="343">
        <v>15</v>
      </c>
      <c r="N24" s="343">
        <v>10</v>
      </c>
      <c r="O24" s="395">
        <f t="shared" si="0"/>
        <v>100</v>
      </c>
      <c r="P24" s="395" t="str">
        <f t="shared" ref="P24" si="6">+IF(AND(O24&lt;=100,O24&gt;=96),"FUERTE",IF(AND(O24&lt;=95,O24&gt;=86),"MODERADO",IF(AND(O24&lt;=85,O24&gt;=0),"DEBIL","-")))</f>
        <v>FUERTE</v>
      </c>
      <c r="Q24" s="397" t="s">
        <v>208</v>
      </c>
      <c r="R24" s="397" t="str">
        <f t="shared" ref="R24" si="7">+IF(Q24="El control se ejecuta de manera consistente por parte del responsable.","FUERTE",IF(Q24="El control se ejecuta algunas veces por parte del responsable.","MODERADO",IF(Q24="El control no se ejecuta por parte del responsable.","DEBIL","-")))</f>
        <v>FUERTE</v>
      </c>
      <c r="S24" s="395" t="str">
        <f t="shared" ref="S24" si="8">IFERROR(IF((IF(Q24="El control se ejecuta de manera consistente por parte del responsable.",1,IF(Q24="El control se ejecuta algunas veces por parte del responsable.",0.5,IF(Q24="El control no se ejecuta por parte del responsable.",0,"-")))+IF(AND(O24&lt;=100,O24&gt;=96),1,IF(AND(O24&lt;=95,O24&gt;=86),0.5,IF(AND(O24&lt;=85,O24&gt;=0),0,"-"))))=2,"FUERTE",IF((IF(Q24="El control se ejecuta de manera consistente por parte del responsable.",1,IF(Q24="El control se ejecuta algunas veces por parte del responsable.",0.5,IF(Q24="El control no se ejecuta por parte del responsable.",0,"-")))+IF(AND(O24&lt;=100,O24&gt;=96),1,IF(AND(O24&lt;=95,O24&gt;=86),0.5,IF(AND(O24&lt;=85,O24&gt;=0),0,"-"))))=1.5,"MODERADO",IF(AND((IF(Q24="El control se ejecuta de manera consistente por parte del responsable.",1,IF(Q24="El control se ejecuta algunas veces por parte del responsable.",0.5,IF(Q24="El control no se ejecuta por parte del responsable.",0,"-"))))=0.5,(IF(AND(O24&lt;=100,O24&gt;=96),1,IF(AND(O24&lt;=95,O24&gt;=86),0.5,IF(AND(O24&lt;=85,O24&gt;=0),0,"-"))))=0.5),"MODERADO",IF((IF(Q24="El control se ejecuta de manera consistente por parte del responsable.",1,IF(Q24="El control se ejecuta algunas veces por parte del responsable.",0.5,IF(Q24="El control no se ejecuta por parte del responsable.",0,"-")))+IF(AND(O24&lt;=100,O24&gt;=96),1,IF(AND(O24&lt;=95,O24&gt;=86),0.5,IF(AND(O24&lt;=85,O24&gt;=0),0,"-"))))&lt;=1,"DEBIL","-")))),"-")</f>
        <v>FUERTE</v>
      </c>
      <c r="T24" s="395">
        <f t="shared" si="4"/>
        <v>100</v>
      </c>
      <c r="U24" s="395" t="str">
        <f t="shared" ref="U24" si="9">+IF(S24="FUERTE","NO","SI")</f>
        <v>NO</v>
      </c>
      <c r="V24" s="819"/>
      <c r="W24" s="791"/>
      <c r="X24" s="791"/>
      <c r="Y24" s="819"/>
      <c r="Z24" s="819"/>
      <c r="AA24" s="344">
        <f>IF(COUNTA(#REF!)=2,"Seleccione una opcion P o I",IF(ISNUMBER(O24),LOOKUP(O24,DB!$F$74:$G$76,DB!$H$74:$H$76),""))</f>
        <v>-2</v>
      </c>
      <c r="AB24" s="791"/>
      <c r="AC24" s="791"/>
      <c r="AD24" s="791"/>
      <c r="AE24" s="797"/>
      <c r="AF24" s="345">
        <f>IF(COUNTA(#REF!)=1,AA24,0)</f>
        <v>-2</v>
      </c>
      <c r="AG24" s="345">
        <f>IF(COUNTA(#REF!)=1,AA24,0)</f>
        <v>-2</v>
      </c>
      <c r="AH24" s="833"/>
      <c r="AI24" s="346"/>
      <c r="AJ24" s="346"/>
      <c r="AK24" s="346"/>
      <c r="AL24" s="347"/>
      <c r="AM24" s="347"/>
      <c r="AN24" s="347"/>
      <c r="AO24" s="841"/>
      <c r="AP24" s="822"/>
      <c r="AQ24" s="823"/>
    </row>
    <row r="25" spans="1:43" ht="118.5" customHeight="1" x14ac:dyDescent="0.25">
      <c r="A25" s="769"/>
      <c r="B25" s="772"/>
      <c r="C25" s="766"/>
      <c r="D25" s="766"/>
      <c r="E25" s="774"/>
      <c r="F25" s="777"/>
      <c r="G25" s="402" t="s">
        <v>450</v>
      </c>
      <c r="H25" s="401">
        <v>15</v>
      </c>
      <c r="I25" s="343">
        <v>15</v>
      </c>
      <c r="J25" s="343">
        <v>15</v>
      </c>
      <c r="K25" s="343">
        <v>15</v>
      </c>
      <c r="L25" s="343">
        <v>15</v>
      </c>
      <c r="M25" s="343">
        <v>15</v>
      </c>
      <c r="N25" s="343">
        <v>10</v>
      </c>
      <c r="O25" s="395">
        <f t="shared" si="0"/>
        <v>100</v>
      </c>
      <c r="P25" s="395" t="str">
        <f t="shared" ref="P25" si="10">+IF(AND(O25&lt;=100,O25&gt;=96),"FUERTE",IF(AND(O25&lt;=95,O25&gt;=86),"MODERADO",IF(AND(O25&lt;=85,O25&gt;=0),"DEBIL","-")))</f>
        <v>FUERTE</v>
      </c>
      <c r="Q25" s="397" t="s">
        <v>208</v>
      </c>
      <c r="R25" s="397" t="str">
        <f t="shared" ref="R25" si="11">+IF(Q25="El control se ejecuta de manera consistente por parte del responsable.","FUERTE",IF(Q25="El control se ejecuta algunas veces por parte del responsable.","MODERADO",IF(Q25="El control no se ejecuta por parte del responsable.","DEBIL","-")))</f>
        <v>FUERTE</v>
      </c>
      <c r="S25" s="395" t="str">
        <f t="shared" ref="S25" si="12">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FUERTE</v>
      </c>
      <c r="T25" s="395">
        <f t="shared" si="4"/>
        <v>100</v>
      </c>
      <c r="U25" s="395" t="str">
        <f t="shared" ref="U25" si="13">+IF(S25="FUERTE","NO","SI")</f>
        <v>NO</v>
      </c>
      <c r="V25" s="819"/>
      <c r="W25" s="791"/>
      <c r="X25" s="791"/>
      <c r="Y25" s="819"/>
      <c r="Z25" s="819"/>
      <c r="AA25" s="344">
        <f>IF(COUNTA(#REF!)=2,"Seleccione una opcion P o I",IF(ISNUMBER(O25),LOOKUP(O25,DB!$F$74:$G$76,DB!$H$74:$H$76),""))</f>
        <v>-2</v>
      </c>
      <c r="AB25" s="791"/>
      <c r="AC25" s="791"/>
      <c r="AD25" s="791"/>
      <c r="AE25" s="797"/>
      <c r="AF25" s="345">
        <f>IF(COUNTA(#REF!)=1,AA25,0)</f>
        <v>-2</v>
      </c>
      <c r="AG25" s="345">
        <f>IF(COUNTA(#REF!)=1,AA25,0)</f>
        <v>-2</v>
      </c>
      <c r="AH25" s="833"/>
      <c r="AI25" s="346"/>
      <c r="AJ25" s="346"/>
      <c r="AK25" s="346"/>
      <c r="AL25" s="347"/>
      <c r="AM25" s="347"/>
      <c r="AN25" s="347"/>
      <c r="AO25" s="841"/>
      <c r="AP25" s="822"/>
      <c r="AQ25" s="823"/>
    </row>
    <row r="26" spans="1:43" ht="150" customHeight="1" thickBot="1" x14ac:dyDescent="0.3">
      <c r="A26" s="770"/>
      <c r="B26" s="773"/>
      <c r="C26" s="767"/>
      <c r="D26" s="767"/>
      <c r="E26" s="775"/>
      <c r="F26" s="778"/>
      <c r="G26" s="403" t="s">
        <v>451</v>
      </c>
      <c r="H26" s="409">
        <v>15</v>
      </c>
      <c r="I26" s="410">
        <v>15</v>
      </c>
      <c r="J26" s="410">
        <v>15</v>
      </c>
      <c r="K26" s="410">
        <v>15</v>
      </c>
      <c r="L26" s="410">
        <v>15</v>
      </c>
      <c r="M26" s="410">
        <v>15</v>
      </c>
      <c r="N26" s="410">
        <v>10</v>
      </c>
      <c r="O26" s="396">
        <f t="shared" si="0"/>
        <v>100</v>
      </c>
      <c r="P26" s="396" t="str">
        <f t="shared" ref="P26" si="14">+IF(AND(O26&lt;=100,O26&gt;=96),"FUERTE",IF(AND(O26&lt;=95,O26&gt;=86),"MODERADO",IF(AND(O26&lt;=85,O26&gt;=0),"DEBIL","-")))</f>
        <v>FUERTE</v>
      </c>
      <c r="Q26" s="398" t="s">
        <v>208</v>
      </c>
      <c r="R26" s="398" t="str">
        <f t="shared" ref="R26" si="15">+IF(Q26="El control se ejecuta de manera consistente por parte del responsable.","FUERTE",IF(Q26="El control se ejecuta algunas veces por parte del responsable.","MODERADO",IF(Q26="El control no se ejecuta por parte del responsable.","DEBIL","-")))</f>
        <v>FUERTE</v>
      </c>
      <c r="S26" s="396" t="str">
        <f t="shared" ref="S26" si="16">IFERROR(IF((IF(Q26="El control se ejecuta de manera consistente por parte del responsable.",1,IF(Q26="El control se ejecuta algunas veces por parte del responsable.",0.5,IF(Q26="El control no se ejecuta por parte del responsable.",0,"-")))+IF(AND(O26&lt;=100,O26&gt;=96),1,IF(AND(O26&lt;=95,O26&gt;=86),0.5,IF(AND(O26&lt;=85,O26&gt;=0),0,"-"))))=2,"FUERTE",IF((IF(Q26="El control se ejecuta de manera consistente por parte del responsable.",1,IF(Q26="El control se ejecuta algunas veces por parte del responsable.",0.5,IF(Q26="El control no se ejecuta por parte del responsable.",0,"-")))+IF(AND(O26&lt;=100,O26&gt;=96),1,IF(AND(O26&lt;=95,O26&gt;=86),0.5,IF(AND(O26&lt;=85,O26&gt;=0),0,"-"))))=1.5,"MODERADO",IF(AND((IF(Q26="El control se ejecuta de manera consistente por parte del responsable.",1,IF(Q26="El control se ejecuta algunas veces por parte del responsable.",0.5,IF(Q26="El control no se ejecuta por parte del responsable.",0,"-"))))=0.5,(IF(AND(O26&lt;=100,O26&gt;=96),1,IF(AND(O26&lt;=95,O26&gt;=86),0.5,IF(AND(O26&lt;=85,O26&gt;=0),0,"-"))))=0.5),"MODERADO",IF((IF(Q26="El control se ejecuta de manera consistente por parte del responsable.",1,IF(Q26="El control se ejecuta algunas veces por parte del responsable.",0.5,IF(Q26="El control no se ejecuta por parte del responsable.",0,"-")))+IF(AND(O26&lt;=100,O26&gt;=96),1,IF(AND(O26&lt;=95,O26&gt;=86),0.5,IF(AND(O26&lt;=85,O26&gt;=0),0,"-"))))&lt;=1,"DEBIL","-")))),"-")</f>
        <v>FUERTE</v>
      </c>
      <c r="T26" s="396">
        <f t="shared" si="4"/>
        <v>100</v>
      </c>
      <c r="U26" s="396" t="str">
        <f t="shared" ref="U26" si="17">+IF(S26="FUERTE","NO","SI")</f>
        <v>NO</v>
      </c>
      <c r="V26" s="800"/>
      <c r="W26" s="792"/>
      <c r="X26" s="792"/>
      <c r="Y26" s="800"/>
      <c r="Z26" s="800"/>
      <c r="AA26" s="350">
        <f>IF(COUNTA(#REF!)=2,"Seleccione una opcion P o I",IF(ISNUMBER(O26),LOOKUP(O26,DB!$F$74:$G$76,DB!$H$74:$H$76),""))</f>
        <v>-2</v>
      </c>
      <c r="AB26" s="792"/>
      <c r="AC26" s="792"/>
      <c r="AD26" s="792"/>
      <c r="AE26" s="798"/>
      <c r="AF26" s="351">
        <f>IF(COUNTA(#REF!)=1,AA26,0)</f>
        <v>-2</v>
      </c>
      <c r="AG26" s="351">
        <f>IF(COUNTA(#REF!)=1,AA26,0)</f>
        <v>-2</v>
      </c>
      <c r="AH26" s="834"/>
      <c r="AI26" s="411"/>
      <c r="AJ26" s="411"/>
      <c r="AK26" s="411"/>
      <c r="AL26" s="412"/>
      <c r="AM26" s="412"/>
      <c r="AN26" s="412"/>
      <c r="AO26" s="841"/>
      <c r="AP26" s="822"/>
      <c r="AQ26" s="823"/>
    </row>
    <row r="27" spans="1:43" ht="209.25" customHeight="1" x14ac:dyDescent="0.25">
      <c r="A27" s="768">
        <v>2</v>
      </c>
      <c r="B27" s="771" t="s">
        <v>385</v>
      </c>
      <c r="C27" s="364">
        <f>+'SEPG-F-012'!P23</f>
        <v>1</v>
      </c>
      <c r="D27" s="364">
        <f>+'SEPG-F-012'!P24</f>
        <v>11</v>
      </c>
      <c r="E27" s="365">
        <f>C27*D27</f>
        <v>11</v>
      </c>
      <c r="F27" s="776">
        <v>1</v>
      </c>
      <c r="G27" s="801" t="s">
        <v>452</v>
      </c>
      <c r="H27" s="803">
        <v>15</v>
      </c>
      <c r="I27" s="805">
        <v>15</v>
      </c>
      <c r="J27" s="805">
        <v>15</v>
      </c>
      <c r="K27" s="805">
        <v>15</v>
      </c>
      <c r="L27" s="805">
        <v>15</v>
      </c>
      <c r="M27" s="805">
        <v>15</v>
      </c>
      <c r="N27" s="805">
        <v>10</v>
      </c>
      <c r="O27" s="817">
        <f t="shared" si="0"/>
        <v>100</v>
      </c>
      <c r="P27" s="817" t="str">
        <f t="shared" si="1"/>
        <v>FUERTE</v>
      </c>
      <c r="Q27" s="815" t="s">
        <v>208</v>
      </c>
      <c r="R27" s="815" t="str">
        <f t="shared" si="2"/>
        <v>FUERTE</v>
      </c>
      <c r="S27" s="817" t="str">
        <f t="shared" si="3"/>
        <v>FUERTE</v>
      </c>
      <c r="T27" s="817">
        <f t="shared" si="4"/>
        <v>100</v>
      </c>
      <c r="U27" s="817" t="str">
        <f t="shared" si="5"/>
        <v>NO</v>
      </c>
      <c r="V27" s="817" t="str">
        <f>IFERROR(IF(AVERAGE(T27:T28)=100,"FUERTE",IF(AVERAGE(T27:T28)&gt;=50,"MODERADO","DEBIL")),"-")</f>
        <v>FUERTE</v>
      </c>
      <c r="W27" s="817" t="s">
        <v>219</v>
      </c>
      <c r="X27" s="817" t="s">
        <v>220</v>
      </c>
      <c r="Y27" s="799">
        <f>IFERROR(IF(W27="No disminuye",0,IF(CONCATENATE(V27,W27)="MODERADODirectamente",-1,IF(CONCATENATE(V27,W27)="FUERTEDirectamente",-2,"-"))),"-")</f>
        <v>-2</v>
      </c>
      <c r="Z27" s="799">
        <f>IFERROR(IF(X27="No disminuye",0,IF(_xlfn.CONCAT(V27,X27)="FUERTEDirectamente",-2,IF(_xlfn.CONCAT(V27,X27)="MODERADODirectamente",-1,IF(_xlfn.CONCAT(V27,X27)="FUERTEIndirectamente",-1,"0")))),"-")</f>
        <v>0</v>
      </c>
      <c r="AA27" s="368">
        <f>IF(COUNTA(#REF!)=2,"Seleccione una opcion P o I",IF(ISNUMBER(O27),LOOKUP(O27,DB!$F$74:$G$76,DB!$H$74:$H$76),""))</f>
        <v>-2</v>
      </c>
      <c r="AB27" s="790">
        <f>IFERROR(IF(C27+MIN(Y27:Y28)&lt;1,1,C27+MIN(Y27:Y28)),"")</f>
        <v>1</v>
      </c>
      <c r="AC27" s="790">
        <v>1</v>
      </c>
      <c r="AD27" s="790">
        <f>IFERROR(+AC27*AB27,)</f>
        <v>1</v>
      </c>
      <c r="AE27" s="790" t="str">
        <f>IFERROR(VLOOKUP(AD27,DB!$B$37:$D$61,2,FALSE),"")</f>
        <v>Riesgo Bajo (Z-1)</v>
      </c>
      <c r="AF27" s="369">
        <f>IF(COUNTA(#REF!)=1,AA27,0)</f>
        <v>-2</v>
      </c>
      <c r="AG27" s="369">
        <f>IF(COUNTA(#REF!)=1,AA27,0)</f>
        <v>-2</v>
      </c>
      <c r="AH27" s="832" t="s">
        <v>103</v>
      </c>
      <c r="AI27" s="803"/>
      <c r="AJ27" s="803"/>
      <c r="AK27" s="803"/>
      <c r="AL27" s="803"/>
      <c r="AM27" s="803"/>
      <c r="AN27" s="803"/>
      <c r="AO27" s="841"/>
      <c r="AP27" s="822"/>
      <c r="AQ27" s="823"/>
    </row>
    <row r="28" spans="1:43" ht="167.25" customHeight="1" thickBot="1" x14ac:dyDescent="0.3">
      <c r="A28" s="770"/>
      <c r="B28" s="773"/>
      <c r="C28" s="348" t="str">
        <f>'SEPG-F-012'!Q23</f>
        <v>Raro (E)</v>
      </c>
      <c r="D28" s="348" t="str">
        <f>'SEPG-F-012'!Q24</f>
        <v>Mayor</v>
      </c>
      <c r="E28" s="349" t="s">
        <v>404</v>
      </c>
      <c r="F28" s="778"/>
      <c r="G28" s="802"/>
      <c r="H28" s="804"/>
      <c r="I28" s="806"/>
      <c r="J28" s="806"/>
      <c r="K28" s="806"/>
      <c r="L28" s="806"/>
      <c r="M28" s="806"/>
      <c r="N28" s="806"/>
      <c r="O28" s="818"/>
      <c r="P28" s="818"/>
      <c r="Q28" s="816"/>
      <c r="R28" s="816"/>
      <c r="S28" s="818"/>
      <c r="T28" s="818"/>
      <c r="U28" s="818"/>
      <c r="V28" s="818"/>
      <c r="W28" s="818"/>
      <c r="X28" s="818"/>
      <c r="Y28" s="800"/>
      <c r="Z28" s="800"/>
      <c r="AA28" s="350"/>
      <c r="AB28" s="792"/>
      <c r="AC28" s="792"/>
      <c r="AD28" s="792"/>
      <c r="AE28" s="792"/>
      <c r="AF28" s="351"/>
      <c r="AG28" s="351"/>
      <c r="AH28" s="834"/>
      <c r="AI28" s="804"/>
      <c r="AJ28" s="804"/>
      <c r="AK28" s="804"/>
      <c r="AL28" s="804"/>
      <c r="AM28" s="804"/>
      <c r="AN28" s="804"/>
      <c r="AO28" s="804"/>
      <c r="AP28" s="824"/>
      <c r="AQ28" s="825"/>
    </row>
    <row r="29" spans="1:43" ht="165" customHeight="1" x14ac:dyDescent="0.25">
      <c r="A29" s="768">
        <v>3</v>
      </c>
      <c r="B29" s="830" t="s">
        <v>386</v>
      </c>
      <c r="C29" s="364">
        <f>+'SEPG-F-012'!P25</f>
        <v>3</v>
      </c>
      <c r="D29" s="364">
        <f>+'SEPG-F-012'!P26</f>
        <v>6</v>
      </c>
      <c r="E29" s="365">
        <f>C29*D29</f>
        <v>18</v>
      </c>
      <c r="F29" s="835">
        <v>1</v>
      </c>
      <c r="G29" s="801" t="s">
        <v>453</v>
      </c>
      <c r="H29" s="803">
        <v>15</v>
      </c>
      <c r="I29" s="805">
        <v>15</v>
      </c>
      <c r="J29" s="805">
        <v>15</v>
      </c>
      <c r="K29" s="805">
        <v>15</v>
      </c>
      <c r="L29" s="805">
        <v>15</v>
      </c>
      <c r="M29" s="805">
        <v>15</v>
      </c>
      <c r="N29" s="805">
        <v>10</v>
      </c>
      <c r="O29" s="817">
        <f t="shared" ref="O29" si="18">SUM(H29:N29)</f>
        <v>100</v>
      </c>
      <c r="P29" s="817" t="str">
        <f t="shared" si="1"/>
        <v>FUERTE</v>
      </c>
      <c r="Q29" s="815" t="s">
        <v>208</v>
      </c>
      <c r="R29" s="815" t="str">
        <f t="shared" si="2"/>
        <v>FUERTE</v>
      </c>
      <c r="S29" s="817" t="str">
        <f t="shared" si="3"/>
        <v>FUERTE</v>
      </c>
      <c r="T29" s="817">
        <f t="shared" ref="T29" si="19">+IF(S29="FUERTE",100,IF(S29="MODERADO",50,IF(S29="DEBIL",0,"-")))</f>
        <v>100</v>
      </c>
      <c r="U29" s="817" t="str">
        <f t="shared" si="5"/>
        <v>NO</v>
      </c>
      <c r="V29" s="799" t="str">
        <f>IFERROR(IF(AVERAGE(T29:T30)=100,"FUERTE",IF(AVERAGE(T29:T30)&gt;=50,"MODERADO","DEBIL")),"-")</f>
        <v>FUERTE</v>
      </c>
      <c r="W29" s="799" t="s">
        <v>219</v>
      </c>
      <c r="X29" s="799" t="s">
        <v>220</v>
      </c>
      <c r="Y29" s="799">
        <f>IFERROR(IF(W29="No disminuye",0,IF(CONCATENATE(V29,W29)="MODERADODirectamente",-1,IF(CONCATENATE(V29,W29)="FUERTEDirectamente",-2,"-"))),"-")</f>
        <v>-2</v>
      </c>
      <c r="Z29" s="799">
        <f>IFERROR(IF(X29="No disminuye",0,IF(_xlfn.CONCAT(V29,X29)="FUERTEDirectamente",-2,IF(_xlfn.CONCAT(V29,X29)="MODERADODirectamente",-1,IF(_xlfn.CONCAT(V29,X29)="FUERTEIndirectamente",-1,"0")))),"-")</f>
        <v>0</v>
      </c>
      <c r="AA29" s="368">
        <f>IF(COUNTA(#REF!)=2,"Seleccione una opcion P o I",IF(ISNUMBER(O29),LOOKUP(O29,DB!$F$74:$G$76,DB!$H$74:$H$76),""))</f>
        <v>-2</v>
      </c>
      <c r="AB29" s="790">
        <f>IFERROR(IF(C29+MIN(Y29:Y30)&lt;1,1,C29+MIN(Y29:Y30)),"")</f>
        <v>1</v>
      </c>
      <c r="AC29" s="790">
        <v>1</v>
      </c>
      <c r="AD29" s="790">
        <f>IFERROR(+AC29*AB29,)</f>
        <v>1</v>
      </c>
      <c r="AE29" s="790" t="str">
        <f>IFERROR(VLOOKUP(AD29,DB!$B$37:$D$61,2,FALSE),"")</f>
        <v>Riesgo Bajo (Z-1)</v>
      </c>
      <c r="AF29" s="369">
        <f>IF(COUNTA(#REF!)=1,AA29,0)</f>
        <v>-2</v>
      </c>
      <c r="AG29" s="369">
        <f>IF(COUNTA(#REF!)=1,AA29,0)</f>
        <v>-2</v>
      </c>
      <c r="AH29" s="832" t="s">
        <v>103</v>
      </c>
      <c r="AI29" s="803"/>
      <c r="AJ29" s="803"/>
      <c r="AK29" s="803"/>
      <c r="AL29" s="837"/>
      <c r="AM29" s="837"/>
      <c r="AN29" s="837"/>
      <c r="AO29" s="839" t="s">
        <v>440</v>
      </c>
      <c r="AP29" s="842">
        <v>1</v>
      </c>
      <c r="AQ29" s="843"/>
    </row>
    <row r="30" spans="1:43" ht="210" customHeight="1" thickBot="1" x14ac:dyDescent="0.3">
      <c r="A30" s="770"/>
      <c r="B30" s="831"/>
      <c r="C30" s="348" t="str">
        <f>+'SEPG-F-012'!Q25</f>
        <v>Posible (C)</v>
      </c>
      <c r="D30" s="348" t="str">
        <f>+'SEPG-F-012'!Q26</f>
        <v>Menor</v>
      </c>
      <c r="E30" s="349" t="s">
        <v>405</v>
      </c>
      <c r="F30" s="836"/>
      <c r="G30" s="802"/>
      <c r="H30" s="804"/>
      <c r="I30" s="806"/>
      <c r="J30" s="806"/>
      <c r="K30" s="806"/>
      <c r="L30" s="806"/>
      <c r="M30" s="806"/>
      <c r="N30" s="806"/>
      <c r="O30" s="818"/>
      <c r="P30" s="818"/>
      <c r="Q30" s="816"/>
      <c r="R30" s="816"/>
      <c r="S30" s="818"/>
      <c r="T30" s="818"/>
      <c r="U30" s="818"/>
      <c r="V30" s="800"/>
      <c r="W30" s="800"/>
      <c r="X30" s="800"/>
      <c r="Y30" s="800"/>
      <c r="Z30" s="800"/>
      <c r="AA30" s="350" t="str">
        <f>IF(COUNTA(#REF!)=2,"Seleccione una opcion P o I",IF(ISNUMBER(O30),LOOKUP(O30,DB!$F$74:$G$76,DB!$H$74:$H$76),""))</f>
        <v/>
      </c>
      <c r="AB30" s="792"/>
      <c r="AC30" s="792"/>
      <c r="AD30" s="792"/>
      <c r="AE30" s="792"/>
      <c r="AF30" s="351" t="str">
        <f>IF(COUNTA(#REF!)=1,AA30,0)</f>
        <v/>
      </c>
      <c r="AG30" s="351" t="str">
        <f>IF(COUNTA(#REF!)=1,AA30,0)</f>
        <v/>
      </c>
      <c r="AH30" s="834"/>
      <c r="AI30" s="804"/>
      <c r="AJ30" s="804"/>
      <c r="AK30" s="804"/>
      <c r="AL30" s="838"/>
      <c r="AM30" s="838"/>
      <c r="AN30" s="838"/>
      <c r="AO30" s="840"/>
      <c r="AP30" s="844"/>
      <c r="AQ30" s="845"/>
    </row>
    <row r="32" spans="1:43" x14ac:dyDescent="0.25">
      <c r="A32" s="76"/>
      <c r="B32" s="77"/>
      <c r="C32" s="78"/>
      <c r="D32" s="78"/>
      <c r="E32" s="78"/>
      <c r="F32" s="79"/>
      <c r="G32" s="77"/>
      <c r="H32" s="77"/>
      <c r="I32" s="77"/>
      <c r="J32" s="77"/>
      <c r="K32" s="77"/>
      <c r="L32" s="77"/>
      <c r="M32" s="77"/>
      <c r="N32" s="77"/>
      <c r="O32" s="80"/>
      <c r="P32" s="80"/>
      <c r="Q32" s="80"/>
      <c r="R32" s="80"/>
      <c r="S32" s="80"/>
      <c r="T32" s="80"/>
      <c r="U32" s="80"/>
      <c r="V32" s="80"/>
      <c r="W32" s="80"/>
      <c r="X32" s="80"/>
      <c r="Y32" s="80"/>
      <c r="Z32" s="80"/>
      <c r="AA32" s="77"/>
      <c r="AB32" s="77"/>
      <c r="AC32" s="77"/>
      <c r="AD32" s="77"/>
      <c r="AE32" s="77"/>
      <c r="AF32" s="77"/>
      <c r="AG32" s="77"/>
      <c r="AH32" s="77"/>
      <c r="AI32" s="77"/>
      <c r="AJ32" s="77"/>
      <c r="AK32" s="77"/>
      <c r="AL32" s="77"/>
      <c r="AM32" s="77"/>
      <c r="AN32" s="77"/>
      <c r="AO32" s="77"/>
      <c r="AP32" s="77"/>
      <c r="AQ32" s="77"/>
    </row>
    <row r="33" spans="1:46" s="97" customFormat="1" ht="48.75" customHeight="1" x14ac:dyDescent="0.25">
      <c r="A33" s="850" t="s">
        <v>194</v>
      </c>
      <c r="B33" s="851"/>
      <c r="C33" s="851"/>
      <c r="D33" s="851"/>
      <c r="E33" s="851"/>
      <c r="F33" s="851"/>
      <c r="G33" s="851"/>
      <c r="H33" s="852"/>
      <c r="I33" s="856" t="s">
        <v>4</v>
      </c>
      <c r="J33" s="856"/>
      <c r="K33" s="856"/>
      <c r="L33" s="856"/>
      <c r="M33" s="856"/>
      <c r="N33" s="856"/>
      <c r="O33" s="856"/>
      <c r="P33" s="856"/>
      <c r="Q33" s="856" t="s">
        <v>195</v>
      </c>
      <c r="R33" s="856"/>
      <c r="S33" s="856"/>
      <c r="T33" s="856"/>
      <c r="U33" s="856"/>
      <c r="V33" s="856"/>
      <c r="W33" s="856"/>
      <c r="X33" s="856"/>
      <c r="Y33" s="856"/>
      <c r="Z33" s="856"/>
      <c r="AA33" s="856"/>
      <c r="AB33" s="856"/>
      <c r="AC33" s="856"/>
      <c r="AD33" s="856"/>
      <c r="AE33" s="856"/>
      <c r="AF33" s="856"/>
      <c r="AG33" s="856"/>
      <c r="AH33" s="856"/>
      <c r="AI33" s="856"/>
      <c r="AJ33" s="856"/>
      <c r="AK33" s="856"/>
      <c r="AL33" s="99"/>
      <c r="AM33" s="99"/>
      <c r="AN33" s="99"/>
      <c r="AO33" s="99"/>
      <c r="AP33" s="99"/>
      <c r="AQ33" s="99"/>
      <c r="AR33" s="93"/>
      <c r="AS33" s="93"/>
      <c r="AT33" s="93"/>
    </row>
    <row r="34" spans="1:46" s="93" customFormat="1" ht="22.5" customHeight="1" x14ac:dyDescent="0.25">
      <c r="A34" s="846" t="s">
        <v>32</v>
      </c>
      <c r="B34" s="847"/>
      <c r="C34" s="847"/>
      <c r="D34" s="847"/>
      <c r="E34" s="848"/>
      <c r="F34" s="846" t="s">
        <v>99</v>
      </c>
      <c r="G34" s="848"/>
      <c r="H34" s="375" t="s">
        <v>185</v>
      </c>
      <c r="I34" s="849" t="s">
        <v>32</v>
      </c>
      <c r="J34" s="849"/>
      <c r="K34" s="849"/>
      <c r="L34" s="849" t="s">
        <v>99</v>
      </c>
      <c r="M34" s="849"/>
      <c r="N34" s="849"/>
      <c r="O34" s="849" t="s">
        <v>185</v>
      </c>
      <c r="P34" s="849"/>
      <c r="Q34" s="849" t="s">
        <v>32</v>
      </c>
      <c r="R34" s="849"/>
      <c r="S34" s="849"/>
      <c r="T34" s="849"/>
      <c r="U34" s="849"/>
      <c r="V34" s="849"/>
      <c r="W34" s="849" t="s">
        <v>99</v>
      </c>
      <c r="X34" s="849"/>
      <c r="Y34" s="849"/>
      <c r="Z34" s="849"/>
      <c r="AA34" s="849"/>
      <c r="AB34" s="849"/>
      <c r="AC34" s="849"/>
      <c r="AD34" s="849"/>
      <c r="AE34" s="375" t="s">
        <v>185</v>
      </c>
      <c r="AF34" s="376" t="s">
        <v>185</v>
      </c>
      <c r="AG34" s="376"/>
      <c r="AH34" s="849" t="s">
        <v>196</v>
      </c>
      <c r="AI34" s="849"/>
      <c r="AJ34" s="849"/>
      <c r="AK34" s="849"/>
      <c r="AL34" s="99"/>
      <c r="AM34" s="99"/>
      <c r="AN34" s="99"/>
      <c r="AO34" s="99"/>
      <c r="AP34" s="99"/>
      <c r="AQ34" s="99"/>
    </row>
    <row r="35" spans="1:46" s="94" customFormat="1" ht="21" customHeight="1" x14ac:dyDescent="0.25">
      <c r="A35" s="853" t="s">
        <v>413</v>
      </c>
      <c r="B35" s="854"/>
      <c r="C35" s="854"/>
      <c r="D35" s="854"/>
      <c r="E35" s="855"/>
      <c r="F35" s="853" t="s">
        <v>427</v>
      </c>
      <c r="G35" s="855"/>
      <c r="H35" s="352" t="s">
        <v>415</v>
      </c>
      <c r="I35" s="857" t="s">
        <v>428</v>
      </c>
      <c r="J35" s="858"/>
      <c r="K35" s="859"/>
      <c r="L35" s="857" t="s">
        <v>429</v>
      </c>
      <c r="M35" s="858"/>
      <c r="N35" s="859"/>
      <c r="O35" s="857" t="s">
        <v>430</v>
      </c>
      <c r="P35" s="859"/>
      <c r="Q35" s="860" t="s">
        <v>428</v>
      </c>
      <c r="R35" s="861"/>
      <c r="S35" s="861"/>
      <c r="T35" s="861"/>
      <c r="U35" s="861"/>
      <c r="V35" s="862"/>
      <c r="W35" s="860" t="s">
        <v>429</v>
      </c>
      <c r="X35" s="861"/>
      <c r="Y35" s="861"/>
      <c r="Z35" s="861"/>
      <c r="AA35" s="861"/>
      <c r="AB35" s="861"/>
      <c r="AC35" s="861"/>
      <c r="AD35" s="862"/>
      <c r="AE35" s="363" t="s">
        <v>431</v>
      </c>
      <c r="AF35" s="362"/>
      <c r="AG35" s="361"/>
      <c r="AH35" s="829"/>
      <c r="AI35" s="829"/>
      <c r="AJ35" s="829"/>
      <c r="AK35" s="829"/>
      <c r="AL35" s="99"/>
      <c r="AM35" s="99"/>
      <c r="AN35" s="99"/>
      <c r="AO35" s="99"/>
      <c r="AP35" s="99"/>
      <c r="AQ35" s="99"/>
    </row>
    <row r="36" spans="1:46" s="94" customFormat="1" ht="21" customHeight="1" x14ac:dyDescent="0.25">
      <c r="A36" s="853" t="s">
        <v>421</v>
      </c>
      <c r="B36" s="854"/>
      <c r="C36" s="854"/>
      <c r="D36" s="854"/>
      <c r="E36" s="855"/>
      <c r="F36" s="853" t="s">
        <v>427</v>
      </c>
      <c r="G36" s="855"/>
      <c r="H36" s="352" t="s">
        <v>415</v>
      </c>
      <c r="I36" s="857"/>
      <c r="J36" s="858"/>
      <c r="K36" s="859"/>
      <c r="L36" s="857"/>
      <c r="M36" s="858"/>
      <c r="N36" s="859"/>
      <c r="O36" s="826"/>
      <c r="P36" s="828"/>
      <c r="Q36" s="826"/>
      <c r="R36" s="827"/>
      <c r="S36" s="827"/>
      <c r="T36" s="827"/>
      <c r="U36" s="827"/>
      <c r="V36" s="828"/>
      <c r="W36" s="826"/>
      <c r="X36" s="827"/>
      <c r="Y36" s="827"/>
      <c r="Z36" s="827"/>
      <c r="AA36" s="827"/>
      <c r="AB36" s="827"/>
      <c r="AC36" s="827"/>
      <c r="AD36" s="828"/>
      <c r="AE36" s="361"/>
      <c r="AF36" s="362"/>
      <c r="AG36" s="361"/>
      <c r="AH36" s="829"/>
      <c r="AI36" s="829"/>
      <c r="AJ36" s="829"/>
      <c r="AK36" s="829"/>
      <c r="AL36" s="99"/>
      <c r="AM36" s="99"/>
      <c r="AN36" s="99"/>
      <c r="AO36" s="99"/>
      <c r="AP36" s="99"/>
      <c r="AQ36" s="99"/>
    </row>
    <row r="37" spans="1:46" s="94" customFormat="1" ht="21" customHeight="1" x14ac:dyDescent="0.25">
      <c r="A37" s="853" t="s">
        <v>425</v>
      </c>
      <c r="B37" s="854"/>
      <c r="C37" s="854"/>
      <c r="D37" s="854"/>
      <c r="E37" s="855"/>
      <c r="F37" s="853" t="s">
        <v>427</v>
      </c>
      <c r="G37" s="855"/>
      <c r="H37" s="352" t="s">
        <v>415</v>
      </c>
      <c r="I37" s="857"/>
      <c r="J37" s="858"/>
      <c r="K37" s="859"/>
      <c r="L37" s="857"/>
      <c r="M37" s="858"/>
      <c r="N37" s="859"/>
      <c r="O37" s="826"/>
      <c r="P37" s="828"/>
      <c r="Q37" s="826"/>
      <c r="R37" s="827"/>
      <c r="S37" s="827"/>
      <c r="T37" s="827"/>
      <c r="U37" s="827"/>
      <c r="V37" s="828"/>
      <c r="W37" s="826"/>
      <c r="X37" s="827"/>
      <c r="Y37" s="827"/>
      <c r="Z37" s="827"/>
      <c r="AA37" s="827"/>
      <c r="AB37" s="827"/>
      <c r="AC37" s="827"/>
      <c r="AD37" s="828"/>
      <c r="AE37" s="361"/>
      <c r="AF37" s="362"/>
      <c r="AG37" s="361"/>
      <c r="AH37" s="829"/>
      <c r="AI37" s="829"/>
      <c r="AJ37" s="829"/>
      <c r="AK37" s="829"/>
      <c r="AL37" s="99"/>
      <c r="AM37" s="99"/>
      <c r="AN37" s="99"/>
      <c r="AO37" s="99"/>
      <c r="AP37" s="99"/>
      <c r="AQ37" s="99"/>
    </row>
    <row r="38" spans="1:46" s="94" customFormat="1" ht="21" customHeight="1" x14ac:dyDescent="0.25">
      <c r="A38" s="853" t="s">
        <v>424</v>
      </c>
      <c r="B38" s="854"/>
      <c r="C38" s="854"/>
      <c r="D38" s="854"/>
      <c r="E38" s="855"/>
      <c r="F38" s="853" t="s">
        <v>427</v>
      </c>
      <c r="G38" s="855"/>
      <c r="H38" s="352" t="s">
        <v>415</v>
      </c>
      <c r="I38" s="857"/>
      <c r="J38" s="858"/>
      <c r="K38" s="859"/>
      <c r="L38" s="857"/>
      <c r="M38" s="858"/>
      <c r="N38" s="859"/>
      <c r="O38" s="826"/>
      <c r="P38" s="828"/>
      <c r="Q38" s="826"/>
      <c r="R38" s="827"/>
      <c r="S38" s="827"/>
      <c r="T38" s="827"/>
      <c r="U38" s="827"/>
      <c r="V38" s="828"/>
      <c r="W38" s="826"/>
      <c r="X38" s="827"/>
      <c r="Y38" s="827"/>
      <c r="Z38" s="827"/>
      <c r="AA38" s="827"/>
      <c r="AB38" s="827"/>
      <c r="AC38" s="827"/>
      <c r="AD38" s="828"/>
      <c r="AE38" s="361"/>
      <c r="AF38" s="362"/>
      <c r="AG38" s="361"/>
      <c r="AH38" s="829"/>
      <c r="AI38" s="829"/>
      <c r="AJ38" s="829"/>
      <c r="AK38" s="829"/>
      <c r="AL38" s="99"/>
      <c r="AM38" s="99"/>
      <c r="AN38" s="99"/>
      <c r="AO38" s="99"/>
      <c r="AP38" s="99"/>
      <c r="AQ38" s="99"/>
    </row>
    <row r="39" spans="1:46" s="94" customFormat="1" ht="21" customHeight="1" x14ac:dyDescent="0.25">
      <c r="A39" s="853" t="s">
        <v>414</v>
      </c>
      <c r="B39" s="854"/>
      <c r="C39" s="854"/>
      <c r="D39" s="854"/>
      <c r="E39" s="855"/>
      <c r="F39" s="853" t="s">
        <v>427</v>
      </c>
      <c r="G39" s="855"/>
      <c r="H39" s="352" t="s">
        <v>415</v>
      </c>
      <c r="I39" s="857"/>
      <c r="J39" s="858"/>
      <c r="K39" s="859"/>
      <c r="L39" s="857"/>
      <c r="M39" s="858"/>
      <c r="N39" s="859"/>
      <c r="O39" s="826"/>
      <c r="P39" s="828"/>
      <c r="Q39" s="826"/>
      <c r="R39" s="827"/>
      <c r="S39" s="827"/>
      <c r="T39" s="827"/>
      <c r="U39" s="827"/>
      <c r="V39" s="828"/>
      <c r="W39" s="826"/>
      <c r="X39" s="827"/>
      <c r="Y39" s="827"/>
      <c r="Z39" s="827"/>
      <c r="AA39" s="827"/>
      <c r="AB39" s="827"/>
      <c r="AC39" s="827"/>
      <c r="AD39" s="828"/>
      <c r="AE39" s="361"/>
      <c r="AF39" s="362"/>
      <c r="AG39" s="361"/>
      <c r="AH39" s="829"/>
      <c r="AI39" s="829"/>
      <c r="AJ39" s="829"/>
      <c r="AK39" s="829"/>
      <c r="AL39" s="99"/>
      <c r="AM39" s="99"/>
      <c r="AN39" s="99"/>
      <c r="AO39" s="99"/>
      <c r="AP39" s="99"/>
      <c r="AQ39" s="99"/>
    </row>
    <row r="40" spans="1:46" s="94" customFormat="1" ht="21" customHeight="1" x14ac:dyDescent="0.25">
      <c r="A40" s="853" t="s">
        <v>420</v>
      </c>
      <c r="B40" s="854"/>
      <c r="C40" s="854"/>
      <c r="D40" s="854"/>
      <c r="E40" s="855"/>
      <c r="F40" s="853" t="s">
        <v>427</v>
      </c>
      <c r="G40" s="855"/>
      <c r="H40" s="352" t="s">
        <v>415</v>
      </c>
      <c r="I40" s="857"/>
      <c r="J40" s="858"/>
      <c r="K40" s="859"/>
      <c r="L40" s="857"/>
      <c r="M40" s="858"/>
      <c r="N40" s="859"/>
      <c r="O40" s="826"/>
      <c r="P40" s="828"/>
      <c r="Q40" s="826"/>
      <c r="R40" s="827"/>
      <c r="S40" s="827"/>
      <c r="T40" s="827"/>
      <c r="U40" s="827"/>
      <c r="V40" s="828"/>
      <c r="W40" s="826"/>
      <c r="X40" s="827"/>
      <c r="Y40" s="827"/>
      <c r="Z40" s="827"/>
      <c r="AA40" s="827"/>
      <c r="AB40" s="827"/>
      <c r="AC40" s="827"/>
      <c r="AD40" s="828"/>
      <c r="AE40" s="361"/>
      <c r="AF40" s="362"/>
      <c r="AG40" s="361"/>
      <c r="AH40" s="829"/>
      <c r="AI40" s="829"/>
      <c r="AJ40" s="829"/>
      <c r="AK40" s="829"/>
      <c r="AL40" s="99"/>
      <c r="AM40" s="99"/>
      <c r="AN40" s="99"/>
      <c r="AO40" s="99"/>
      <c r="AP40" s="99"/>
      <c r="AQ40" s="99"/>
    </row>
    <row r="41" spans="1:46" s="94" customFormat="1" ht="21" customHeight="1" x14ac:dyDescent="0.25">
      <c r="A41" s="853" t="s">
        <v>422</v>
      </c>
      <c r="B41" s="854"/>
      <c r="C41" s="854"/>
      <c r="D41" s="854"/>
      <c r="E41" s="855"/>
      <c r="F41" s="853" t="s">
        <v>427</v>
      </c>
      <c r="G41" s="855"/>
      <c r="H41" s="352" t="s">
        <v>415</v>
      </c>
      <c r="I41" s="857"/>
      <c r="J41" s="858"/>
      <c r="K41" s="859"/>
      <c r="L41" s="857"/>
      <c r="M41" s="858"/>
      <c r="N41" s="859"/>
      <c r="O41" s="826"/>
      <c r="P41" s="828"/>
      <c r="Q41" s="826"/>
      <c r="R41" s="827"/>
      <c r="S41" s="827"/>
      <c r="T41" s="827"/>
      <c r="U41" s="827"/>
      <c r="V41" s="828"/>
      <c r="W41" s="826"/>
      <c r="X41" s="827"/>
      <c r="Y41" s="827"/>
      <c r="Z41" s="827"/>
      <c r="AA41" s="827"/>
      <c r="AB41" s="827"/>
      <c r="AC41" s="827"/>
      <c r="AD41" s="828"/>
      <c r="AE41" s="361"/>
      <c r="AF41" s="362"/>
      <c r="AG41" s="361"/>
      <c r="AH41" s="829"/>
      <c r="AI41" s="829"/>
      <c r="AJ41" s="829"/>
      <c r="AK41" s="829"/>
      <c r="AL41" s="99"/>
      <c r="AM41" s="99"/>
      <c r="AN41" s="99"/>
      <c r="AO41" s="99"/>
      <c r="AP41" s="99"/>
      <c r="AQ41" s="99"/>
    </row>
    <row r="42" spans="1:46" s="94" customFormat="1" ht="21" customHeight="1" x14ac:dyDescent="0.25">
      <c r="A42" s="853" t="s">
        <v>417</v>
      </c>
      <c r="B42" s="854"/>
      <c r="C42" s="854"/>
      <c r="D42" s="854"/>
      <c r="E42" s="855"/>
      <c r="F42" s="853" t="s">
        <v>427</v>
      </c>
      <c r="G42" s="855"/>
      <c r="H42" s="352" t="s">
        <v>415</v>
      </c>
      <c r="I42" s="857"/>
      <c r="J42" s="858"/>
      <c r="K42" s="859"/>
      <c r="L42" s="857"/>
      <c r="M42" s="858"/>
      <c r="N42" s="859"/>
      <c r="O42" s="826"/>
      <c r="P42" s="828"/>
      <c r="Q42" s="826"/>
      <c r="R42" s="827"/>
      <c r="S42" s="827"/>
      <c r="T42" s="827"/>
      <c r="U42" s="827"/>
      <c r="V42" s="828"/>
      <c r="W42" s="826"/>
      <c r="X42" s="827"/>
      <c r="Y42" s="827"/>
      <c r="Z42" s="827"/>
      <c r="AA42" s="827"/>
      <c r="AB42" s="827"/>
      <c r="AC42" s="827"/>
      <c r="AD42" s="828"/>
      <c r="AE42" s="361"/>
      <c r="AF42" s="362"/>
      <c r="AG42" s="361"/>
      <c r="AH42" s="829"/>
      <c r="AI42" s="829"/>
      <c r="AJ42" s="829"/>
      <c r="AK42" s="829"/>
      <c r="AL42" s="99"/>
      <c r="AM42" s="99"/>
      <c r="AN42" s="99"/>
      <c r="AO42" s="99"/>
      <c r="AP42" s="99"/>
      <c r="AQ42" s="99"/>
    </row>
    <row r="43" spans="1:46" s="94" customFormat="1" ht="21" customHeight="1" x14ac:dyDescent="0.25">
      <c r="A43" s="853" t="s">
        <v>423</v>
      </c>
      <c r="B43" s="854"/>
      <c r="C43" s="854"/>
      <c r="D43" s="854"/>
      <c r="E43" s="855"/>
      <c r="F43" s="853" t="s">
        <v>427</v>
      </c>
      <c r="G43" s="855"/>
      <c r="H43" s="352" t="s">
        <v>415</v>
      </c>
      <c r="I43" s="857"/>
      <c r="J43" s="858"/>
      <c r="K43" s="859"/>
      <c r="L43" s="857"/>
      <c r="M43" s="858"/>
      <c r="N43" s="859"/>
      <c r="O43" s="826"/>
      <c r="P43" s="828"/>
      <c r="Q43" s="826"/>
      <c r="R43" s="827"/>
      <c r="S43" s="827"/>
      <c r="T43" s="827"/>
      <c r="U43" s="827"/>
      <c r="V43" s="828"/>
      <c r="W43" s="826"/>
      <c r="X43" s="827"/>
      <c r="Y43" s="827"/>
      <c r="Z43" s="827"/>
      <c r="AA43" s="827"/>
      <c r="AB43" s="827"/>
      <c r="AC43" s="827"/>
      <c r="AD43" s="828"/>
      <c r="AE43" s="361"/>
      <c r="AF43" s="362"/>
      <c r="AG43" s="361"/>
      <c r="AH43" s="829"/>
      <c r="AI43" s="829"/>
      <c r="AJ43" s="829"/>
      <c r="AK43" s="829"/>
      <c r="AL43" s="99"/>
      <c r="AM43" s="99"/>
      <c r="AN43" s="99"/>
      <c r="AO43" s="99"/>
      <c r="AP43" s="99"/>
      <c r="AQ43" s="99"/>
    </row>
    <row r="44" spans="1:46" s="94" customFormat="1" ht="21" customHeight="1" x14ac:dyDescent="0.25">
      <c r="A44" s="853" t="s">
        <v>418</v>
      </c>
      <c r="B44" s="854"/>
      <c r="C44" s="854"/>
      <c r="D44" s="854"/>
      <c r="E44" s="855"/>
      <c r="F44" s="853" t="s">
        <v>427</v>
      </c>
      <c r="G44" s="855"/>
      <c r="H44" s="352" t="s">
        <v>415</v>
      </c>
      <c r="I44" s="857"/>
      <c r="J44" s="858"/>
      <c r="K44" s="859"/>
      <c r="L44" s="857"/>
      <c r="M44" s="858"/>
      <c r="N44" s="859"/>
      <c r="O44" s="826"/>
      <c r="P44" s="828"/>
      <c r="Q44" s="826"/>
      <c r="R44" s="827"/>
      <c r="S44" s="827"/>
      <c r="T44" s="827"/>
      <c r="U44" s="827"/>
      <c r="V44" s="828"/>
      <c r="W44" s="826"/>
      <c r="X44" s="827"/>
      <c r="Y44" s="827"/>
      <c r="Z44" s="827"/>
      <c r="AA44" s="827"/>
      <c r="AB44" s="827"/>
      <c r="AC44" s="827"/>
      <c r="AD44" s="828"/>
      <c r="AE44" s="361"/>
      <c r="AF44" s="362"/>
      <c r="AG44" s="361"/>
      <c r="AH44" s="829"/>
      <c r="AI44" s="829"/>
      <c r="AJ44" s="829"/>
      <c r="AK44" s="829"/>
      <c r="AL44" s="99"/>
      <c r="AM44" s="99"/>
      <c r="AN44" s="99"/>
      <c r="AO44" s="99"/>
      <c r="AP44" s="99"/>
      <c r="AQ44" s="99"/>
    </row>
    <row r="45" spans="1:46" s="94" customFormat="1" ht="21" customHeight="1" x14ac:dyDescent="0.25">
      <c r="A45" s="853" t="s">
        <v>416</v>
      </c>
      <c r="B45" s="854"/>
      <c r="C45" s="854"/>
      <c r="D45" s="854"/>
      <c r="E45" s="855"/>
      <c r="F45" s="853" t="s">
        <v>427</v>
      </c>
      <c r="G45" s="855"/>
      <c r="H45" s="352" t="s">
        <v>415</v>
      </c>
      <c r="I45" s="857"/>
      <c r="J45" s="858"/>
      <c r="K45" s="859"/>
      <c r="L45" s="857"/>
      <c r="M45" s="858"/>
      <c r="N45" s="859"/>
      <c r="O45" s="826"/>
      <c r="P45" s="828"/>
      <c r="Q45" s="826"/>
      <c r="R45" s="827"/>
      <c r="S45" s="827"/>
      <c r="T45" s="827"/>
      <c r="U45" s="827"/>
      <c r="V45" s="828"/>
      <c r="W45" s="826"/>
      <c r="X45" s="827"/>
      <c r="Y45" s="827"/>
      <c r="Z45" s="827"/>
      <c r="AA45" s="827"/>
      <c r="AB45" s="827"/>
      <c r="AC45" s="827"/>
      <c r="AD45" s="828"/>
      <c r="AE45" s="361"/>
      <c r="AF45" s="362"/>
      <c r="AG45" s="361"/>
      <c r="AH45" s="829"/>
      <c r="AI45" s="829"/>
      <c r="AJ45" s="829"/>
      <c r="AK45" s="829"/>
      <c r="AL45" s="99"/>
      <c r="AM45" s="99"/>
      <c r="AN45" s="99"/>
      <c r="AO45" s="99"/>
      <c r="AP45" s="99"/>
      <c r="AQ45" s="99"/>
    </row>
    <row r="46" spans="1:46" s="94" customFormat="1" ht="21" customHeight="1" x14ac:dyDescent="0.25">
      <c r="A46" s="853" t="s">
        <v>426</v>
      </c>
      <c r="B46" s="854"/>
      <c r="C46" s="854"/>
      <c r="D46" s="854"/>
      <c r="E46" s="855"/>
      <c r="F46" s="853" t="s">
        <v>427</v>
      </c>
      <c r="G46" s="855"/>
      <c r="H46" s="352" t="s">
        <v>415</v>
      </c>
      <c r="I46" s="857"/>
      <c r="J46" s="858"/>
      <c r="K46" s="859"/>
      <c r="L46" s="857"/>
      <c r="M46" s="858"/>
      <c r="N46" s="859"/>
      <c r="O46" s="826"/>
      <c r="P46" s="828"/>
      <c r="Q46" s="826"/>
      <c r="R46" s="827"/>
      <c r="S46" s="827"/>
      <c r="T46" s="827"/>
      <c r="U46" s="827"/>
      <c r="V46" s="828"/>
      <c r="W46" s="826"/>
      <c r="X46" s="827"/>
      <c r="Y46" s="827"/>
      <c r="Z46" s="827"/>
      <c r="AA46" s="827"/>
      <c r="AB46" s="827"/>
      <c r="AC46" s="827"/>
      <c r="AD46" s="828"/>
      <c r="AE46" s="361"/>
      <c r="AF46" s="362"/>
      <c r="AG46" s="361"/>
      <c r="AH46" s="829"/>
      <c r="AI46" s="829"/>
      <c r="AJ46" s="829"/>
      <c r="AK46" s="829"/>
      <c r="AL46" s="99"/>
      <c r="AM46" s="99"/>
      <c r="AN46" s="99"/>
      <c r="AO46" s="99"/>
      <c r="AP46" s="99"/>
      <c r="AQ46" s="99"/>
    </row>
    <row r="47" spans="1:46" s="94" customFormat="1" ht="21" customHeight="1" x14ac:dyDescent="0.25">
      <c r="A47" s="853" t="s">
        <v>419</v>
      </c>
      <c r="B47" s="854"/>
      <c r="C47" s="854"/>
      <c r="D47" s="854"/>
      <c r="E47" s="855"/>
      <c r="F47" s="853" t="s">
        <v>427</v>
      </c>
      <c r="G47" s="855"/>
      <c r="H47" s="352" t="s">
        <v>415</v>
      </c>
      <c r="I47" s="857"/>
      <c r="J47" s="858"/>
      <c r="K47" s="859"/>
      <c r="L47" s="857"/>
      <c r="M47" s="858"/>
      <c r="N47" s="859"/>
      <c r="O47" s="826"/>
      <c r="P47" s="828"/>
      <c r="Q47" s="826"/>
      <c r="R47" s="827"/>
      <c r="S47" s="827"/>
      <c r="T47" s="827"/>
      <c r="U47" s="827"/>
      <c r="V47" s="828"/>
      <c r="W47" s="826"/>
      <c r="X47" s="827"/>
      <c r="Y47" s="827"/>
      <c r="Z47" s="827"/>
      <c r="AA47" s="827"/>
      <c r="AB47" s="827"/>
      <c r="AC47" s="827"/>
      <c r="AD47" s="828"/>
      <c r="AE47" s="361"/>
      <c r="AF47" s="362"/>
      <c r="AG47" s="361"/>
      <c r="AH47" s="829"/>
      <c r="AI47" s="829"/>
      <c r="AJ47" s="829"/>
      <c r="AK47" s="829"/>
      <c r="AL47" s="99"/>
      <c r="AM47" s="99"/>
      <c r="AN47" s="99"/>
      <c r="AO47" s="99"/>
      <c r="AP47" s="99"/>
      <c r="AQ47" s="99"/>
    </row>
  </sheetData>
  <sortState xmlns:xlrd2="http://schemas.microsoft.com/office/spreadsheetml/2017/richdata2" ref="A35:E47">
    <sortCondition ref="A47"/>
  </sortState>
  <mergeCells count="250">
    <mergeCell ref="Q47:V47"/>
    <mergeCell ref="W47:AD47"/>
    <mergeCell ref="AH47:AK47"/>
    <mergeCell ref="Q42:V42"/>
    <mergeCell ref="W42:AD42"/>
    <mergeCell ref="AH42:AK42"/>
    <mergeCell ref="Q43:V43"/>
    <mergeCell ref="W43:AD43"/>
    <mergeCell ref="AH43:AK43"/>
    <mergeCell ref="Q44:V44"/>
    <mergeCell ref="W44:AD44"/>
    <mergeCell ref="AH44:AK44"/>
    <mergeCell ref="Q46:V46"/>
    <mergeCell ref="W46:AD46"/>
    <mergeCell ref="AH46:AK46"/>
    <mergeCell ref="Q45:V45"/>
    <mergeCell ref="W45:AD45"/>
    <mergeCell ref="AH45:AK45"/>
    <mergeCell ref="I47:K47"/>
    <mergeCell ref="L47:N47"/>
    <mergeCell ref="O47:P47"/>
    <mergeCell ref="Q33:AK33"/>
    <mergeCell ref="Q34:V34"/>
    <mergeCell ref="W34:AD34"/>
    <mergeCell ref="Q35:V35"/>
    <mergeCell ref="W35:AD35"/>
    <mergeCell ref="Q36:V36"/>
    <mergeCell ref="W36:AD36"/>
    <mergeCell ref="AH36:AK36"/>
    <mergeCell ref="Q37:V37"/>
    <mergeCell ref="W37:AD37"/>
    <mergeCell ref="AH37:AK37"/>
    <mergeCell ref="Q38:V38"/>
    <mergeCell ref="W38:AD38"/>
    <mergeCell ref="AH38:AK38"/>
    <mergeCell ref="Q39:V39"/>
    <mergeCell ref="W39:AD39"/>
    <mergeCell ref="AH39:AK39"/>
    <mergeCell ref="Q40:V40"/>
    <mergeCell ref="W40:AD40"/>
    <mergeCell ref="AH40:AK40"/>
    <mergeCell ref="Q41:V41"/>
    <mergeCell ref="I44:K44"/>
    <mergeCell ref="L44:N44"/>
    <mergeCell ref="O44:P44"/>
    <mergeCell ref="I45:K45"/>
    <mergeCell ref="L45:N45"/>
    <mergeCell ref="O45:P45"/>
    <mergeCell ref="I46:K46"/>
    <mergeCell ref="L46:N46"/>
    <mergeCell ref="O46:P46"/>
    <mergeCell ref="O40:P40"/>
    <mergeCell ref="I41:K41"/>
    <mergeCell ref="L41:N41"/>
    <mergeCell ref="O41:P41"/>
    <mergeCell ref="I42:K42"/>
    <mergeCell ref="L42:N42"/>
    <mergeCell ref="O42:P42"/>
    <mergeCell ref="I43:K43"/>
    <mergeCell ref="L43:N43"/>
    <mergeCell ref="O43:P43"/>
    <mergeCell ref="A47:E47"/>
    <mergeCell ref="F47:G47"/>
    <mergeCell ref="I33:P33"/>
    <mergeCell ref="I34:K34"/>
    <mergeCell ref="L34:N34"/>
    <mergeCell ref="O34:P34"/>
    <mergeCell ref="I35:K35"/>
    <mergeCell ref="L35:N35"/>
    <mergeCell ref="O35:P35"/>
    <mergeCell ref="I36:K36"/>
    <mergeCell ref="L36:N36"/>
    <mergeCell ref="O36:P36"/>
    <mergeCell ref="I37:K37"/>
    <mergeCell ref="L37:N37"/>
    <mergeCell ref="O37:P37"/>
    <mergeCell ref="I38:K38"/>
    <mergeCell ref="L38:N38"/>
    <mergeCell ref="O38:P38"/>
    <mergeCell ref="I39:K39"/>
    <mergeCell ref="L39:N39"/>
    <mergeCell ref="O39:P39"/>
    <mergeCell ref="I40:K40"/>
    <mergeCell ref="L40:N40"/>
    <mergeCell ref="A42:E42"/>
    <mergeCell ref="F42:G42"/>
    <mergeCell ref="A43:E43"/>
    <mergeCell ref="F43:G43"/>
    <mergeCell ref="A44:E44"/>
    <mergeCell ref="F44:G44"/>
    <mergeCell ref="A45:E45"/>
    <mergeCell ref="F45:G45"/>
    <mergeCell ref="A46:E46"/>
    <mergeCell ref="F46:G46"/>
    <mergeCell ref="A37:E37"/>
    <mergeCell ref="F37:G37"/>
    <mergeCell ref="A38:E38"/>
    <mergeCell ref="F38:G38"/>
    <mergeCell ref="A39:E39"/>
    <mergeCell ref="F39:G39"/>
    <mergeCell ref="A40:E40"/>
    <mergeCell ref="F40:G40"/>
    <mergeCell ref="A41:E41"/>
    <mergeCell ref="F41:G41"/>
    <mergeCell ref="A34:E34"/>
    <mergeCell ref="AH34:AK34"/>
    <mergeCell ref="AH35:AK35"/>
    <mergeCell ref="A33:H33"/>
    <mergeCell ref="A35:E35"/>
    <mergeCell ref="F35:G35"/>
    <mergeCell ref="F34:G34"/>
    <mergeCell ref="A36:E36"/>
    <mergeCell ref="F36:G36"/>
    <mergeCell ref="AP29:AQ30"/>
    <mergeCell ref="G27:G28"/>
    <mergeCell ref="H27:H28"/>
    <mergeCell ref="I27:I28"/>
    <mergeCell ref="J27:J28"/>
    <mergeCell ref="K27:K28"/>
    <mergeCell ref="L27:L28"/>
    <mergeCell ref="J29:J30"/>
    <mergeCell ref="K29:K30"/>
    <mergeCell ref="L29:L30"/>
    <mergeCell ref="M27:M28"/>
    <mergeCell ref="N27:N28"/>
    <mergeCell ref="O27:O28"/>
    <mergeCell ref="P27:P28"/>
    <mergeCell ref="Q27:Q28"/>
    <mergeCell ref="R27:R28"/>
    <mergeCell ref="S27:S28"/>
    <mergeCell ref="T27:T28"/>
    <mergeCell ref="U27:U28"/>
    <mergeCell ref="M29:M30"/>
    <mergeCell ref="N29:N30"/>
    <mergeCell ref="O29:O30"/>
    <mergeCell ref="P29:P30"/>
    <mergeCell ref="Q29:Q30"/>
    <mergeCell ref="AE29:AE30"/>
    <mergeCell ref="AH29:AH30"/>
    <mergeCell ref="AL29:AL30"/>
    <mergeCell ref="AM29:AM30"/>
    <mergeCell ref="AN29:AN30"/>
    <mergeCell ref="AL27:AL28"/>
    <mergeCell ref="AM27:AM28"/>
    <mergeCell ref="AN27:AN28"/>
    <mergeCell ref="AO29:AO30"/>
    <mergeCell ref="AI29:AI30"/>
    <mergeCell ref="AJ29:AJ30"/>
    <mergeCell ref="AK29:AK30"/>
    <mergeCell ref="AI27:AI28"/>
    <mergeCell ref="AJ27:AJ28"/>
    <mergeCell ref="AK27:AK28"/>
    <mergeCell ref="AE27:AE28"/>
    <mergeCell ref="AH27:AH28"/>
    <mergeCell ref="AO22:AO28"/>
    <mergeCell ref="AP22:AQ28"/>
    <mergeCell ref="W41:AD41"/>
    <mergeCell ref="AH41:AK41"/>
    <mergeCell ref="AB29:AB30"/>
    <mergeCell ref="AC29:AC30"/>
    <mergeCell ref="A27:A28"/>
    <mergeCell ref="Z27:Z28"/>
    <mergeCell ref="X29:X30"/>
    <mergeCell ref="F27:F28"/>
    <mergeCell ref="Y27:Y28"/>
    <mergeCell ref="X27:X28"/>
    <mergeCell ref="V29:V30"/>
    <mergeCell ref="W29:W30"/>
    <mergeCell ref="B27:B28"/>
    <mergeCell ref="A29:A30"/>
    <mergeCell ref="B29:B30"/>
    <mergeCell ref="AD27:AD28"/>
    <mergeCell ref="AB27:AB28"/>
    <mergeCell ref="AC27:AC28"/>
    <mergeCell ref="V27:V28"/>
    <mergeCell ref="W27:W28"/>
    <mergeCell ref="AH22:AH26"/>
    <mergeCell ref="AD29:AD30"/>
    <mergeCell ref="F29:F30"/>
    <mergeCell ref="Z29:Z30"/>
    <mergeCell ref="Y29:Y30"/>
    <mergeCell ref="G29:G30"/>
    <mergeCell ref="H29:H30"/>
    <mergeCell ref="I29:I30"/>
    <mergeCell ref="H19:P20"/>
    <mergeCell ref="Q19:R20"/>
    <mergeCell ref="V19:V21"/>
    <mergeCell ref="S19:U20"/>
    <mergeCell ref="R29:R30"/>
    <mergeCell ref="S29:S30"/>
    <mergeCell ref="T29:T30"/>
    <mergeCell ref="U29:U30"/>
    <mergeCell ref="V22:V26"/>
    <mergeCell ref="W22:W26"/>
    <mergeCell ref="X22:X26"/>
    <mergeCell ref="Y22:Y26"/>
    <mergeCell ref="Z22:Z26"/>
    <mergeCell ref="D23:D26"/>
    <mergeCell ref="C23:C26"/>
    <mergeCell ref="A22:A26"/>
    <mergeCell ref="B22:B26"/>
    <mergeCell ref="E23:E26"/>
    <mergeCell ref="F22:F26"/>
    <mergeCell ref="AC20:AC21"/>
    <mergeCell ref="AL20:AM20"/>
    <mergeCell ref="Y20:Y21"/>
    <mergeCell ref="Z20:Z21"/>
    <mergeCell ref="AA20:AA21"/>
    <mergeCell ref="AB20:AB21"/>
    <mergeCell ref="A19:F20"/>
    <mergeCell ref="Y19:AB19"/>
    <mergeCell ref="AC19:AF19"/>
    <mergeCell ref="G19:G20"/>
    <mergeCell ref="AB22:AB26"/>
    <mergeCell ref="AC22:AC26"/>
    <mergeCell ref="AD22:AD26"/>
    <mergeCell ref="AI20:AK20"/>
    <mergeCell ref="AE22:AE26"/>
    <mergeCell ref="A8:B8"/>
    <mergeCell ref="B9:C9"/>
    <mergeCell ref="D9:AQ9"/>
    <mergeCell ref="A10:C10"/>
    <mergeCell ref="D10:AQ10"/>
    <mergeCell ref="AE20:AE21"/>
    <mergeCell ref="AF20:AF21"/>
    <mergeCell ref="AH20:AH21"/>
    <mergeCell ref="AN20:AN21"/>
    <mergeCell ref="AD20:AD21"/>
    <mergeCell ref="W19:W21"/>
    <mergeCell ref="X19:X21"/>
    <mergeCell ref="AH19:AN19"/>
    <mergeCell ref="AO19:AO21"/>
    <mergeCell ref="AP19:AQ21"/>
    <mergeCell ref="A12:AQ12"/>
    <mergeCell ref="A13:AQ13"/>
    <mergeCell ref="A14:I14"/>
    <mergeCell ref="A15:I15"/>
    <mergeCell ref="A17:I18"/>
    <mergeCell ref="A5:B7"/>
    <mergeCell ref="C5:AL5"/>
    <mergeCell ref="AM5:AN5"/>
    <mergeCell ref="AO5:AQ5"/>
    <mergeCell ref="C6:F6"/>
    <mergeCell ref="G6:AL6"/>
    <mergeCell ref="AM6:AN6"/>
    <mergeCell ref="AO6:AQ6"/>
    <mergeCell ref="C7:F7"/>
    <mergeCell ref="G7:AL7"/>
    <mergeCell ref="AM7:AN7"/>
    <mergeCell ref="AO7:AQ7"/>
  </mergeCells>
  <conditionalFormatting sqref="AE22 AE27:AE28">
    <cfRule type="containsText" dxfId="173" priority="350" stopIfTrue="1" operator="containsText" text="Riesgo Alto">
      <formula>NOT(ISERROR(SEARCH("Riesgo Alto",AE22)))</formula>
    </cfRule>
    <cfRule type="containsText" dxfId="172" priority="351" stopIfTrue="1" operator="containsText" text="Riesgo Moderado">
      <formula>NOT(ISERROR(SEARCH("Riesgo Moderado",AE22)))</formula>
    </cfRule>
    <cfRule type="containsText" dxfId="171" priority="352" stopIfTrue="1" operator="containsText" text="Riesgo Bajo">
      <formula>NOT(ISERROR(SEARCH("Riesgo Bajo",AE22)))</formula>
    </cfRule>
    <cfRule type="containsText" dxfId="170" priority="353" stopIfTrue="1" operator="containsText" text="Riesgo Alto">
      <formula>NOT(ISERROR(SEARCH("Riesgo Alto",AE22)))</formula>
    </cfRule>
    <cfRule type="containsText" dxfId="169" priority="354" stopIfTrue="1" operator="containsText" text="Riesgo Extremo">
      <formula>NOT(ISERROR(SEARCH("Riesgo Extremo",AE22)))</formula>
    </cfRule>
  </conditionalFormatting>
  <conditionalFormatting sqref="AE22 AE27:AE28">
    <cfRule type="containsText" dxfId="168" priority="349" stopIfTrue="1" operator="containsText" text="Riesgo Extremo">
      <formula>NOT(ISERROR(SEARCH("Riesgo Extremo",AE22)))</formula>
    </cfRule>
  </conditionalFormatting>
  <conditionalFormatting sqref="E28">
    <cfRule type="containsText" dxfId="167" priority="326" stopIfTrue="1" operator="containsText" text="Riesgo Alto">
      <formula>NOT(ISERROR(SEARCH("Riesgo Alto",E28)))</formula>
    </cfRule>
    <cfRule type="containsText" dxfId="166" priority="327" stopIfTrue="1" operator="containsText" text="Riesgo Moderado">
      <formula>NOT(ISERROR(SEARCH("Riesgo Moderado",E28)))</formula>
    </cfRule>
    <cfRule type="containsText" dxfId="165" priority="328" stopIfTrue="1" operator="containsText" text="Riesgo Bajo">
      <formula>NOT(ISERROR(SEARCH("Riesgo Bajo",E28)))</formula>
    </cfRule>
    <cfRule type="containsText" dxfId="164" priority="329" stopIfTrue="1" operator="containsText" text="Riesgo Alto">
      <formula>NOT(ISERROR(SEARCH("Riesgo Alto",E28)))</formula>
    </cfRule>
    <cfRule type="containsText" dxfId="163" priority="330" stopIfTrue="1" operator="containsText" text="Riesgo Extremo">
      <formula>NOT(ISERROR(SEARCH("Riesgo Extremo",E28)))</formula>
    </cfRule>
  </conditionalFormatting>
  <conditionalFormatting sqref="E28">
    <cfRule type="containsText" dxfId="162" priority="325" stopIfTrue="1" operator="containsText" text="Riesgo Extremo">
      <formula>NOT(ISERROR(SEARCH("Riesgo Extremo",E28)))</formula>
    </cfRule>
  </conditionalFormatting>
  <conditionalFormatting sqref="E23">
    <cfRule type="containsText" dxfId="161" priority="44" stopIfTrue="1" operator="containsText" text="Riesgo Alto">
      <formula>NOT(ISERROR(SEARCH("Riesgo Alto",E23)))</formula>
    </cfRule>
    <cfRule type="containsText" dxfId="160" priority="45" stopIfTrue="1" operator="containsText" text="Riesgo Moderado">
      <formula>NOT(ISERROR(SEARCH("Riesgo Moderado",E23)))</formula>
    </cfRule>
    <cfRule type="containsText" dxfId="159" priority="46" stopIfTrue="1" operator="containsText" text="Riesgo Bajo">
      <formula>NOT(ISERROR(SEARCH("Riesgo Bajo",E23)))</formula>
    </cfRule>
    <cfRule type="containsText" dxfId="158" priority="47" stopIfTrue="1" operator="containsText" text="Riesgo Alto">
      <formula>NOT(ISERROR(SEARCH("Riesgo Alto",E23)))</formula>
    </cfRule>
    <cfRule type="containsText" dxfId="157" priority="48" stopIfTrue="1" operator="containsText" text="Riesgo Extremo">
      <formula>NOT(ISERROR(SEARCH("Riesgo Extremo",E23)))</formula>
    </cfRule>
  </conditionalFormatting>
  <conditionalFormatting sqref="E23">
    <cfRule type="containsText" dxfId="156" priority="43" stopIfTrue="1" operator="containsText" text="Riesgo Extremo">
      <formula>NOT(ISERROR(SEARCH("Riesgo Extremo",E23)))</formula>
    </cfRule>
  </conditionalFormatting>
  <conditionalFormatting sqref="AE29:AE30">
    <cfRule type="containsText" dxfId="155" priority="38" stopIfTrue="1" operator="containsText" text="Riesgo Alto">
      <formula>NOT(ISERROR(SEARCH("Riesgo Alto",AE29)))</formula>
    </cfRule>
    <cfRule type="containsText" dxfId="154" priority="39" stopIfTrue="1" operator="containsText" text="Riesgo Moderado">
      <formula>NOT(ISERROR(SEARCH("Riesgo Moderado",AE29)))</formula>
    </cfRule>
    <cfRule type="containsText" dxfId="153" priority="40" stopIfTrue="1" operator="containsText" text="Riesgo Bajo">
      <formula>NOT(ISERROR(SEARCH("Riesgo Bajo",AE29)))</formula>
    </cfRule>
    <cfRule type="containsText" dxfId="152" priority="41" stopIfTrue="1" operator="containsText" text="Riesgo Alto">
      <formula>NOT(ISERROR(SEARCH("Riesgo Alto",AE29)))</formula>
    </cfRule>
    <cfRule type="containsText" dxfId="151" priority="42" stopIfTrue="1" operator="containsText" text="Riesgo Extremo">
      <formula>NOT(ISERROR(SEARCH("Riesgo Extremo",AE29)))</formula>
    </cfRule>
  </conditionalFormatting>
  <conditionalFormatting sqref="AE29:AE30">
    <cfRule type="containsText" dxfId="150" priority="37" stopIfTrue="1" operator="containsText" text="Riesgo Extremo">
      <formula>NOT(ISERROR(SEARCH("Riesgo Extremo",AE29)))</formula>
    </cfRule>
  </conditionalFormatting>
  <conditionalFormatting sqref="E24">
    <cfRule type="containsText" dxfId="149" priority="20" stopIfTrue="1" operator="containsText" text="Riesgo Alto">
      <formula>NOT(ISERROR(SEARCH("Riesgo Alto",E24)))</formula>
    </cfRule>
    <cfRule type="containsText" dxfId="148" priority="21" stopIfTrue="1" operator="containsText" text="Riesgo Moderado">
      <formula>NOT(ISERROR(SEARCH("Riesgo Moderado",E24)))</formula>
    </cfRule>
    <cfRule type="containsText" dxfId="147" priority="22" stopIfTrue="1" operator="containsText" text="Riesgo Bajo">
      <formula>NOT(ISERROR(SEARCH("Riesgo Bajo",E24)))</formula>
    </cfRule>
    <cfRule type="containsText" dxfId="146" priority="23" stopIfTrue="1" operator="containsText" text="Riesgo Alto">
      <formula>NOT(ISERROR(SEARCH("Riesgo Alto",E24)))</formula>
    </cfRule>
    <cfRule type="containsText" dxfId="145" priority="24" stopIfTrue="1" operator="containsText" text="Riesgo Extremo">
      <formula>NOT(ISERROR(SEARCH("Riesgo Extremo",E24)))</formula>
    </cfRule>
  </conditionalFormatting>
  <conditionalFormatting sqref="E24">
    <cfRule type="containsText" dxfId="144" priority="19" stopIfTrue="1" operator="containsText" text="Riesgo Extremo">
      <formula>NOT(ISERROR(SEARCH("Riesgo Extremo",E24)))</formula>
    </cfRule>
  </conditionalFormatting>
  <conditionalFormatting sqref="E25">
    <cfRule type="containsText" dxfId="143" priority="14" stopIfTrue="1" operator="containsText" text="Riesgo Alto">
      <formula>NOT(ISERROR(SEARCH("Riesgo Alto",E25)))</formula>
    </cfRule>
    <cfRule type="containsText" dxfId="142" priority="15" stopIfTrue="1" operator="containsText" text="Riesgo Moderado">
      <formula>NOT(ISERROR(SEARCH("Riesgo Moderado",E25)))</formula>
    </cfRule>
    <cfRule type="containsText" dxfId="141" priority="16" stopIfTrue="1" operator="containsText" text="Riesgo Bajo">
      <formula>NOT(ISERROR(SEARCH("Riesgo Bajo",E25)))</formula>
    </cfRule>
    <cfRule type="containsText" dxfId="140" priority="17" stopIfTrue="1" operator="containsText" text="Riesgo Alto">
      <formula>NOT(ISERROR(SEARCH("Riesgo Alto",E25)))</formula>
    </cfRule>
    <cfRule type="containsText" dxfId="139" priority="18" stopIfTrue="1" operator="containsText" text="Riesgo Extremo">
      <formula>NOT(ISERROR(SEARCH("Riesgo Extremo",E25)))</formula>
    </cfRule>
  </conditionalFormatting>
  <conditionalFormatting sqref="E25">
    <cfRule type="containsText" dxfId="138" priority="13" stopIfTrue="1" operator="containsText" text="Riesgo Extremo">
      <formula>NOT(ISERROR(SEARCH("Riesgo Extremo",E25)))</formula>
    </cfRule>
  </conditionalFormatting>
  <conditionalFormatting sqref="E26">
    <cfRule type="containsText" dxfId="137" priority="8" stopIfTrue="1" operator="containsText" text="Riesgo Alto">
      <formula>NOT(ISERROR(SEARCH("Riesgo Alto",E26)))</formula>
    </cfRule>
    <cfRule type="containsText" dxfId="136" priority="9" stopIfTrue="1" operator="containsText" text="Riesgo Moderado">
      <formula>NOT(ISERROR(SEARCH("Riesgo Moderado",E26)))</formula>
    </cfRule>
    <cfRule type="containsText" dxfId="135" priority="10" stopIfTrue="1" operator="containsText" text="Riesgo Bajo">
      <formula>NOT(ISERROR(SEARCH("Riesgo Bajo",E26)))</formula>
    </cfRule>
    <cfRule type="containsText" dxfId="134" priority="11" stopIfTrue="1" operator="containsText" text="Riesgo Alto">
      <formula>NOT(ISERROR(SEARCH("Riesgo Alto",E26)))</formula>
    </cfRule>
    <cfRule type="containsText" dxfId="133" priority="12" stopIfTrue="1" operator="containsText" text="Riesgo Extremo">
      <formula>NOT(ISERROR(SEARCH("Riesgo Extremo",E26)))</formula>
    </cfRule>
  </conditionalFormatting>
  <conditionalFormatting sqref="E26">
    <cfRule type="containsText" dxfId="132" priority="7" stopIfTrue="1" operator="containsText" text="Riesgo Extremo">
      <formula>NOT(ISERROR(SEARCH("Riesgo Extremo",E26)))</formula>
    </cfRule>
  </conditionalFormatting>
  <conditionalFormatting sqref="E30">
    <cfRule type="containsText" dxfId="131" priority="2" stopIfTrue="1" operator="containsText" text="Riesgo Alto">
      <formula>NOT(ISERROR(SEARCH("Riesgo Alto",E30)))</formula>
    </cfRule>
    <cfRule type="containsText" dxfId="130" priority="3" stopIfTrue="1" operator="containsText" text="Riesgo Moderado">
      <formula>NOT(ISERROR(SEARCH("Riesgo Moderado",E30)))</formula>
    </cfRule>
    <cfRule type="containsText" dxfId="129" priority="4" stopIfTrue="1" operator="containsText" text="Riesgo Bajo">
      <formula>NOT(ISERROR(SEARCH("Riesgo Bajo",E30)))</formula>
    </cfRule>
    <cfRule type="containsText" dxfId="128" priority="5" stopIfTrue="1" operator="containsText" text="Riesgo Alto">
      <formula>NOT(ISERROR(SEARCH("Riesgo Alto",E30)))</formula>
    </cfRule>
    <cfRule type="containsText" dxfId="127" priority="6" stopIfTrue="1" operator="containsText" text="Riesgo Extremo">
      <formula>NOT(ISERROR(SEARCH("Riesgo Extremo",E30)))</formula>
    </cfRule>
  </conditionalFormatting>
  <conditionalFormatting sqref="E30">
    <cfRule type="containsText" dxfId="126" priority="1" stopIfTrue="1" operator="containsText" text="Riesgo Extremo">
      <formula>NOT(ISERROR(SEARCH("Riesgo Extremo",E30)))</formula>
    </cfRule>
  </conditionalFormatting>
  <dataValidations count="2">
    <dataValidation type="list" allowBlank="1" showInputMessage="1" showErrorMessage="1" errorTitle="ERROR" error="Este valor no es permitido" sqref="F22 F27:F30" xr:uid="{00000000-0002-0000-0500-000000000000}">
      <formula1>EXISTENCONTROLES</formula1>
    </dataValidation>
    <dataValidation type="list" allowBlank="1" showInputMessage="1" showErrorMessage="1" errorTitle="Error" error="Esta opción no está permitida" sqref="AH22 AH27:AH30" xr:uid="{00000000-0002-0000-0500-000001000000}">
      <formula1>OPCIONESDEMANEJO</formula1>
    </dataValidation>
  </dataValidations>
  <printOptions horizontalCentered="1" verticalCentered="1"/>
  <pageMargins left="0.25" right="0.25" top="0.75" bottom="0.75" header="0.3" footer="0.3"/>
  <pageSetup paperSize="14" scale="10" orientation="portrait" horizontalDpi="4294967294" r:id="rId1"/>
  <headerFooter alignWithMargins="0"/>
  <colBreaks count="1" manualBreakCount="1">
    <brk id="43" max="1048575" man="1"/>
  </col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500-000002000000}">
          <x14:formula1>
            <xm:f>DB!$I$12:$I$13</xm:f>
          </x14:formula1>
          <xm:sqref>M29 M22:M27</xm:sqref>
        </x14:dataValidation>
        <x14:dataValidation type="list" allowBlank="1" showInputMessage="1" showErrorMessage="1" xr:uid="{00000000-0002-0000-0500-000003000000}">
          <x14:formula1>
            <xm:f>DB!$H$12:$H$13</xm:f>
          </x14:formula1>
          <xm:sqref>L29 L22:L27</xm:sqref>
        </x14:dataValidation>
        <x14:dataValidation type="list" allowBlank="1" showInputMessage="1" showErrorMessage="1" xr:uid="{00000000-0002-0000-0500-000004000000}">
          <x14:formula1>
            <xm:f>DB!$D$12:$D$13</xm:f>
          </x14:formula1>
          <xm:sqref>H29 H22:H27</xm:sqref>
        </x14:dataValidation>
        <x14:dataValidation type="list" allowBlank="1" showInputMessage="1" showErrorMessage="1" xr:uid="{00000000-0002-0000-0500-000005000000}">
          <x14:formula1>
            <xm:f>DB!$N$12:$N$13</xm:f>
          </x14:formula1>
          <xm:sqref>W22 W27 W29:W30</xm:sqref>
        </x14:dataValidation>
        <x14:dataValidation type="list" allowBlank="1" showInputMessage="1" showErrorMessage="1" xr:uid="{00000000-0002-0000-0500-000006000000}">
          <x14:formula1>
            <xm:f>DB!$N$12:$N$14</xm:f>
          </x14:formula1>
          <xm:sqref>X22 X27 X29:X30</xm:sqref>
        </x14:dataValidation>
        <x14:dataValidation type="list" allowBlank="1" showInputMessage="1" showErrorMessage="1" xr:uid="{00000000-0002-0000-0500-000007000000}">
          <x14:formula1>
            <xm:f>DB!$J$12:$J$14</xm:f>
          </x14:formula1>
          <xm:sqref>N29 N22:N27</xm:sqref>
        </x14:dataValidation>
        <x14:dataValidation type="list" allowBlank="1" showInputMessage="1" showErrorMessage="1" xr:uid="{00000000-0002-0000-0500-000008000000}">
          <x14:formula1>
            <xm:f>DB!$G$12:$G$14</xm:f>
          </x14:formula1>
          <xm:sqref>K29 K22:K27</xm:sqref>
        </x14:dataValidation>
        <x14:dataValidation type="list" allowBlank="1" showInputMessage="1" showErrorMessage="1" xr:uid="{00000000-0002-0000-0500-000009000000}">
          <x14:formula1>
            <xm:f>DB!$F$12:$F$13</xm:f>
          </x14:formula1>
          <xm:sqref>J29 J22:J27</xm:sqref>
        </x14:dataValidation>
        <x14:dataValidation type="list" allowBlank="1" showInputMessage="1" showErrorMessage="1" xr:uid="{00000000-0002-0000-0500-00000A000000}">
          <x14:formula1>
            <xm:f>DB!$E$12:$E$13</xm:f>
          </x14:formula1>
          <xm:sqref>I29 I22:I27</xm:sqref>
        </x14:dataValidation>
        <x14:dataValidation type="list" allowBlank="1" showInputMessage="1" showErrorMessage="1" xr:uid="{00000000-0002-0000-0500-00000B000000}">
          <x14:formula1>
            <xm:f>DB!$L$12:$L$14</xm:f>
          </x14:formula1>
          <xm:sqref>Q29 Q22:Q27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58"/>
  <sheetViews>
    <sheetView topLeftCell="A7" zoomScale="55" zoomScaleNormal="55" workbookViewId="0">
      <selection activeCell="A12" sqref="A12"/>
    </sheetView>
  </sheetViews>
  <sheetFormatPr baseColWidth="10" defaultRowHeight="18.75" x14ac:dyDescent="0.25"/>
  <cols>
    <col min="1" max="1" width="73.140625" style="294" customWidth="1"/>
    <col min="2" max="2" width="27.28515625" style="294" customWidth="1"/>
    <col min="3" max="3" width="44" style="294" customWidth="1"/>
    <col min="4" max="4" width="39.28515625" style="294" customWidth="1"/>
    <col min="5" max="5" width="22" style="294" customWidth="1"/>
    <col min="6" max="7" width="21.140625" style="294" customWidth="1"/>
    <col min="8" max="8" width="23.28515625" style="295" customWidth="1"/>
    <col min="9" max="10" width="21" style="265" customWidth="1"/>
    <col min="11" max="11" width="45.42578125" style="263" customWidth="1"/>
    <col min="12" max="12" width="16" style="263" customWidth="1"/>
    <col min="13" max="17" width="11.42578125" style="263"/>
    <col min="18" max="18" width="26.85546875" style="263" customWidth="1"/>
    <col min="19" max="19" width="5" style="294" customWidth="1"/>
    <col min="20" max="20" width="11.42578125" style="294"/>
    <col min="21" max="21" width="45.42578125" style="294" customWidth="1"/>
    <col min="22" max="22" width="13.42578125" style="294" customWidth="1"/>
    <col min="23" max="23" width="11.42578125" style="294"/>
    <col min="24" max="24" width="14.140625" style="294" customWidth="1"/>
    <col min="25" max="25" width="13.140625" style="294" customWidth="1"/>
    <col min="26" max="26" width="11.42578125" style="294"/>
    <col min="27" max="27" width="15.85546875" style="294" customWidth="1"/>
    <col min="28" max="28" width="26" style="294" customWidth="1"/>
    <col min="29" max="256" width="11.42578125" style="294"/>
    <col min="257" max="257" width="73.140625" style="294" customWidth="1"/>
    <col min="258" max="258" width="27.28515625" style="294" customWidth="1"/>
    <col min="259" max="259" width="44" style="294" customWidth="1"/>
    <col min="260" max="260" width="39.28515625" style="294" customWidth="1"/>
    <col min="261" max="261" width="22" style="294" customWidth="1"/>
    <col min="262" max="263" width="21.140625" style="294" customWidth="1"/>
    <col min="264" max="264" width="23.28515625" style="294" customWidth="1"/>
    <col min="265" max="266" width="21" style="294" customWidth="1"/>
    <col min="267" max="267" width="45.42578125" style="294" customWidth="1"/>
    <col min="268" max="268" width="16" style="294" customWidth="1"/>
    <col min="269" max="273" width="11.42578125" style="294"/>
    <col min="274" max="274" width="26.85546875" style="294" customWidth="1"/>
    <col min="275" max="275" width="5" style="294" customWidth="1"/>
    <col min="276" max="276" width="11.42578125" style="294"/>
    <col min="277" max="277" width="45.42578125" style="294" customWidth="1"/>
    <col min="278" max="278" width="13.42578125" style="294" customWidth="1"/>
    <col min="279" max="279" width="11.42578125" style="294"/>
    <col min="280" max="280" width="14.140625" style="294" customWidth="1"/>
    <col min="281" max="281" width="13.140625" style="294" customWidth="1"/>
    <col min="282" max="282" width="11.42578125" style="294"/>
    <col min="283" max="283" width="15.85546875" style="294" customWidth="1"/>
    <col min="284" max="284" width="26" style="294" customWidth="1"/>
    <col min="285" max="512" width="11.42578125" style="294"/>
    <col min="513" max="513" width="73.140625" style="294" customWidth="1"/>
    <col min="514" max="514" width="27.28515625" style="294" customWidth="1"/>
    <col min="515" max="515" width="44" style="294" customWidth="1"/>
    <col min="516" max="516" width="39.28515625" style="294" customWidth="1"/>
    <col min="517" max="517" width="22" style="294" customWidth="1"/>
    <col min="518" max="519" width="21.140625" style="294" customWidth="1"/>
    <col min="520" max="520" width="23.28515625" style="294" customWidth="1"/>
    <col min="521" max="522" width="21" style="294" customWidth="1"/>
    <col min="523" max="523" width="45.42578125" style="294" customWidth="1"/>
    <col min="524" max="524" width="16" style="294" customWidth="1"/>
    <col min="525" max="529" width="11.42578125" style="294"/>
    <col min="530" max="530" width="26.85546875" style="294" customWidth="1"/>
    <col min="531" max="531" width="5" style="294" customWidth="1"/>
    <col min="532" max="532" width="11.42578125" style="294"/>
    <col min="533" max="533" width="45.42578125" style="294" customWidth="1"/>
    <col min="534" max="534" width="13.42578125" style="294" customWidth="1"/>
    <col min="535" max="535" width="11.42578125" style="294"/>
    <col min="536" max="536" width="14.140625" style="294" customWidth="1"/>
    <col min="537" max="537" width="13.140625" style="294" customWidth="1"/>
    <col min="538" max="538" width="11.42578125" style="294"/>
    <col min="539" max="539" width="15.85546875" style="294" customWidth="1"/>
    <col min="540" max="540" width="26" style="294" customWidth="1"/>
    <col min="541" max="768" width="11.42578125" style="294"/>
    <col min="769" max="769" width="73.140625" style="294" customWidth="1"/>
    <col min="770" max="770" width="27.28515625" style="294" customWidth="1"/>
    <col min="771" max="771" width="44" style="294" customWidth="1"/>
    <col min="772" max="772" width="39.28515625" style="294" customWidth="1"/>
    <col min="773" max="773" width="22" style="294" customWidth="1"/>
    <col min="774" max="775" width="21.140625" style="294" customWidth="1"/>
    <col min="776" max="776" width="23.28515625" style="294" customWidth="1"/>
    <col min="777" max="778" width="21" style="294" customWidth="1"/>
    <col min="779" max="779" width="45.42578125" style="294" customWidth="1"/>
    <col min="780" max="780" width="16" style="294" customWidth="1"/>
    <col min="781" max="785" width="11.42578125" style="294"/>
    <col min="786" max="786" width="26.85546875" style="294" customWidth="1"/>
    <col min="787" max="787" width="5" style="294" customWidth="1"/>
    <col min="788" max="788" width="11.42578125" style="294"/>
    <col min="789" max="789" width="45.42578125" style="294" customWidth="1"/>
    <col min="790" max="790" width="13.42578125" style="294" customWidth="1"/>
    <col min="791" max="791" width="11.42578125" style="294"/>
    <col min="792" max="792" width="14.140625" style="294" customWidth="1"/>
    <col min="793" max="793" width="13.140625" style="294" customWidth="1"/>
    <col min="794" max="794" width="11.42578125" style="294"/>
    <col min="795" max="795" width="15.85546875" style="294" customWidth="1"/>
    <col min="796" max="796" width="26" style="294" customWidth="1"/>
    <col min="797" max="1024" width="11.42578125" style="294"/>
    <col min="1025" max="1025" width="73.140625" style="294" customWidth="1"/>
    <col min="1026" max="1026" width="27.28515625" style="294" customWidth="1"/>
    <col min="1027" max="1027" width="44" style="294" customWidth="1"/>
    <col min="1028" max="1028" width="39.28515625" style="294" customWidth="1"/>
    <col min="1029" max="1029" width="22" style="294" customWidth="1"/>
    <col min="1030" max="1031" width="21.140625" style="294" customWidth="1"/>
    <col min="1032" max="1032" width="23.28515625" style="294" customWidth="1"/>
    <col min="1033" max="1034" width="21" style="294" customWidth="1"/>
    <col min="1035" max="1035" width="45.42578125" style="294" customWidth="1"/>
    <col min="1036" max="1036" width="16" style="294" customWidth="1"/>
    <col min="1037" max="1041" width="11.42578125" style="294"/>
    <col min="1042" max="1042" width="26.85546875" style="294" customWidth="1"/>
    <col min="1043" max="1043" width="5" style="294" customWidth="1"/>
    <col min="1044" max="1044" width="11.42578125" style="294"/>
    <col min="1045" max="1045" width="45.42578125" style="294" customWidth="1"/>
    <col min="1046" max="1046" width="13.42578125" style="294" customWidth="1"/>
    <col min="1047" max="1047" width="11.42578125" style="294"/>
    <col min="1048" max="1048" width="14.140625" style="294" customWidth="1"/>
    <col min="1049" max="1049" width="13.140625" style="294" customWidth="1"/>
    <col min="1050" max="1050" width="11.42578125" style="294"/>
    <col min="1051" max="1051" width="15.85546875" style="294" customWidth="1"/>
    <col min="1052" max="1052" width="26" style="294" customWidth="1"/>
    <col min="1053" max="1280" width="11.42578125" style="294"/>
    <col min="1281" max="1281" width="73.140625" style="294" customWidth="1"/>
    <col min="1282" max="1282" width="27.28515625" style="294" customWidth="1"/>
    <col min="1283" max="1283" width="44" style="294" customWidth="1"/>
    <col min="1284" max="1284" width="39.28515625" style="294" customWidth="1"/>
    <col min="1285" max="1285" width="22" style="294" customWidth="1"/>
    <col min="1286" max="1287" width="21.140625" style="294" customWidth="1"/>
    <col min="1288" max="1288" width="23.28515625" style="294" customWidth="1"/>
    <col min="1289" max="1290" width="21" style="294" customWidth="1"/>
    <col min="1291" max="1291" width="45.42578125" style="294" customWidth="1"/>
    <col min="1292" max="1292" width="16" style="294" customWidth="1"/>
    <col min="1293" max="1297" width="11.42578125" style="294"/>
    <col min="1298" max="1298" width="26.85546875" style="294" customWidth="1"/>
    <col min="1299" max="1299" width="5" style="294" customWidth="1"/>
    <col min="1300" max="1300" width="11.42578125" style="294"/>
    <col min="1301" max="1301" width="45.42578125" style="294" customWidth="1"/>
    <col min="1302" max="1302" width="13.42578125" style="294" customWidth="1"/>
    <col min="1303" max="1303" width="11.42578125" style="294"/>
    <col min="1304" max="1304" width="14.140625" style="294" customWidth="1"/>
    <col min="1305" max="1305" width="13.140625" style="294" customWidth="1"/>
    <col min="1306" max="1306" width="11.42578125" style="294"/>
    <col min="1307" max="1307" width="15.85546875" style="294" customWidth="1"/>
    <col min="1308" max="1308" width="26" style="294" customWidth="1"/>
    <col min="1309" max="1536" width="11.42578125" style="294"/>
    <col min="1537" max="1537" width="73.140625" style="294" customWidth="1"/>
    <col min="1538" max="1538" width="27.28515625" style="294" customWidth="1"/>
    <col min="1539" max="1539" width="44" style="294" customWidth="1"/>
    <col min="1540" max="1540" width="39.28515625" style="294" customWidth="1"/>
    <col min="1541" max="1541" width="22" style="294" customWidth="1"/>
    <col min="1542" max="1543" width="21.140625" style="294" customWidth="1"/>
    <col min="1544" max="1544" width="23.28515625" style="294" customWidth="1"/>
    <col min="1545" max="1546" width="21" style="294" customWidth="1"/>
    <col min="1547" max="1547" width="45.42578125" style="294" customWidth="1"/>
    <col min="1548" max="1548" width="16" style="294" customWidth="1"/>
    <col min="1549" max="1553" width="11.42578125" style="294"/>
    <col min="1554" max="1554" width="26.85546875" style="294" customWidth="1"/>
    <col min="1555" max="1555" width="5" style="294" customWidth="1"/>
    <col min="1556" max="1556" width="11.42578125" style="294"/>
    <col min="1557" max="1557" width="45.42578125" style="294" customWidth="1"/>
    <col min="1558" max="1558" width="13.42578125" style="294" customWidth="1"/>
    <col min="1559" max="1559" width="11.42578125" style="294"/>
    <col min="1560" max="1560" width="14.140625" style="294" customWidth="1"/>
    <col min="1561" max="1561" width="13.140625" style="294" customWidth="1"/>
    <col min="1562" max="1562" width="11.42578125" style="294"/>
    <col min="1563" max="1563" width="15.85546875" style="294" customWidth="1"/>
    <col min="1564" max="1564" width="26" style="294" customWidth="1"/>
    <col min="1565" max="1792" width="11.42578125" style="294"/>
    <col min="1793" max="1793" width="73.140625" style="294" customWidth="1"/>
    <col min="1794" max="1794" width="27.28515625" style="294" customWidth="1"/>
    <col min="1795" max="1795" width="44" style="294" customWidth="1"/>
    <col min="1796" max="1796" width="39.28515625" style="294" customWidth="1"/>
    <col min="1797" max="1797" width="22" style="294" customWidth="1"/>
    <col min="1798" max="1799" width="21.140625" style="294" customWidth="1"/>
    <col min="1800" max="1800" width="23.28515625" style="294" customWidth="1"/>
    <col min="1801" max="1802" width="21" style="294" customWidth="1"/>
    <col min="1803" max="1803" width="45.42578125" style="294" customWidth="1"/>
    <col min="1804" max="1804" width="16" style="294" customWidth="1"/>
    <col min="1805" max="1809" width="11.42578125" style="294"/>
    <col min="1810" max="1810" width="26.85546875" style="294" customWidth="1"/>
    <col min="1811" max="1811" width="5" style="294" customWidth="1"/>
    <col min="1812" max="1812" width="11.42578125" style="294"/>
    <col min="1813" max="1813" width="45.42578125" style="294" customWidth="1"/>
    <col min="1814" max="1814" width="13.42578125" style="294" customWidth="1"/>
    <col min="1815" max="1815" width="11.42578125" style="294"/>
    <col min="1816" max="1816" width="14.140625" style="294" customWidth="1"/>
    <col min="1817" max="1817" width="13.140625" style="294" customWidth="1"/>
    <col min="1818" max="1818" width="11.42578125" style="294"/>
    <col min="1819" max="1819" width="15.85546875" style="294" customWidth="1"/>
    <col min="1820" max="1820" width="26" style="294" customWidth="1"/>
    <col min="1821" max="2048" width="11.42578125" style="294"/>
    <col min="2049" max="2049" width="73.140625" style="294" customWidth="1"/>
    <col min="2050" max="2050" width="27.28515625" style="294" customWidth="1"/>
    <col min="2051" max="2051" width="44" style="294" customWidth="1"/>
    <col min="2052" max="2052" width="39.28515625" style="294" customWidth="1"/>
    <col min="2053" max="2053" width="22" style="294" customWidth="1"/>
    <col min="2054" max="2055" width="21.140625" style="294" customWidth="1"/>
    <col min="2056" max="2056" width="23.28515625" style="294" customWidth="1"/>
    <col min="2057" max="2058" width="21" style="294" customWidth="1"/>
    <col min="2059" max="2059" width="45.42578125" style="294" customWidth="1"/>
    <col min="2060" max="2060" width="16" style="294" customWidth="1"/>
    <col min="2061" max="2065" width="11.42578125" style="294"/>
    <col min="2066" max="2066" width="26.85546875" style="294" customWidth="1"/>
    <col min="2067" max="2067" width="5" style="294" customWidth="1"/>
    <col min="2068" max="2068" width="11.42578125" style="294"/>
    <col min="2069" max="2069" width="45.42578125" style="294" customWidth="1"/>
    <col min="2070" max="2070" width="13.42578125" style="294" customWidth="1"/>
    <col min="2071" max="2071" width="11.42578125" style="294"/>
    <col min="2072" max="2072" width="14.140625" style="294" customWidth="1"/>
    <col min="2073" max="2073" width="13.140625" style="294" customWidth="1"/>
    <col min="2074" max="2074" width="11.42578125" style="294"/>
    <col min="2075" max="2075" width="15.85546875" style="294" customWidth="1"/>
    <col min="2076" max="2076" width="26" style="294" customWidth="1"/>
    <col min="2077" max="2304" width="11.42578125" style="294"/>
    <col min="2305" max="2305" width="73.140625" style="294" customWidth="1"/>
    <col min="2306" max="2306" width="27.28515625" style="294" customWidth="1"/>
    <col min="2307" max="2307" width="44" style="294" customWidth="1"/>
    <col min="2308" max="2308" width="39.28515625" style="294" customWidth="1"/>
    <col min="2309" max="2309" width="22" style="294" customWidth="1"/>
    <col min="2310" max="2311" width="21.140625" style="294" customWidth="1"/>
    <col min="2312" max="2312" width="23.28515625" style="294" customWidth="1"/>
    <col min="2313" max="2314" width="21" style="294" customWidth="1"/>
    <col min="2315" max="2315" width="45.42578125" style="294" customWidth="1"/>
    <col min="2316" max="2316" width="16" style="294" customWidth="1"/>
    <col min="2317" max="2321" width="11.42578125" style="294"/>
    <col min="2322" max="2322" width="26.85546875" style="294" customWidth="1"/>
    <col min="2323" max="2323" width="5" style="294" customWidth="1"/>
    <col min="2324" max="2324" width="11.42578125" style="294"/>
    <col min="2325" max="2325" width="45.42578125" style="294" customWidth="1"/>
    <col min="2326" max="2326" width="13.42578125" style="294" customWidth="1"/>
    <col min="2327" max="2327" width="11.42578125" style="294"/>
    <col min="2328" max="2328" width="14.140625" style="294" customWidth="1"/>
    <col min="2329" max="2329" width="13.140625" style="294" customWidth="1"/>
    <col min="2330" max="2330" width="11.42578125" style="294"/>
    <col min="2331" max="2331" width="15.85546875" style="294" customWidth="1"/>
    <col min="2332" max="2332" width="26" style="294" customWidth="1"/>
    <col min="2333" max="2560" width="11.42578125" style="294"/>
    <col min="2561" max="2561" width="73.140625" style="294" customWidth="1"/>
    <col min="2562" max="2562" width="27.28515625" style="294" customWidth="1"/>
    <col min="2563" max="2563" width="44" style="294" customWidth="1"/>
    <col min="2564" max="2564" width="39.28515625" style="294" customWidth="1"/>
    <col min="2565" max="2565" width="22" style="294" customWidth="1"/>
    <col min="2566" max="2567" width="21.140625" style="294" customWidth="1"/>
    <col min="2568" max="2568" width="23.28515625" style="294" customWidth="1"/>
    <col min="2569" max="2570" width="21" style="294" customWidth="1"/>
    <col min="2571" max="2571" width="45.42578125" style="294" customWidth="1"/>
    <col min="2572" max="2572" width="16" style="294" customWidth="1"/>
    <col min="2573" max="2577" width="11.42578125" style="294"/>
    <col min="2578" max="2578" width="26.85546875" style="294" customWidth="1"/>
    <col min="2579" max="2579" width="5" style="294" customWidth="1"/>
    <col min="2580" max="2580" width="11.42578125" style="294"/>
    <col min="2581" max="2581" width="45.42578125" style="294" customWidth="1"/>
    <col min="2582" max="2582" width="13.42578125" style="294" customWidth="1"/>
    <col min="2583" max="2583" width="11.42578125" style="294"/>
    <col min="2584" max="2584" width="14.140625" style="294" customWidth="1"/>
    <col min="2585" max="2585" width="13.140625" style="294" customWidth="1"/>
    <col min="2586" max="2586" width="11.42578125" style="294"/>
    <col min="2587" max="2587" width="15.85546875" style="294" customWidth="1"/>
    <col min="2588" max="2588" width="26" style="294" customWidth="1"/>
    <col min="2589" max="2816" width="11.42578125" style="294"/>
    <col min="2817" max="2817" width="73.140625" style="294" customWidth="1"/>
    <col min="2818" max="2818" width="27.28515625" style="294" customWidth="1"/>
    <col min="2819" max="2819" width="44" style="294" customWidth="1"/>
    <col min="2820" max="2820" width="39.28515625" style="294" customWidth="1"/>
    <col min="2821" max="2821" width="22" style="294" customWidth="1"/>
    <col min="2822" max="2823" width="21.140625" style="294" customWidth="1"/>
    <col min="2824" max="2824" width="23.28515625" style="294" customWidth="1"/>
    <col min="2825" max="2826" width="21" style="294" customWidth="1"/>
    <col min="2827" max="2827" width="45.42578125" style="294" customWidth="1"/>
    <col min="2828" max="2828" width="16" style="294" customWidth="1"/>
    <col min="2829" max="2833" width="11.42578125" style="294"/>
    <col min="2834" max="2834" width="26.85546875" style="294" customWidth="1"/>
    <col min="2835" max="2835" width="5" style="294" customWidth="1"/>
    <col min="2836" max="2836" width="11.42578125" style="294"/>
    <col min="2837" max="2837" width="45.42578125" style="294" customWidth="1"/>
    <col min="2838" max="2838" width="13.42578125" style="294" customWidth="1"/>
    <col min="2839" max="2839" width="11.42578125" style="294"/>
    <col min="2840" max="2840" width="14.140625" style="294" customWidth="1"/>
    <col min="2841" max="2841" width="13.140625" style="294" customWidth="1"/>
    <col min="2842" max="2842" width="11.42578125" style="294"/>
    <col min="2843" max="2843" width="15.85546875" style="294" customWidth="1"/>
    <col min="2844" max="2844" width="26" style="294" customWidth="1"/>
    <col min="2845" max="3072" width="11.42578125" style="294"/>
    <col min="3073" max="3073" width="73.140625" style="294" customWidth="1"/>
    <col min="3074" max="3074" width="27.28515625" style="294" customWidth="1"/>
    <col min="3075" max="3075" width="44" style="294" customWidth="1"/>
    <col min="3076" max="3076" width="39.28515625" style="294" customWidth="1"/>
    <col min="3077" max="3077" width="22" style="294" customWidth="1"/>
    <col min="3078" max="3079" width="21.140625" style="294" customWidth="1"/>
    <col min="3080" max="3080" width="23.28515625" style="294" customWidth="1"/>
    <col min="3081" max="3082" width="21" style="294" customWidth="1"/>
    <col min="3083" max="3083" width="45.42578125" style="294" customWidth="1"/>
    <col min="3084" max="3084" width="16" style="294" customWidth="1"/>
    <col min="3085" max="3089" width="11.42578125" style="294"/>
    <col min="3090" max="3090" width="26.85546875" style="294" customWidth="1"/>
    <col min="3091" max="3091" width="5" style="294" customWidth="1"/>
    <col min="3092" max="3092" width="11.42578125" style="294"/>
    <col min="3093" max="3093" width="45.42578125" style="294" customWidth="1"/>
    <col min="3094" max="3094" width="13.42578125" style="294" customWidth="1"/>
    <col min="3095" max="3095" width="11.42578125" style="294"/>
    <col min="3096" max="3096" width="14.140625" style="294" customWidth="1"/>
    <col min="3097" max="3097" width="13.140625" style="294" customWidth="1"/>
    <col min="3098" max="3098" width="11.42578125" style="294"/>
    <col min="3099" max="3099" width="15.85546875" style="294" customWidth="1"/>
    <col min="3100" max="3100" width="26" style="294" customWidth="1"/>
    <col min="3101" max="3328" width="11.42578125" style="294"/>
    <col min="3329" max="3329" width="73.140625" style="294" customWidth="1"/>
    <col min="3330" max="3330" width="27.28515625" style="294" customWidth="1"/>
    <col min="3331" max="3331" width="44" style="294" customWidth="1"/>
    <col min="3332" max="3332" width="39.28515625" style="294" customWidth="1"/>
    <col min="3333" max="3333" width="22" style="294" customWidth="1"/>
    <col min="3334" max="3335" width="21.140625" style="294" customWidth="1"/>
    <col min="3336" max="3336" width="23.28515625" style="294" customWidth="1"/>
    <col min="3337" max="3338" width="21" style="294" customWidth="1"/>
    <col min="3339" max="3339" width="45.42578125" style="294" customWidth="1"/>
    <col min="3340" max="3340" width="16" style="294" customWidth="1"/>
    <col min="3341" max="3345" width="11.42578125" style="294"/>
    <col min="3346" max="3346" width="26.85546875" style="294" customWidth="1"/>
    <col min="3347" max="3347" width="5" style="294" customWidth="1"/>
    <col min="3348" max="3348" width="11.42578125" style="294"/>
    <col min="3349" max="3349" width="45.42578125" style="294" customWidth="1"/>
    <col min="3350" max="3350" width="13.42578125" style="294" customWidth="1"/>
    <col min="3351" max="3351" width="11.42578125" style="294"/>
    <col min="3352" max="3352" width="14.140625" style="294" customWidth="1"/>
    <col min="3353" max="3353" width="13.140625" style="294" customWidth="1"/>
    <col min="3354" max="3354" width="11.42578125" style="294"/>
    <col min="3355" max="3355" width="15.85546875" style="294" customWidth="1"/>
    <col min="3356" max="3356" width="26" style="294" customWidth="1"/>
    <col min="3357" max="3584" width="11.42578125" style="294"/>
    <col min="3585" max="3585" width="73.140625" style="294" customWidth="1"/>
    <col min="3586" max="3586" width="27.28515625" style="294" customWidth="1"/>
    <col min="3587" max="3587" width="44" style="294" customWidth="1"/>
    <col min="3588" max="3588" width="39.28515625" style="294" customWidth="1"/>
    <col min="3589" max="3589" width="22" style="294" customWidth="1"/>
    <col min="3590" max="3591" width="21.140625" style="294" customWidth="1"/>
    <col min="3592" max="3592" width="23.28515625" style="294" customWidth="1"/>
    <col min="3593" max="3594" width="21" style="294" customWidth="1"/>
    <col min="3595" max="3595" width="45.42578125" style="294" customWidth="1"/>
    <col min="3596" max="3596" width="16" style="294" customWidth="1"/>
    <col min="3597" max="3601" width="11.42578125" style="294"/>
    <col min="3602" max="3602" width="26.85546875" style="294" customWidth="1"/>
    <col min="3603" max="3603" width="5" style="294" customWidth="1"/>
    <col min="3604" max="3604" width="11.42578125" style="294"/>
    <col min="3605" max="3605" width="45.42578125" style="294" customWidth="1"/>
    <col min="3606" max="3606" width="13.42578125" style="294" customWidth="1"/>
    <col min="3607" max="3607" width="11.42578125" style="294"/>
    <col min="3608" max="3608" width="14.140625" style="294" customWidth="1"/>
    <col min="3609" max="3609" width="13.140625" style="294" customWidth="1"/>
    <col min="3610" max="3610" width="11.42578125" style="294"/>
    <col min="3611" max="3611" width="15.85546875" style="294" customWidth="1"/>
    <col min="3612" max="3612" width="26" style="294" customWidth="1"/>
    <col min="3613" max="3840" width="11.42578125" style="294"/>
    <col min="3841" max="3841" width="73.140625" style="294" customWidth="1"/>
    <col min="3842" max="3842" width="27.28515625" style="294" customWidth="1"/>
    <col min="3843" max="3843" width="44" style="294" customWidth="1"/>
    <col min="3844" max="3844" width="39.28515625" style="294" customWidth="1"/>
    <col min="3845" max="3845" width="22" style="294" customWidth="1"/>
    <col min="3846" max="3847" width="21.140625" style="294" customWidth="1"/>
    <col min="3848" max="3848" width="23.28515625" style="294" customWidth="1"/>
    <col min="3849" max="3850" width="21" style="294" customWidth="1"/>
    <col min="3851" max="3851" width="45.42578125" style="294" customWidth="1"/>
    <col min="3852" max="3852" width="16" style="294" customWidth="1"/>
    <col min="3853" max="3857" width="11.42578125" style="294"/>
    <col min="3858" max="3858" width="26.85546875" style="294" customWidth="1"/>
    <col min="3859" max="3859" width="5" style="294" customWidth="1"/>
    <col min="3860" max="3860" width="11.42578125" style="294"/>
    <col min="3861" max="3861" width="45.42578125" style="294" customWidth="1"/>
    <col min="3862" max="3862" width="13.42578125" style="294" customWidth="1"/>
    <col min="3863" max="3863" width="11.42578125" style="294"/>
    <col min="3864" max="3864" width="14.140625" style="294" customWidth="1"/>
    <col min="3865" max="3865" width="13.140625" style="294" customWidth="1"/>
    <col min="3866" max="3866" width="11.42578125" style="294"/>
    <col min="3867" max="3867" width="15.85546875" style="294" customWidth="1"/>
    <col min="3868" max="3868" width="26" style="294" customWidth="1"/>
    <col min="3869" max="4096" width="11.42578125" style="294"/>
    <col min="4097" max="4097" width="73.140625" style="294" customWidth="1"/>
    <col min="4098" max="4098" width="27.28515625" style="294" customWidth="1"/>
    <col min="4099" max="4099" width="44" style="294" customWidth="1"/>
    <col min="4100" max="4100" width="39.28515625" style="294" customWidth="1"/>
    <col min="4101" max="4101" width="22" style="294" customWidth="1"/>
    <col min="4102" max="4103" width="21.140625" style="294" customWidth="1"/>
    <col min="4104" max="4104" width="23.28515625" style="294" customWidth="1"/>
    <col min="4105" max="4106" width="21" style="294" customWidth="1"/>
    <col min="4107" max="4107" width="45.42578125" style="294" customWidth="1"/>
    <col min="4108" max="4108" width="16" style="294" customWidth="1"/>
    <col min="4109" max="4113" width="11.42578125" style="294"/>
    <col min="4114" max="4114" width="26.85546875" style="294" customWidth="1"/>
    <col min="4115" max="4115" width="5" style="294" customWidth="1"/>
    <col min="4116" max="4116" width="11.42578125" style="294"/>
    <col min="4117" max="4117" width="45.42578125" style="294" customWidth="1"/>
    <col min="4118" max="4118" width="13.42578125" style="294" customWidth="1"/>
    <col min="4119" max="4119" width="11.42578125" style="294"/>
    <col min="4120" max="4120" width="14.140625" style="294" customWidth="1"/>
    <col min="4121" max="4121" width="13.140625" style="294" customWidth="1"/>
    <col min="4122" max="4122" width="11.42578125" style="294"/>
    <col min="4123" max="4123" width="15.85546875" style="294" customWidth="1"/>
    <col min="4124" max="4124" width="26" style="294" customWidth="1"/>
    <col min="4125" max="4352" width="11.42578125" style="294"/>
    <col min="4353" max="4353" width="73.140625" style="294" customWidth="1"/>
    <col min="4354" max="4354" width="27.28515625" style="294" customWidth="1"/>
    <col min="4355" max="4355" width="44" style="294" customWidth="1"/>
    <col min="4356" max="4356" width="39.28515625" style="294" customWidth="1"/>
    <col min="4357" max="4357" width="22" style="294" customWidth="1"/>
    <col min="4358" max="4359" width="21.140625" style="294" customWidth="1"/>
    <col min="4360" max="4360" width="23.28515625" style="294" customWidth="1"/>
    <col min="4361" max="4362" width="21" style="294" customWidth="1"/>
    <col min="4363" max="4363" width="45.42578125" style="294" customWidth="1"/>
    <col min="4364" max="4364" width="16" style="294" customWidth="1"/>
    <col min="4365" max="4369" width="11.42578125" style="294"/>
    <col min="4370" max="4370" width="26.85546875" style="294" customWidth="1"/>
    <col min="4371" max="4371" width="5" style="294" customWidth="1"/>
    <col min="4372" max="4372" width="11.42578125" style="294"/>
    <col min="4373" max="4373" width="45.42578125" style="294" customWidth="1"/>
    <col min="4374" max="4374" width="13.42578125" style="294" customWidth="1"/>
    <col min="4375" max="4375" width="11.42578125" style="294"/>
    <col min="4376" max="4376" width="14.140625" style="294" customWidth="1"/>
    <col min="4377" max="4377" width="13.140625" style="294" customWidth="1"/>
    <col min="4378" max="4378" width="11.42578125" style="294"/>
    <col min="4379" max="4379" width="15.85546875" style="294" customWidth="1"/>
    <col min="4380" max="4380" width="26" style="294" customWidth="1"/>
    <col min="4381" max="4608" width="11.42578125" style="294"/>
    <col min="4609" max="4609" width="73.140625" style="294" customWidth="1"/>
    <col min="4610" max="4610" width="27.28515625" style="294" customWidth="1"/>
    <col min="4611" max="4611" width="44" style="294" customWidth="1"/>
    <col min="4612" max="4612" width="39.28515625" style="294" customWidth="1"/>
    <col min="4613" max="4613" width="22" style="294" customWidth="1"/>
    <col min="4614" max="4615" width="21.140625" style="294" customWidth="1"/>
    <col min="4616" max="4616" width="23.28515625" style="294" customWidth="1"/>
    <col min="4617" max="4618" width="21" style="294" customWidth="1"/>
    <col min="4619" max="4619" width="45.42578125" style="294" customWidth="1"/>
    <col min="4620" max="4620" width="16" style="294" customWidth="1"/>
    <col min="4621" max="4625" width="11.42578125" style="294"/>
    <col min="4626" max="4626" width="26.85546875" style="294" customWidth="1"/>
    <col min="4627" max="4627" width="5" style="294" customWidth="1"/>
    <col min="4628" max="4628" width="11.42578125" style="294"/>
    <col min="4629" max="4629" width="45.42578125" style="294" customWidth="1"/>
    <col min="4630" max="4630" width="13.42578125" style="294" customWidth="1"/>
    <col min="4631" max="4631" width="11.42578125" style="294"/>
    <col min="4632" max="4632" width="14.140625" style="294" customWidth="1"/>
    <col min="4633" max="4633" width="13.140625" style="294" customWidth="1"/>
    <col min="4634" max="4634" width="11.42578125" style="294"/>
    <col min="4635" max="4635" width="15.85546875" style="294" customWidth="1"/>
    <col min="4636" max="4636" width="26" style="294" customWidth="1"/>
    <col min="4637" max="4864" width="11.42578125" style="294"/>
    <col min="4865" max="4865" width="73.140625" style="294" customWidth="1"/>
    <col min="4866" max="4866" width="27.28515625" style="294" customWidth="1"/>
    <col min="4867" max="4867" width="44" style="294" customWidth="1"/>
    <col min="4868" max="4868" width="39.28515625" style="294" customWidth="1"/>
    <col min="4869" max="4869" width="22" style="294" customWidth="1"/>
    <col min="4870" max="4871" width="21.140625" style="294" customWidth="1"/>
    <col min="4872" max="4872" width="23.28515625" style="294" customWidth="1"/>
    <col min="4873" max="4874" width="21" style="294" customWidth="1"/>
    <col min="4875" max="4875" width="45.42578125" style="294" customWidth="1"/>
    <col min="4876" max="4876" width="16" style="294" customWidth="1"/>
    <col min="4877" max="4881" width="11.42578125" style="294"/>
    <col min="4882" max="4882" width="26.85546875" style="294" customWidth="1"/>
    <col min="4883" max="4883" width="5" style="294" customWidth="1"/>
    <col min="4884" max="4884" width="11.42578125" style="294"/>
    <col min="4885" max="4885" width="45.42578125" style="294" customWidth="1"/>
    <col min="4886" max="4886" width="13.42578125" style="294" customWidth="1"/>
    <col min="4887" max="4887" width="11.42578125" style="294"/>
    <col min="4888" max="4888" width="14.140625" style="294" customWidth="1"/>
    <col min="4889" max="4889" width="13.140625" style="294" customWidth="1"/>
    <col min="4890" max="4890" width="11.42578125" style="294"/>
    <col min="4891" max="4891" width="15.85546875" style="294" customWidth="1"/>
    <col min="4892" max="4892" width="26" style="294" customWidth="1"/>
    <col min="4893" max="5120" width="11.42578125" style="294"/>
    <col min="5121" max="5121" width="73.140625" style="294" customWidth="1"/>
    <col min="5122" max="5122" width="27.28515625" style="294" customWidth="1"/>
    <col min="5123" max="5123" width="44" style="294" customWidth="1"/>
    <col min="5124" max="5124" width="39.28515625" style="294" customWidth="1"/>
    <col min="5125" max="5125" width="22" style="294" customWidth="1"/>
    <col min="5126" max="5127" width="21.140625" style="294" customWidth="1"/>
    <col min="5128" max="5128" width="23.28515625" style="294" customWidth="1"/>
    <col min="5129" max="5130" width="21" style="294" customWidth="1"/>
    <col min="5131" max="5131" width="45.42578125" style="294" customWidth="1"/>
    <col min="5132" max="5132" width="16" style="294" customWidth="1"/>
    <col min="5133" max="5137" width="11.42578125" style="294"/>
    <col min="5138" max="5138" width="26.85546875" style="294" customWidth="1"/>
    <col min="5139" max="5139" width="5" style="294" customWidth="1"/>
    <col min="5140" max="5140" width="11.42578125" style="294"/>
    <col min="5141" max="5141" width="45.42578125" style="294" customWidth="1"/>
    <col min="5142" max="5142" width="13.42578125" style="294" customWidth="1"/>
    <col min="5143" max="5143" width="11.42578125" style="294"/>
    <col min="5144" max="5144" width="14.140625" style="294" customWidth="1"/>
    <col min="5145" max="5145" width="13.140625" style="294" customWidth="1"/>
    <col min="5146" max="5146" width="11.42578125" style="294"/>
    <col min="5147" max="5147" width="15.85546875" style="294" customWidth="1"/>
    <col min="5148" max="5148" width="26" style="294" customWidth="1"/>
    <col min="5149" max="5376" width="11.42578125" style="294"/>
    <col min="5377" max="5377" width="73.140625" style="294" customWidth="1"/>
    <col min="5378" max="5378" width="27.28515625" style="294" customWidth="1"/>
    <col min="5379" max="5379" width="44" style="294" customWidth="1"/>
    <col min="5380" max="5380" width="39.28515625" style="294" customWidth="1"/>
    <col min="5381" max="5381" width="22" style="294" customWidth="1"/>
    <col min="5382" max="5383" width="21.140625" style="294" customWidth="1"/>
    <col min="5384" max="5384" width="23.28515625" style="294" customWidth="1"/>
    <col min="5385" max="5386" width="21" style="294" customWidth="1"/>
    <col min="5387" max="5387" width="45.42578125" style="294" customWidth="1"/>
    <col min="5388" max="5388" width="16" style="294" customWidth="1"/>
    <col min="5389" max="5393" width="11.42578125" style="294"/>
    <col min="5394" max="5394" width="26.85546875" style="294" customWidth="1"/>
    <col min="5395" max="5395" width="5" style="294" customWidth="1"/>
    <col min="5396" max="5396" width="11.42578125" style="294"/>
    <col min="5397" max="5397" width="45.42578125" style="294" customWidth="1"/>
    <col min="5398" max="5398" width="13.42578125" style="294" customWidth="1"/>
    <col min="5399" max="5399" width="11.42578125" style="294"/>
    <col min="5400" max="5400" width="14.140625" style="294" customWidth="1"/>
    <col min="5401" max="5401" width="13.140625" style="294" customWidth="1"/>
    <col min="5402" max="5402" width="11.42578125" style="294"/>
    <col min="5403" max="5403" width="15.85546875" style="294" customWidth="1"/>
    <col min="5404" max="5404" width="26" style="294" customWidth="1"/>
    <col min="5405" max="5632" width="11.42578125" style="294"/>
    <col min="5633" max="5633" width="73.140625" style="294" customWidth="1"/>
    <col min="5634" max="5634" width="27.28515625" style="294" customWidth="1"/>
    <col min="5635" max="5635" width="44" style="294" customWidth="1"/>
    <col min="5636" max="5636" width="39.28515625" style="294" customWidth="1"/>
    <col min="5637" max="5637" width="22" style="294" customWidth="1"/>
    <col min="5638" max="5639" width="21.140625" style="294" customWidth="1"/>
    <col min="5640" max="5640" width="23.28515625" style="294" customWidth="1"/>
    <col min="5641" max="5642" width="21" style="294" customWidth="1"/>
    <col min="5643" max="5643" width="45.42578125" style="294" customWidth="1"/>
    <col min="5644" max="5644" width="16" style="294" customWidth="1"/>
    <col min="5645" max="5649" width="11.42578125" style="294"/>
    <col min="5650" max="5650" width="26.85546875" style="294" customWidth="1"/>
    <col min="5651" max="5651" width="5" style="294" customWidth="1"/>
    <col min="5652" max="5652" width="11.42578125" style="294"/>
    <col min="5653" max="5653" width="45.42578125" style="294" customWidth="1"/>
    <col min="5654" max="5654" width="13.42578125" style="294" customWidth="1"/>
    <col min="5655" max="5655" width="11.42578125" style="294"/>
    <col min="5656" max="5656" width="14.140625" style="294" customWidth="1"/>
    <col min="5657" max="5657" width="13.140625" style="294" customWidth="1"/>
    <col min="5658" max="5658" width="11.42578125" style="294"/>
    <col min="5659" max="5659" width="15.85546875" style="294" customWidth="1"/>
    <col min="5660" max="5660" width="26" style="294" customWidth="1"/>
    <col min="5661" max="5888" width="11.42578125" style="294"/>
    <col min="5889" max="5889" width="73.140625" style="294" customWidth="1"/>
    <col min="5890" max="5890" width="27.28515625" style="294" customWidth="1"/>
    <col min="5891" max="5891" width="44" style="294" customWidth="1"/>
    <col min="5892" max="5892" width="39.28515625" style="294" customWidth="1"/>
    <col min="5893" max="5893" width="22" style="294" customWidth="1"/>
    <col min="5894" max="5895" width="21.140625" style="294" customWidth="1"/>
    <col min="5896" max="5896" width="23.28515625" style="294" customWidth="1"/>
    <col min="5897" max="5898" width="21" style="294" customWidth="1"/>
    <col min="5899" max="5899" width="45.42578125" style="294" customWidth="1"/>
    <col min="5900" max="5900" width="16" style="294" customWidth="1"/>
    <col min="5901" max="5905" width="11.42578125" style="294"/>
    <col min="5906" max="5906" width="26.85546875" style="294" customWidth="1"/>
    <col min="5907" max="5907" width="5" style="294" customWidth="1"/>
    <col min="5908" max="5908" width="11.42578125" style="294"/>
    <col min="5909" max="5909" width="45.42578125" style="294" customWidth="1"/>
    <col min="5910" max="5910" width="13.42578125" style="294" customWidth="1"/>
    <col min="5911" max="5911" width="11.42578125" style="294"/>
    <col min="5912" max="5912" width="14.140625" style="294" customWidth="1"/>
    <col min="5913" max="5913" width="13.140625" style="294" customWidth="1"/>
    <col min="5914" max="5914" width="11.42578125" style="294"/>
    <col min="5915" max="5915" width="15.85546875" style="294" customWidth="1"/>
    <col min="5916" max="5916" width="26" style="294" customWidth="1"/>
    <col min="5917" max="6144" width="11.42578125" style="294"/>
    <col min="6145" max="6145" width="73.140625" style="294" customWidth="1"/>
    <col min="6146" max="6146" width="27.28515625" style="294" customWidth="1"/>
    <col min="6147" max="6147" width="44" style="294" customWidth="1"/>
    <col min="6148" max="6148" width="39.28515625" style="294" customWidth="1"/>
    <col min="6149" max="6149" width="22" style="294" customWidth="1"/>
    <col min="6150" max="6151" width="21.140625" style="294" customWidth="1"/>
    <col min="6152" max="6152" width="23.28515625" style="294" customWidth="1"/>
    <col min="6153" max="6154" width="21" style="294" customWidth="1"/>
    <col min="6155" max="6155" width="45.42578125" style="294" customWidth="1"/>
    <col min="6156" max="6156" width="16" style="294" customWidth="1"/>
    <col min="6157" max="6161" width="11.42578125" style="294"/>
    <col min="6162" max="6162" width="26.85546875" style="294" customWidth="1"/>
    <col min="6163" max="6163" width="5" style="294" customWidth="1"/>
    <col min="6164" max="6164" width="11.42578125" style="294"/>
    <col min="6165" max="6165" width="45.42578125" style="294" customWidth="1"/>
    <col min="6166" max="6166" width="13.42578125" style="294" customWidth="1"/>
    <col min="6167" max="6167" width="11.42578125" style="294"/>
    <col min="6168" max="6168" width="14.140625" style="294" customWidth="1"/>
    <col min="6169" max="6169" width="13.140625" style="294" customWidth="1"/>
    <col min="6170" max="6170" width="11.42578125" style="294"/>
    <col min="6171" max="6171" width="15.85546875" style="294" customWidth="1"/>
    <col min="6172" max="6172" width="26" style="294" customWidth="1"/>
    <col min="6173" max="6400" width="11.42578125" style="294"/>
    <col min="6401" max="6401" width="73.140625" style="294" customWidth="1"/>
    <col min="6402" max="6402" width="27.28515625" style="294" customWidth="1"/>
    <col min="6403" max="6403" width="44" style="294" customWidth="1"/>
    <col min="6404" max="6404" width="39.28515625" style="294" customWidth="1"/>
    <col min="6405" max="6405" width="22" style="294" customWidth="1"/>
    <col min="6406" max="6407" width="21.140625" style="294" customWidth="1"/>
    <col min="6408" max="6408" width="23.28515625" style="294" customWidth="1"/>
    <col min="6409" max="6410" width="21" style="294" customWidth="1"/>
    <col min="6411" max="6411" width="45.42578125" style="294" customWidth="1"/>
    <col min="6412" max="6412" width="16" style="294" customWidth="1"/>
    <col min="6413" max="6417" width="11.42578125" style="294"/>
    <col min="6418" max="6418" width="26.85546875" style="294" customWidth="1"/>
    <col min="6419" max="6419" width="5" style="294" customWidth="1"/>
    <col min="6420" max="6420" width="11.42578125" style="294"/>
    <col min="6421" max="6421" width="45.42578125" style="294" customWidth="1"/>
    <col min="6422" max="6422" width="13.42578125" style="294" customWidth="1"/>
    <col min="6423" max="6423" width="11.42578125" style="294"/>
    <col min="6424" max="6424" width="14.140625" style="294" customWidth="1"/>
    <col min="6425" max="6425" width="13.140625" style="294" customWidth="1"/>
    <col min="6426" max="6426" width="11.42578125" style="294"/>
    <col min="6427" max="6427" width="15.85546875" style="294" customWidth="1"/>
    <col min="6428" max="6428" width="26" style="294" customWidth="1"/>
    <col min="6429" max="6656" width="11.42578125" style="294"/>
    <col min="6657" max="6657" width="73.140625" style="294" customWidth="1"/>
    <col min="6658" max="6658" width="27.28515625" style="294" customWidth="1"/>
    <col min="6659" max="6659" width="44" style="294" customWidth="1"/>
    <col min="6660" max="6660" width="39.28515625" style="294" customWidth="1"/>
    <col min="6661" max="6661" width="22" style="294" customWidth="1"/>
    <col min="6662" max="6663" width="21.140625" style="294" customWidth="1"/>
    <col min="6664" max="6664" width="23.28515625" style="294" customWidth="1"/>
    <col min="6665" max="6666" width="21" style="294" customWidth="1"/>
    <col min="6667" max="6667" width="45.42578125" style="294" customWidth="1"/>
    <col min="6668" max="6668" width="16" style="294" customWidth="1"/>
    <col min="6669" max="6673" width="11.42578125" style="294"/>
    <col min="6674" max="6674" width="26.85546875" style="294" customWidth="1"/>
    <col min="6675" max="6675" width="5" style="294" customWidth="1"/>
    <col min="6676" max="6676" width="11.42578125" style="294"/>
    <col min="6677" max="6677" width="45.42578125" style="294" customWidth="1"/>
    <col min="6678" max="6678" width="13.42578125" style="294" customWidth="1"/>
    <col min="6679" max="6679" width="11.42578125" style="294"/>
    <col min="6680" max="6680" width="14.140625" style="294" customWidth="1"/>
    <col min="6681" max="6681" width="13.140625" style="294" customWidth="1"/>
    <col min="6682" max="6682" width="11.42578125" style="294"/>
    <col min="6683" max="6683" width="15.85546875" style="294" customWidth="1"/>
    <col min="6684" max="6684" width="26" style="294" customWidth="1"/>
    <col min="6685" max="6912" width="11.42578125" style="294"/>
    <col min="6913" max="6913" width="73.140625" style="294" customWidth="1"/>
    <col min="6914" max="6914" width="27.28515625" style="294" customWidth="1"/>
    <col min="6915" max="6915" width="44" style="294" customWidth="1"/>
    <col min="6916" max="6916" width="39.28515625" style="294" customWidth="1"/>
    <col min="6917" max="6917" width="22" style="294" customWidth="1"/>
    <col min="6918" max="6919" width="21.140625" style="294" customWidth="1"/>
    <col min="6920" max="6920" width="23.28515625" style="294" customWidth="1"/>
    <col min="6921" max="6922" width="21" style="294" customWidth="1"/>
    <col min="6923" max="6923" width="45.42578125" style="294" customWidth="1"/>
    <col min="6924" max="6924" width="16" style="294" customWidth="1"/>
    <col min="6925" max="6929" width="11.42578125" style="294"/>
    <col min="6930" max="6930" width="26.85546875" style="294" customWidth="1"/>
    <col min="6931" max="6931" width="5" style="294" customWidth="1"/>
    <col min="6932" max="6932" width="11.42578125" style="294"/>
    <col min="6933" max="6933" width="45.42578125" style="294" customWidth="1"/>
    <col min="6934" max="6934" width="13.42578125" style="294" customWidth="1"/>
    <col min="6935" max="6935" width="11.42578125" style="294"/>
    <col min="6936" max="6936" width="14.140625" style="294" customWidth="1"/>
    <col min="6937" max="6937" width="13.140625" style="294" customWidth="1"/>
    <col min="6938" max="6938" width="11.42578125" style="294"/>
    <col min="6939" max="6939" width="15.85546875" style="294" customWidth="1"/>
    <col min="6940" max="6940" width="26" style="294" customWidth="1"/>
    <col min="6941" max="7168" width="11.42578125" style="294"/>
    <col min="7169" max="7169" width="73.140625" style="294" customWidth="1"/>
    <col min="7170" max="7170" width="27.28515625" style="294" customWidth="1"/>
    <col min="7171" max="7171" width="44" style="294" customWidth="1"/>
    <col min="7172" max="7172" width="39.28515625" style="294" customWidth="1"/>
    <col min="7173" max="7173" width="22" style="294" customWidth="1"/>
    <col min="7174" max="7175" width="21.140625" style="294" customWidth="1"/>
    <col min="7176" max="7176" width="23.28515625" style="294" customWidth="1"/>
    <col min="7177" max="7178" width="21" style="294" customWidth="1"/>
    <col min="7179" max="7179" width="45.42578125" style="294" customWidth="1"/>
    <col min="7180" max="7180" width="16" style="294" customWidth="1"/>
    <col min="7181" max="7185" width="11.42578125" style="294"/>
    <col min="7186" max="7186" width="26.85546875" style="294" customWidth="1"/>
    <col min="7187" max="7187" width="5" style="294" customWidth="1"/>
    <col min="7188" max="7188" width="11.42578125" style="294"/>
    <col min="7189" max="7189" width="45.42578125" style="294" customWidth="1"/>
    <col min="7190" max="7190" width="13.42578125" style="294" customWidth="1"/>
    <col min="7191" max="7191" width="11.42578125" style="294"/>
    <col min="7192" max="7192" width="14.140625" style="294" customWidth="1"/>
    <col min="7193" max="7193" width="13.140625" style="294" customWidth="1"/>
    <col min="7194" max="7194" width="11.42578125" style="294"/>
    <col min="7195" max="7195" width="15.85546875" style="294" customWidth="1"/>
    <col min="7196" max="7196" width="26" style="294" customWidth="1"/>
    <col min="7197" max="7424" width="11.42578125" style="294"/>
    <col min="7425" max="7425" width="73.140625" style="294" customWidth="1"/>
    <col min="7426" max="7426" width="27.28515625" style="294" customWidth="1"/>
    <col min="7427" max="7427" width="44" style="294" customWidth="1"/>
    <col min="7428" max="7428" width="39.28515625" style="294" customWidth="1"/>
    <col min="7429" max="7429" width="22" style="294" customWidth="1"/>
    <col min="7430" max="7431" width="21.140625" style="294" customWidth="1"/>
    <col min="7432" max="7432" width="23.28515625" style="294" customWidth="1"/>
    <col min="7433" max="7434" width="21" style="294" customWidth="1"/>
    <col min="7435" max="7435" width="45.42578125" style="294" customWidth="1"/>
    <col min="7436" max="7436" width="16" style="294" customWidth="1"/>
    <col min="7437" max="7441" width="11.42578125" style="294"/>
    <col min="7442" max="7442" width="26.85546875" style="294" customWidth="1"/>
    <col min="7443" max="7443" width="5" style="294" customWidth="1"/>
    <col min="7444" max="7444" width="11.42578125" style="294"/>
    <col min="7445" max="7445" width="45.42578125" style="294" customWidth="1"/>
    <col min="7446" max="7446" width="13.42578125" style="294" customWidth="1"/>
    <col min="7447" max="7447" width="11.42578125" style="294"/>
    <col min="7448" max="7448" width="14.140625" style="294" customWidth="1"/>
    <col min="7449" max="7449" width="13.140625" style="294" customWidth="1"/>
    <col min="7450" max="7450" width="11.42578125" style="294"/>
    <col min="7451" max="7451" width="15.85546875" style="294" customWidth="1"/>
    <col min="7452" max="7452" width="26" style="294" customWidth="1"/>
    <col min="7453" max="7680" width="11.42578125" style="294"/>
    <col min="7681" max="7681" width="73.140625" style="294" customWidth="1"/>
    <col min="7682" max="7682" width="27.28515625" style="294" customWidth="1"/>
    <col min="7683" max="7683" width="44" style="294" customWidth="1"/>
    <col min="7684" max="7684" width="39.28515625" style="294" customWidth="1"/>
    <col min="7685" max="7685" width="22" style="294" customWidth="1"/>
    <col min="7686" max="7687" width="21.140625" style="294" customWidth="1"/>
    <col min="7688" max="7688" width="23.28515625" style="294" customWidth="1"/>
    <col min="7689" max="7690" width="21" style="294" customWidth="1"/>
    <col min="7691" max="7691" width="45.42578125" style="294" customWidth="1"/>
    <col min="7692" max="7692" width="16" style="294" customWidth="1"/>
    <col min="7693" max="7697" width="11.42578125" style="294"/>
    <col min="7698" max="7698" width="26.85546875" style="294" customWidth="1"/>
    <col min="7699" max="7699" width="5" style="294" customWidth="1"/>
    <col min="7700" max="7700" width="11.42578125" style="294"/>
    <col min="7701" max="7701" width="45.42578125" style="294" customWidth="1"/>
    <col min="7702" max="7702" width="13.42578125" style="294" customWidth="1"/>
    <col min="7703" max="7703" width="11.42578125" style="294"/>
    <col min="7704" max="7704" width="14.140625" style="294" customWidth="1"/>
    <col min="7705" max="7705" width="13.140625" style="294" customWidth="1"/>
    <col min="7706" max="7706" width="11.42578125" style="294"/>
    <col min="7707" max="7707" width="15.85546875" style="294" customWidth="1"/>
    <col min="7708" max="7708" width="26" style="294" customWidth="1"/>
    <col min="7709" max="7936" width="11.42578125" style="294"/>
    <col min="7937" max="7937" width="73.140625" style="294" customWidth="1"/>
    <col min="7938" max="7938" width="27.28515625" style="294" customWidth="1"/>
    <col min="7939" max="7939" width="44" style="294" customWidth="1"/>
    <col min="7940" max="7940" width="39.28515625" style="294" customWidth="1"/>
    <col min="7941" max="7941" width="22" style="294" customWidth="1"/>
    <col min="7942" max="7943" width="21.140625" style="294" customWidth="1"/>
    <col min="7944" max="7944" width="23.28515625" style="294" customWidth="1"/>
    <col min="7945" max="7946" width="21" style="294" customWidth="1"/>
    <col min="7947" max="7947" width="45.42578125" style="294" customWidth="1"/>
    <col min="7948" max="7948" width="16" style="294" customWidth="1"/>
    <col min="7949" max="7953" width="11.42578125" style="294"/>
    <col min="7954" max="7954" width="26.85546875" style="294" customWidth="1"/>
    <col min="7955" max="7955" width="5" style="294" customWidth="1"/>
    <col min="7956" max="7956" width="11.42578125" style="294"/>
    <col min="7957" max="7957" width="45.42578125" style="294" customWidth="1"/>
    <col min="7958" max="7958" width="13.42578125" style="294" customWidth="1"/>
    <col min="7959" max="7959" width="11.42578125" style="294"/>
    <col min="7960" max="7960" width="14.140625" style="294" customWidth="1"/>
    <col min="7961" max="7961" width="13.140625" style="294" customWidth="1"/>
    <col min="7962" max="7962" width="11.42578125" style="294"/>
    <col min="7963" max="7963" width="15.85546875" style="294" customWidth="1"/>
    <col min="7964" max="7964" width="26" style="294" customWidth="1"/>
    <col min="7965" max="8192" width="11.42578125" style="294"/>
    <col min="8193" max="8193" width="73.140625" style="294" customWidth="1"/>
    <col min="8194" max="8194" width="27.28515625" style="294" customWidth="1"/>
    <col min="8195" max="8195" width="44" style="294" customWidth="1"/>
    <col min="8196" max="8196" width="39.28515625" style="294" customWidth="1"/>
    <col min="8197" max="8197" width="22" style="294" customWidth="1"/>
    <col min="8198" max="8199" width="21.140625" style="294" customWidth="1"/>
    <col min="8200" max="8200" width="23.28515625" style="294" customWidth="1"/>
    <col min="8201" max="8202" width="21" style="294" customWidth="1"/>
    <col min="8203" max="8203" width="45.42578125" style="294" customWidth="1"/>
    <col min="8204" max="8204" width="16" style="294" customWidth="1"/>
    <col min="8205" max="8209" width="11.42578125" style="294"/>
    <col min="8210" max="8210" width="26.85546875" style="294" customWidth="1"/>
    <col min="8211" max="8211" width="5" style="294" customWidth="1"/>
    <col min="8212" max="8212" width="11.42578125" style="294"/>
    <col min="8213" max="8213" width="45.42578125" style="294" customWidth="1"/>
    <col min="8214" max="8214" width="13.42578125" style="294" customWidth="1"/>
    <col min="8215" max="8215" width="11.42578125" style="294"/>
    <col min="8216" max="8216" width="14.140625" style="294" customWidth="1"/>
    <col min="8217" max="8217" width="13.140625" style="294" customWidth="1"/>
    <col min="8218" max="8218" width="11.42578125" style="294"/>
    <col min="8219" max="8219" width="15.85546875" style="294" customWidth="1"/>
    <col min="8220" max="8220" width="26" style="294" customWidth="1"/>
    <col min="8221" max="8448" width="11.42578125" style="294"/>
    <col min="8449" max="8449" width="73.140625" style="294" customWidth="1"/>
    <col min="8450" max="8450" width="27.28515625" style="294" customWidth="1"/>
    <col min="8451" max="8451" width="44" style="294" customWidth="1"/>
    <col min="8452" max="8452" width="39.28515625" style="294" customWidth="1"/>
    <col min="8453" max="8453" width="22" style="294" customWidth="1"/>
    <col min="8454" max="8455" width="21.140625" style="294" customWidth="1"/>
    <col min="8456" max="8456" width="23.28515625" style="294" customWidth="1"/>
    <col min="8457" max="8458" width="21" style="294" customWidth="1"/>
    <col min="8459" max="8459" width="45.42578125" style="294" customWidth="1"/>
    <col min="8460" max="8460" width="16" style="294" customWidth="1"/>
    <col min="8461" max="8465" width="11.42578125" style="294"/>
    <col min="8466" max="8466" width="26.85546875" style="294" customWidth="1"/>
    <col min="8467" max="8467" width="5" style="294" customWidth="1"/>
    <col min="8468" max="8468" width="11.42578125" style="294"/>
    <col min="8469" max="8469" width="45.42578125" style="294" customWidth="1"/>
    <col min="8470" max="8470" width="13.42578125" style="294" customWidth="1"/>
    <col min="8471" max="8471" width="11.42578125" style="294"/>
    <col min="8472" max="8472" width="14.140625" style="294" customWidth="1"/>
    <col min="8473" max="8473" width="13.140625" style="294" customWidth="1"/>
    <col min="8474" max="8474" width="11.42578125" style="294"/>
    <col min="8475" max="8475" width="15.85546875" style="294" customWidth="1"/>
    <col min="8476" max="8476" width="26" style="294" customWidth="1"/>
    <col min="8477" max="8704" width="11.42578125" style="294"/>
    <col min="8705" max="8705" width="73.140625" style="294" customWidth="1"/>
    <col min="8706" max="8706" width="27.28515625" style="294" customWidth="1"/>
    <col min="8707" max="8707" width="44" style="294" customWidth="1"/>
    <col min="8708" max="8708" width="39.28515625" style="294" customWidth="1"/>
    <col min="8709" max="8709" width="22" style="294" customWidth="1"/>
    <col min="8710" max="8711" width="21.140625" style="294" customWidth="1"/>
    <col min="8712" max="8712" width="23.28515625" style="294" customWidth="1"/>
    <col min="8713" max="8714" width="21" style="294" customWidth="1"/>
    <col min="8715" max="8715" width="45.42578125" style="294" customWidth="1"/>
    <col min="8716" max="8716" width="16" style="294" customWidth="1"/>
    <col min="8717" max="8721" width="11.42578125" style="294"/>
    <col min="8722" max="8722" width="26.85546875" style="294" customWidth="1"/>
    <col min="8723" max="8723" width="5" style="294" customWidth="1"/>
    <col min="8724" max="8724" width="11.42578125" style="294"/>
    <col min="8725" max="8725" width="45.42578125" style="294" customWidth="1"/>
    <col min="8726" max="8726" width="13.42578125" style="294" customWidth="1"/>
    <col min="8727" max="8727" width="11.42578125" style="294"/>
    <col min="8728" max="8728" width="14.140625" style="294" customWidth="1"/>
    <col min="8729" max="8729" width="13.140625" style="294" customWidth="1"/>
    <col min="8730" max="8730" width="11.42578125" style="294"/>
    <col min="8731" max="8731" width="15.85546875" style="294" customWidth="1"/>
    <col min="8732" max="8732" width="26" style="294" customWidth="1"/>
    <col min="8733" max="8960" width="11.42578125" style="294"/>
    <col min="8961" max="8961" width="73.140625" style="294" customWidth="1"/>
    <col min="8962" max="8962" width="27.28515625" style="294" customWidth="1"/>
    <col min="8963" max="8963" width="44" style="294" customWidth="1"/>
    <col min="8964" max="8964" width="39.28515625" style="294" customWidth="1"/>
    <col min="8965" max="8965" width="22" style="294" customWidth="1"/>
    <col min="8966" max="8967" width="21.140625" style="294" customWidth="1"/>
    <col min="8968" max="8968" width="23.28515625" style="294" customWidth="1"/>
    <col min="8969" max="8970" width="21" style="294" customWidth="1"/>
    <col min="8971" max="8971" width="45.42578125" style="294" customWidth="1"/>
    <col min="8972" max="8972" width="16" style="294" customWidth="1"/>
    <col min="8973" max="8977" width="11.42578125" style="294"/>
    <col min="8978" max="8978" width="26.85546875" style="294" customWidth="1"/>
    <col min="8979" max="8979" width="5" style="294" customWidth="1"/>
    <col min="8980" max="8980" width="11.42578125" style="294"/>
    <col min="8981" max="8981" width="45.42578125" style="294" customWidth="1"/>
    <col min="8982" max="8982" width="13.42578125" style="294" customWidth="1"/>
    <col min="8983" max="8983" width="11.42578125" style="294"/>
    <col min="8984" max="8984" width="14.140625" style="294" customWidth="1"/>
    <col min="8985" max="8985" width="13.140625" style="294" customWidth="1"/>
    <col min="8986" max="8986" width="11.42578125" style="294"/>
    <col min="8987" max="8987" width="15.85546875" style="294" customWidth="1"/>
    <col min="8988" max="8988" width="26" style="294" customWidth="1"/>
    <col min="8989" max="9216" width="11.42578125" style="294"/>
    <col min="9217" max="9217" width="73.140625" style="294" customWidth="1"/>
    <col min="9218" max="9218" width="27.28515625" style="294" customWidth="1"/>
    <col min="9219" max="9219" width="44" style="294" customWidth="1"/>
    <col min="9220" max="9220" width="39.28515625" style="294" customWidth="1"/>
    <col min="9221" max="9221" width="22" style="294" customWidth="1"/>
    <col min="9222" max="9223" width="21.140625" style="294" customWidth="1"/>
    <col min="9224" max="9224" width="23.28515625" style="294" customWidth="1"/>
    <col min="9225" max="9226" width="21" style="294" customWidth="1"/>
    <col min="9227" max="9227" width="45.42578125" style="294" customWidth="1"/>
    <col min="9228" max="9228" width="16" style="294" customWidth="1"/>
    <col min="9229" max="9233" width="11.42578125" style="294"/>
    <col min="9234" max="9234" width="26.85546875" style="294" customWidth="1"/>
    <col min="9235" max="9235" width="5" style="294" customWidth="1"/>
    <col min="9236" max="9236" width="11.42578125" style="294"/>
    <col min="9237" max="9237" width="45.42578125" style="294" customWidth="1"/>
    <col min="9238" max="9238" width="13.42578125" style="294" customWidth="1"/>
    <col min="9239" max="9239" width="11.42578125" style="294"/>
    <col min="9240" max="9240" width="14.140625" style="294" customWidth="1"/>
    <col min="9241" max="9241" width="13.140625" style="294" customWidth="1"/>
    <col min="9242" max="9242" width="11.42578125" style="294"/>
    <col min="9243" max="9243" width="15.85546875" style="294" customWidth="1"/>
    <col min="9244" max="9244" width="26" style="294" customWidth="1"/>
    <col min="9245" max="9472" width="11.42578125" style="294"/>
    <col min="9473" max="9473" width="73.140625" style="294" customWidth="1"/>
    <col min="9474" max="9474" width="27.28515625" style="294" customWidth="1"/>
    <col min="9475" max="9475" width="44" style="294" customWidth="1"/>
    <col min="9476" max="9476" width="39.28515625" style="294" customWidth="1"/>
    <col min="9477" max="9477" width="22" style="294" customWidth="1"/>
    <col min="9478" max="9479" width="21.140625" style="294" customWidth="1"/>
    <col min="9480" max="9480" width="23.28515625" style="294" customWidth="1"/>
    <col min="9481" max="9482" width="21" style="294" customWidth="1"/>
    <col min="9483" max="9483" width="45.42578125" style="294" customWidth="1"/>
    <col min="9484" max="9484" width="16" style="294" customWidth="1"/>
    <col min="9485" max="9489" width="11.42578125" style="294"/>
    <col min="9490" max="9490" width="26.85546875" style="294" customWidth="1"/>
    <col min="9491" max="9491" width="5" style="294" customWidth="1"/>
    <col min="9492" max="9492" width="11.42578125" style="294"/>
    <col min="9493" max="9493" width="45.42578125" style="294" customWidth="1"/>
    <col min="9494" max="9494" width="13.42578125" style="294" customWidth="1"/>
    <col min="9495" max="9495" width="11.42578125" style="294"/>
    <col min="9496" max="9496" width="14.140625" style="294" customWidth="1"/>
    <col min="9497" max="9497" width="13.140625" style="294" customWidth="1"/>
    <col min="9498" max="9498" width="11.42578125" style="294"/>
    <col min="9499" max="9499" width="15.85546875" style="294" customWidth="1"/>
    <col min="9500" max="9500" width="26" style="294" customWidth="1"/>
    <col min="9501" max="9728" width="11.42578125" style="294"/>
    <col min="9729" max="9729" width="73.140625" style="294" customWidth="1"/>
    <col min="9730" max="9730" width="27.28515625" style="294" customWidth="1"/>
    <col min="9731" max="9731" width="44" style="294" customWidth="1"/>
    <col min="9732" max="9732" width="39.28515625" style="294" customWidth="1"/>
    <col min="9733" max="9733" width="22" style="294" customWidth="1"/>
    <col min="9734" max="9735" width="21.140625" style="294" customWidth="1"/>
    <col min="9736" max="9736" width="23.28515625" style="294" customWidth="1"/>
    <col min="9737" max="9738" width="21" style="294" customWidth="1"/>
    <col min="9739" max="9739" width="45.42578125" style="294" customWidth="1"/>
    <col min="9740" max="9740" width="16" style="294" customWidth="1"/>
    <col min="9741" max="9745" width="11.42578125" style="294"/>
    <col min="9746" max="9746" width="26.85546875" style="294" customWidth="1"/>
    <col min="9747" max="9747" width="5" style="294" customWidth="1"/>
    <col min="9748" max="9748" width="11.42578125" style="294"/>
    <col min="9749" max="9749" width="45.42578125" style="294" customWidth="1"/>
    <col min="9750" max="9750" width="13.42578125" style="294" customWidth="1"/>
    <col min="9751" max="9751" width="11.42578125" style="294"/>
    <col min="9752" max="9752" width="14.140625" style="294" customWidth="1"/>
    <col min="9753" max="9753" width="13.140625" style="294" customWidth="1"/>
    <col min="9754" max="9754" width="11.42578125" style="294"/>
    <col min="9755" max="9755" width="15.85546875" style="294" customWidth="1"/>
    <col min="9756" max="9756" width="26" style="294" customWidth="1"/>
    <col min="9757" max="9984" width="11.42578125" style="294"/>
    <col min="9985" max="9985" width="73.140625" style="294" customWidth="1"/>
    <col min="9986" max="9986" width="27.28515625" style="294" customWidth="1"/>
    <col min="9987" max="9987" width="44" style="294" customWidth="1"/>
    <col min="9988" max="9988" width="39.28515625" style="294" customWidth="1"/>
    <col min="9989" max="9989" width="22" style="294" customWidth="1"/>
    <col min="9990" max="9991" width="21.140625" style="294" customWidth="1"/>
    <col min="9992" max="9992" width="23.28515625" style="294" customWidth="1"/>
    <col min="9993" max="9994" width="21" style="294" customWidth="1"/>
    <col min="9995" max="9995" width="45.42578125" style="294" customWidth="1"/>
    <col min="9996" max="9996" width="16" style="294" customWidth="1"/>
    <col min="9997" max="10001" width="11.42578125" style="294"/>
    <col min="10002" max="10002" width="26.85546875" style="294" customWidth="1"/>
    <col min="10003" max="10003" width="5" style="294" customWidth="1"/>
    <col min="10004" max="10004" width="11.42578125" style="294"/>
    <col min="10005" max="10005" width="45.42578125" style="294" customWidth="1"/>
    <col min="10006" max="10006" width="13.42578125" style="294" customWidth="1"/>
    <col min="10007" max="10007" width="11.42578125" style="294"/>
    <col min="10008" max="10008" width="14.140625" style="294" customWidth="1"/>
    <col min="10009" max="10009" width="13.140625" style="294" customWidth="1"/>
    <col min="10010" max="10010" width="11.42578125" style="294"/>
    <col min="10011" max="10011" width="15.85546875" style="294" customWidth="1"/>
    <col min="10012" max="10012" width="26" style="294" customWidth="1"/>
    <col min="10013" max="10240" width="11.42578125" style="294"/>
    <col min="10241" max="10241" width="73.140625" style="294" customWidth="1"/>
    <col min="10242" max="10242" width="27.28515625" style="294" customWidth="1"/>
    <col min="10243" max="10243" width="44" style="294" customWidth="1"/>
    <col min="10244" max="10244" width="39.28515625" style="294" customWidth="1"/>
    <col min="10245" max="10245" width="22" style="294" customWidth="1"/>
    <col min="10246" max="10247" width="21.140625" style="294" customWidth="1"/>
    <col min="10248" max="10248" width="23.28515625" style="294" customWidth="1"/>
    <col min="10249" max="10250" width="21" style="294" customWidth="1"/>
    <col min="10251" max="10251" width="45.42578125" style="294" customWidth="1"/>
    <col min="10252" max="10252" width="16" style="294" customWidth="1"/>
    <col min="10253" max="10257" width="11.42578125" style="294"/>
    <col min="10258" max="10258" width="26.85546875" style="294" customWidth="1"/>
    <col min="10259" max="10259" width="5" style="294" customWidth="1"/>
    <col min="10260" max="10260" width="11.42578125" style="294"/>
    <col min="10261" max="10261" width="45.42578125" style="294" customWidth="1"/>
    <col min="10262" max="10262" width="13.42578125" style="294" customWidth="1"/>
    <col min="10263" max="10263" width="11.42578125" style="294"/>
    <col min="10264" max="10264" width="14.140625" style="294" customWidth="1"/>
    <col min="10265" max="10265" width="13.140625" style="294" customWidth="1"/>
    <col min="10266" max="10266" width="11.42578125" style="294"/>
    <col min="10267" max="10267" width="15.85546875" style="294" customWidth="1"/>
    <col min="10268" max="10268" width="26" style="294" customWidth="1"/>
    <col min="10269" max="10496" width="11.42578125" style="294"/>
    <col min="10497" max="10497" width="73.140625" style="294" customWidth="1"/>
    <col min="10498" max="10498" width="27.28515625" style="294" customWidth="1"/>
    <col min="10499" max="10499" width="44" style="294" customWidth="1"/>
    <col min="10500" max="10500" width="39.28515625" style="294" customWidth="1"/>
    <col min="10501" max="10501" width="22" style="294" customWidth="1"/>
    <col min="10502" max="10503" width="21.140625" style="294" customWidth="1"/>
    <col min="10504" max="10504" width="23.28515625" style="294" customWidth="1"/>
    <col min="10505" max="10506" width="21" style="294" customWidth="1"/>
    <col min="10507" max="10507" width="45.42578125" style="294" customWidth="1"/>
    <col min="10508" max="10508" width="16" style="294" customWidth="1"/>
    <col min="10509" max="10513" width="11.42578125" style="294"/>
    <col min="10514" max="10514" width="26.85546875" style="294" customWidth="1"/>
    <col min="10515" max="10515" width="5" style="294" customWidth="1"/>
    <col min="10516" max="10516" width="11.42578125" style="294"/>
    <col min="10517" max="10517" width="45.42578125" style="294" customWidth="1"/>
    <col min="10518" max="10518" width="13.42578125" style="294" customWidth="1"/>
    <col min="10519" max="10519" width="11.42578125" style="294"/>
    <col min="10520" max="10520" width="14.140625" style="294" customWidth="1"/>
    <col min="10521" max="10521" width="13.140625" style="294" customWidth="1"/>
    <col min="10522" max="10522" width="11.42578125" style="294"/>
    <col min="10523" max="10523" width="15.85546875" style="294" customWidth="1"/>
    <col min="10524" max="10524" width="26" style="294" customWidth="1"/>
    <col min="10525" max="10752" width="11.42578125" style="294"/>
    <col min="10753" max="10753" width="73.140625" style="294" customWidth="1"/>
    <col min="10754" max="10754" width="27.28515625" style="294" customWidth="1"/>
    <col min="10755" max="10755" width="44" style="294" customWidth="1"/>
    <col min="10756" max="10756" width="39.28515625" style="294" customWidth="1"/>
    <col min="10757" max="10757" width="22" style="294" customWidth="1"/>
    <col min="10758" max="10759" width="21.140625" style="294" customWidth="1"/>
    <col min="10760" max="10760" width="23.28515625" style="294" customWidth="1"/>
    <col min="10761" max="10762" width="21" style="294" customWidth="1"/>
    <col min="10763" max="10763" width="45.42578125" style="294" customWidth="1"/>
    <col min="10764" max="10764" width="16" style="294" customWidth="1"/>
    <col min="10765" max="10769" width="11.42578125" style="294"/>
    <col min="10770" max="10770" width="26.85546875" style="294" customWidth="1"/>
    <col min="10771" max="10771" width="5" style="294" customWidth="1"/>
    <col min="10772" max="10772" width="11.42578125" style="294"/>
    <col min="10773" max="10773" width="45.42578125" style="294" customWidth="1"/>
    <col min="10774" max="10774" width="13.42578125" style="294" customWidth="1"/>
    <col min="10775" max="10775" width="11.42578125" style="294"/>
    <col min="10776" max="10776" width="14.140625" style="294" customWidth="1"/>
    <col min="10777" max="10777" width="13.140625" style="294" customWidth="1"/>
    <col min="10778" max="10778" width="11.42578125" style="294"/>
    <col min="10779" max="10779" width="15.85546875" style="294" customWidth="1"/>
    <col min="10780" max="10780" width="26" style="294" customWidth="1"/>
    <col min="10781" max="11008" width="11.42578125" style="294"/>
    <col min="11009" max="11009" width="73.140625" style="294" customWidth="1"/>
    <col min="11010" max="11010" width="27.28515625" style="294" customWidth="1"/>
    <col min="11011" max="11011" width="44" style="294" customWidth="1"/>
    <col min="11012" max="11012" width="39.28515625" style="294" customWidth="1"/>
    <col min="11013" max="11013" width="22" style="294" customWidth="1"/>
    <col min="11014" max="11015" width="21.140625" style="294" customWidth="1"/>
    <col min="11016" max="11016" width="23.28515625" style="294" customWidth="1"/>
    <col min="11017" max="11018" width="21" style="294" customWidth="1"/>
    <col min="11019" max="11019" width="45.42578125" style="294" customWidth="1"/>
    <col min="11020" max="11020" width="16" style="294" customWidth="1"/>
    <col min="11021" max="11025" width="11.42578125" style="294"/>
    <col min="11026" max="11026" width="26.85546875" style="294" customWidth="1"/>
    <col min="11027" max="11027" width="5" style="294" customWidth="1"/>
    <col min="11028" max="11028" width="11.42578125" style="294"/>
    <col min="11029" max="11029" width="45.42578125" style="294" customWidth="1"/>
    <col min="11030" max="11030" width="13.42578125" style="294" customWidth="1"/>
    <col min="11031" max="11031" width="11.42578125" style="294"/>
    <col min="11032" max="11032" width="14.140625" style="294" customWidth="1"/>
    <col min="11033" max="11033" width="13.140625" style="294" customWidth="1"/>
    <col min="11034" max="11034" width="11.42578125" style="294"/>
    <col min="11035" max="11035" width="15.85546875" style="294" customWidth="1"/>
    <col min="11036" max="11036" width="26" style="294" customWidth="1"/>
    <col min="11037" max="11264" width="11.42578125" style="294"/>
    <col min="11265" max="11265" width="73.140625" style="294" customWidth="1"/>
    <col min="11266" max="11266" width="27.28515625" style="294" customWidth="1"/>
    <col min="11267" max="11267" width="44" style="294" customWidth="1"/>
    <col min="11268" max="11268" width="39.28515625" style="294" customWidth="1"/>
    <col min="11269" max="11269" width="22" style="294" customWidth="1"/>
    <col min="11270" max="11271" width="21.140625" style="294" customWidth="1"/>
    <col min="11272" max="11272" width="23.28515625" style="294" customWidth="1"/>
    <col min="11273" max="11274" width="21" style="294" customWidth="1"/>
    <col min="11275" max="11275" width="45.42578125" style="294" customWidth="1"/>
    <col min="11276" max="11276" width="16" style="294" customWidth="1"/>
    <col min="11277" max="11281" width="11.42578125" style="294"/>
    <col min="11282" max="11282" width="26.85546875" style="294" customWidth="1"/>
    <col min="11283" max="11283" width="5" style="294" customWidth="1"/>
    <col min="11284" max="11284" width="11.42578125" style="294"/>
    <col min="11285" max="11285" width="45.42578125" style="294" customWidth="1"/>
    <col min="11286" max="11286" width="13.42578125" style="294" customWidth="1"/>
    <col min="11287" max="11287" width="11.42578125" style="294"/>
    <col min="11288" max="11288" width="14.140625" style="294" customWidth="1"/>
    <col min="11289" max="11289" width="13.140625" style="294" customWidth="1"/>
    <col min="11290" max="11290" width="11.42578125" style="294"/>
    <col min="11291" max="11291" width="15.85546875" style="294" customWidth="1"/>
    <col min="11292" max="11292" width="26" style="294" customWidth="1"/>
    <col min="11293" max="11520" width="11.42578125" style="294"/>
    <col min="11521" max="11521" width="73.140625" style="294" customWidth="1"/>
    <col min="11522" max="11522" width="27.28515625" style="294" customWidth="1"/>
    <col min="11523" max="11523" width="44" style="294" customWidth="1"/>
    <col min="11524" max="11524" width="39.28515625" style="294" customWidth="1"/>
    <col min="11525" max="11525" width="22" style="294" customWidth="1"/>
    <col min="11526" max="11527" width="21.140625" style="294" customWidth="1"/>
    <col min="11528" max="11528" width="23.28515625" style="294" customWidth="1"/>
    <col min="11529" max="11530" width="21" style="294" customWidth="1"/>
    <col min="11531" max="11531" width="45.42578125" style="294" customWidth="1"/>
    <col min="11532" max="11532" width="16" style="294" customWidth="1"/>
    <col min="11533" max="11537" width="11.42578125" style="294"/>
    <col min="11538" max="11538" width="26.85546875" style="294" customWidth="1"/>
    <col min="11539" max="11539" width="5" style="294" customWidth="1"/>
    <col min="11540" max="11540" width="11.42578125" style="294"/>
    <col min="11541" max="11541" width="45.42578125" style="294" customWidth="1"/>
    <col min="11542" max="11542" width="13.42578125" style="294" customWidth="1"/>
    <col min="11543" max="11543" width="11.42578125" style="294"/>
    <col min="11544" max="11544" width="14.140625" style="294" customWidth="1"/>
    <col min="11545" max="11545" width="13.140625" style="294" customWidth="1"/>
    <col min="11546" max="11546" width="11.42578125" style="294"/>
    <col min="11547" max="11547" width="15.85546875" style="294" customWidth="1"/>
    <col min="11548" max="11548" width="26" style="294" customWidth="1"/>
    <col min="11549" max="11776" width="11.42578125" style="294"/>
    <col min="11777" max="11777" width="73.140625" style="294" customWidth="1"/>
    <col min="11778" max="11778" width="27.28515625" style="294" customWidth="1"/>
    <col min="11779" max="11779" width="44" style="294" customWidth="1"/>
    <col min="11780" max="11780" width="39.28515625" style="294" customWidth="1"/>
    <col min="11781" max="11781" width="22" style="294" customWidth="1"/>
    <col min="11782" max="11783" width="21.140625" style="294" customWidth="1"/>
    <col min="11784" max="11784" width="23.28515625" style="294" customWidth="1"/>
    <col min="11785" max="11786" width="21" style="294" customWidth="1"/>
    <col min="11787" max="11787" width="45.42578125" style="294" customWidth="1"/>
    <col min="11788" max="11788" width="16" style="294" customWidth="1"/>
    <col min="11789" max="11793" width="11.42578125" style="294"/>
    <col min="11794" max="11794" width="26.85546875" style="294" customWidth="1"/>
    <col min="11795" max="11795" width="5" style="294" customWidth="1"/>
    <col min="11796" max="11796" width="11.42578125" style="294"/>
    <col min="11797" max="11797" width="45.42578125" style="294" customWidth="1"/>
    <col min="11798" max="11798" width="13.42578125" style="294" customWidth="1"/>
    <col min="11799" max="11799" width="11.42578125" style="294"/>
    <col min="11800" max="11800" width="14.140625" style="294" customWidth="1"/>
    <col min="11801" max="11801" width="13.140625" style="294" customWidth="1"/>
    <col min="11802" max="11802" width="11.42578125" style="294"/>
    <col min="11803" max="11803" width="15.85546875" style="294" customWidth="1"/>
    <col min="11804" max="11804" width="26" style="294" customWidth="1"/>
    <col min="11805" max="12032" width="11.42578125" style="294"/>
    <col min="12033" max="12033" width="73.140625" style="294" customWidth="1"/>
    <col min="12034" max="12034" width="27.28515625" style="294" customWidth="1"/>
    <col min="12035" max="12035" width="44" style="294" customWidth="1"/>
    <col min="12036" max="12036" width="39.28515625" style="294" customWidth="1"/>
    <col min="12037" max="12037" width="22" style="294" customWidth="1"/>
    <col min="12038" max="12039" width="21.140625" style="294" customWidth="1"/>
    <col min="12040" max="12040" width="23.28515625" style="294" customWidth="1"/>
    <col min="12041" max="12042" width="21" style="294" customWidth="1"/>
    <col min="12043" max="12043" width="45.42578125" style="294" customWidth="1"/>
    <col min="12044" max="12044" width="16" style="294" customWidth="1"/>
    <col min="12045" max="12049" width="11.42578125" style="294"/>
    <col min="12050" max="12050" width="26.85546875" style="294" customWidth="1"/>
    <col min="12051" max="12051" width="5" style="294" customWidth="1"/>
    <col min="12052" max="12052" width="11.42578125" style="294"/>
    <col min="12053" max="12053" width="45.42578125" style="294" customWidth="1"/>
    <col min="12054" max="12054" width="13.42578125" style="294" customWidth="1"/>
    <col min="12055" max="12055" width="11.42578125" style="294"/>
    <col min="12056" max="12056" width="14.140625" style="294" customWidth="1"/>
    <col min="12057" max="12057" width="13.140625" style="294" customWidth="1"/>
    <col min="12058" max="12058" width="11.42578125" style="294"/>
    <col min="12059" max="12059" width="15.85546875" style="294" customWidth="1"/>
    <col min="12060" max="12060" width="26" style="294" customWidth="1"/>
    <col min="12061" max="12288" width="11.42578125" style="294"/>
    <col min="12289" max="12289" width="73.140625" style="294" customWidth="1"/>
    <col min="12290" max="12290" width="27.28515625" style="294" customWidth="1"/>
    <col min="12291" max="12291" width="44" style="294" customWidth="1"/>
    <col min="12292" max="12292" width="39.28515625" style="294" customWidth="1"/>
    <col min="12293" max="12293" width="22" style="294" customWidth="1"/>
    <col min="12294" max="12295" width="21.140625" style="294" customWidth="1"/>
    <col min="12296" max="12296" width="23.28515625" style="294" customWidth="1"/>
    <col min="12297" max="12298" width="21" style="294" customWidth="1"/>
    <col min="12299" max="12299" width="45.42578125" style="294" customWidth="1"/>
    <col min="12300" max="12300" width="16" style="294" customWidth="1"/>
    <col min="12301" max="12305" width="11.42578125" style="294"/>
    <col min="12306" max="12306" width="26.85546875" style="294" customWidth="1"/>
    <col min="12307" max="12307" width="5" style="294" customWidth="1"/>
    <col min="12308" max="12308" width="11.42578125" style="294"/>
    <col min="12309" max="12309" width="45.42578125" style="294" customWidth="1"/>
    <col min="12310" max="12310" width="13.42578125" style="294" customWidth="1"/>
    <col min="12311" max="12311" width="11.42578125" style="294"/>
    <col min="12312" max="12312" width="14.140625" style="294" customWidth="1"/>
    <col min="12313" max="12313" width="13.140625" style="294" customWidth="1"/>
    <col min="12314" max="12314" width="11.42578125" style="294"/>
    <col min="12315" max="12315" width="15.85546875" style="294" customWidth="1"/>
    <col min="12316" max="12316" width="26" style="294" customWidth="1"/>
    <col min="12317" max="12544" width="11.42578125" style="294"/>
    <col min="12545" max="12545" width="73.140625" style="294" customWidth="1"/>
    <col min="12546" max="12546" width="27.28515625" style="294" customWidth="1"/>
    <col min="12547" max="12547" width="44" style="294" customWidth="1"/>
    <col min="12548" max="12548" width="39.28515625" style="294" customWidth="1"/>
    <col min="12549" max="12549" width="22" style="294" customWidth="1"/>
    <col min="12550" max="12551" width="21.140625" style="294" customWidth="1"/>
    <col min="12552" max="12552" width="23.28515625" style="294" customWidth="1"/>
    <col min="12553" max="12554" width="21" style="294" customWidth="1"/>
    <col min="12555" max="12555" width="45.42578125" style="294" customWidth="1"/>
    <col min="12556" max="12556" width="16" style="294" customWidth="1"/>
    <col min="12557" max="12561" width="11.42578125" style="294"/>
    <col min="12562" max="12562" width="26.85546875" style="294" customWidth="1"/>
    <col min="12563" max="12563" width="5" style="294" customWidth="1"/>
    <col min="12564" max="12564" width="11.42578125" style="294"/>
    <col min="12565" max="12565" width="45.42578125" style="294" customWidth="1"/>
    <col min="12566" max="12566" width="13.42578125" style="294" customWidth="1"/>
    <col min="12567" max="12567" width="11.42578125" style="294"/>
    <col min="12568" max="12568" width="14.140625" style="294" customWidth="1"/>
    <col min="12569" max="12569" width="13.140625" style="294" customWidth="1"/>
    <col min="12570" max="12570" width="11.42578125" style="294"/>
    <col min="12571" max="12571" width="15.85546875" style="294" customWidth="1"/>
    <col min="12572" max="12572" width="26" style="294" customWidth="1"/>
    <col min="12573" max="12800" width="11.42578125" style="294"/>
    <col min="12801" max="12801" width="73.140625" style="294" customWidth="1"/>
    <col min="12802" max="12802" width="27.28515625" style="294" customWidth="1"/>
    <col min="12803" max="12803" width="44" style="294" customWidth="1"/>
    <col min="12804" max="12804" width="39.28515625" style="294" customWidth="1"/>
    <col min="12805" max="12805" width="22" style="294" customWidth="1"/>
    <col min="12806" max="12807" width="21.140625" style="294" customWidth="1"/>
    <col min="12808" max="12808" width="23.28515625" style="294" customWidth="1"/>
    <col min="12809" max="12810" width="21" style="294" customWidth="1"/>
    <col min="12811" max="12811" width="45.42578125" style="294" customWidth="1"/>
    <col min="12812" max="12812" width="16" style="294" customWidth="1"/>
    <col min="12813" max="12817" width="11.42578125" style="294"/>
    <col min="12818" max="12818" width="26.85546875" style="294" customWidth="1"/>
    <col min="12819" max="12819" width="5" style="294" customWidth="1"/>
    <col min="12820" max="12820" width="11.42578125" style="294"/>
    <col min="12821" max="12821" width="45.42578125" style="294" customWidth="1"/>
    <col min="12822" max="12822" width="13.42578125" style="294" customWidth="1"/>
    <col min="12823" max="12823" width="11.42578125" style="294"/>
    <col min="12824" max="12824" width="14.140625" style="294" customWidth="1"/>
    <col min="12825" max="12825" width="13.140625" style="294" customWidth="1"/>
    <col min="12826" max="12826" width="11.42578125" style="294"/>
    <col min="12827" max="12827" width="15.85546875" style="294" customWidth="1"/>
    <col min="12828" max="12828" width="26" style="294" customWidth="1"/>
    <col min="12829" max="13056" width="11.42578125" style="294"/>
    <col min="13057" max="13057" width="73.140625" style="294" customWidth="1"/>
    <col min="13058" max="13058" width="27.28515625" style="294" customWidth="1"/>
    <col min="13059" max="13059" width="44" style="294" customWidth="1"/>
    <col min="13060" max="13060" width="39.28515625" style="294" customWidth="1"/>
    <col min="13061" max="13061" width="22" style="294" customWidth="1"/>
    <col min="13062" max="13063" width="21.140625" style="294" customWidth="1"/>
    <col min="13064" max="13064" width="23.28515625" style="294" customWidth="1"/>
    <col min="13065" max="13066" width="21" style="294" customWidth="1"/>
    <col min="13067" max="13067" width="45.42578125" style="294" customWidth="1"/>
    <col min="13068" max="13068" width="16" style="294" customWidth="1"/>
    <col min="13069" max="13073" width="11.42578125" style="294"/>
    <col min="13074" max="13074" width="26.85546875" style="294" customWidth="1"/>
    <col min="13075" max="13075" width="5" style="294" customWidth="1"/>
    <col min="13076" max="13076" width="11.42578125" style="294"/>
    <col min="13077" max="13077" width="45.42578125" style="294" customWidth="1"/>
    <col min="13078" max="13078" width="13.42578125" style="294" customWidth="1"/>
    <col min="13079" max="13079" width="11.42578125" style="294"/>
    <col min="13080" max="13080" width="14.140625" style="294" customWidth="1"/>
    <col min="13081" max="13081" width="13.140625" style="294" customWidth="1"/>
    <col min="13082" max="13082" width="11.42578125" style="294"/>
    <col min="13083" max="13083" width="15.85546875" style="294" customWidth="1"/>
    <col min="13084" max="13084" width="26" style="294" customWidth="1"/>
    <col min="13085" max="13312" width="11.42578125" style="294"/>
    <col min="13313" max="13313" width="73.140625" style="294" customWidth="1"/>
    <col min="13314" max="13314" width="27.28515625" style="294" customWidth="1"/>
    <col min="13315" max="13315" width="44" style="294" customWidth="1"/>
    <col min="13316" max="13316" width="39.28515625" style="294" customWidth="1"/>
    <col min="13317" max="13317" width="22" style="294" customWidth="1"/>
    <col min="13318" max="13319" width="21.140625" style="294" customWidth="1"/>
    <col min="13320" max="13320" width="23.28515625" style="294" customWidth="1"/>
    <col min="13321" max="13322" width="21" style="294" customWidth="1"/>
    <col min="13323" max="13323" width="45.42578125" style="294" customWidth="1"/>
    <col min="13324" max="13324" width="16" style="294" customWidth="1"/>
    <col min="13325" max="13329" width="11.42578125" style="294"/>
    <col min="13330" max="13330" width="26.85546875" style="294" customWidth="1"/>
    <col min="13331" max="13331" width="5" style="294" customWidth="1"/>
    <col min="13332" max="13332" width="11.42578125" style="294"/>
    <col min="13333" max="13333" width="45.42578125" style="294" customWidth="1"/>
    <col min="13334" max="13334" width="13.42578125" style="294" customWidth="1"/>
    <col min="13335" max="13335" width="11.42578125" style="294"/>
    <col min="13336" max="13336" width="14.140625" style="294" customWidth="1"/>
    <col min="13337" max="13337" width="13.140625" style="294" customWidth="1"/>
    <col min="13338" max="13338" width="11.42578125" style="294"/>
    <col min="13339" max="13339" width="15.85546875" style="294" customWidth="1"/>
    <col min="13340" max="13340" width="26" style="294" customWidth="1"/>
    <col min="13341" max="13568" width="11.42578125" style="294"/>
    <col min="13569" max="13569" width="73.140625" style="294" customWidth="1"/>
    <col min="13570" max="13570" width="27.28515625" style="294" customWidth="1"/>
    <col min="13571" max="13571" width="44" style="294" customWidth="1"/>
    <col min="13572" max="13572" width="39.28515625" style="294" customWidth="1"/>
    <col min="13573" max="13573" width="22" style="294" customWidth="1"/>
    <col min="13574" max="13575" width="21.140625" style="294" customWidth="1"/>
    <col min="13576" max="13576" width="23.28515625" style="294" customWidth="1"/>
    <col min="13577" max="13578" width="21" style="294" customWidth="1"/>
    <col min="13579" max="13579" width="45.42578125" style="294" customWidth="1"/>
    <col min="13580" max="13580" width="16" style="294" customWidth="1"/>
    <col min="13581" max="13585" width="11.42578125" style="294"/>
    <col min="13586" max="13586" width="26.85546875" style="294" customWidth="1"/>
    <col min="13587" max="13587" width="5" style="294" customWidth="1"/>
    <col min="13588" max="13588" width="11.42578125" style="294"/>
    <col min="13589" max="13589" width="45.42578125" style="294" customWidth="1"/>
    <col min="13590" max="13590" width="13.42578125" style="294" customWidth="1"/>
    <col min="13591" max="13591" width="11.42578125" style="294"/>
    <col min="13592" max="13592" width="14.140625" style="294" customWidth="1"/>
    <col min="13593" max="13593" width="13.140625" style="294" customWidth="1"/>
    <col min="13594" max="13594" width="11.42578125" style="294"/>
    <col min="13595" max="13595" width="15.85546875" style="294" customWidth="1"/>
    <col min="13596" max="13596" width="26" style="294" customWidth="1"/>
    <col min="13597" max="13824" width="11.42578125" style="294"/>
    <col min="13825" max="13825" width="73.140625" style="294" customWidth="1"/>
    <col min="13826" max="13826" width="27.28515625" style="294" customWidth="1"/>
    <col min="13827" max="13827" width="44" style="294" customWidth="1"/>
    <col min="13828" max="13828" width="39.28515625" style="294" customWidth="1"/>
    <col min="13829" max="13829" width="22" style="294" customWidth="1"/>
    <col min="13830" max="13831" width="21.140625" style="294" customWidth="1"/>
    <col min="13832" max="13832" width="23.28515625" style="294" customWidth="1"/>
    <col min="13833" max="13834" width="21" style="294" customWidth="1"/>
    <col min="13835" max="13835" width="45.42578125" style="294" customWidth="1"/>
    <col min="13836" max="13836" width="16" style="294" customWidth="1"/>
    <col min="13837" max="13841" width="11.42578125" style="294"/>
    <col min="13842" max="13842" width="26.85546875" style="294" customWidth="1"/>
    <col min="13843" max="13843" width="5" style="294" customWidth="1"/>
    <col min="13844" max="13844" width="11.42578125" style="294"/>
    <col min="13845" max="13845" width="45.42578125" style="294" customWidth="1"/>
    <col min="13846" max="13846" width="13.42578125" style="294" customWidth="1"/>
    <col min="13847" max="13847" width="11.42578125" style="294"/>
    <col min="13848" max="13848" width="14.140625" style="294" customWidth="1"/>
    <col min="13849" max="13849" width="13.140625" style="294" customWidth="1"/>
    <col min="13850" max="13850" width="11.42578125" style="294"/>
    <col min="13851" max="13851" width="15.85546875" style="294" customWidth="1"/>
    <col min="13852" max="13852" width="26" style="294" customWidth="1"/>
    <col min="13853" max="14080" width="11.42578125" style="294"/>
    <col min="14081" max="14081" width="73.140625" style="294" customWidth="1"/>
    <col min="14082" max="14082" width="27.28515625" style="294" customWidth="1"/>
    <col min="14083" max="14083" width="44" style="294" customWidth="1"/>
    <col min="14084" max="14084" width="39.28515625" style="294" customWidth="1"/>
    <col min="14085" max="14085" width="22" style="294" customWidth="1"/>
    <col min="14086" max="14087" width="21.140625" style="294" customWidth="1"/>
    <col min="14088" max="14088" width="23.28515625" style="294" customWidth="1"/>
    <col min="14089" max="14090" width="21" style="294" customWidth="1"/>
    <col min="14091" max="14091" width="45.42578125" style="294" customWidth="1"/>
    <col min="14092" max="14092" width="16" style="294" customWidth="1"/>
    <col min="14093" max="14097" width="11.42578125" style="294"/>
    <col min="14098" max="14098" width="26.85546875" style="294" customWidth="1"/>
    <col min="14099" max="14099" width="5" style="294" customWidth="1"/>
    <col min="14100" max="14100" width="11.42578125" style="294"/>
    <col min="14101" max="14101" width="45.42578125" style="294" customWidth="1"/>
    <col min="14102" max="14102" width="13.42578125" style="294" customWidth="1"/>
    <col min="14103" max="14103" width="11.42578125" style="294"/>
    <col min="14104" max="14104" width="14.140625" style="294" customWidth="1"/>
    <col min="14105" max="14105" width="13.140625" style="294" customWidth="1"/>
    <col min="14106" max="14106" width="11.42578125" style="294"/>
    <col min="14107" max="14107" width="15.85546875" style="294" customWidth="1"/>
    <col min="14108" max="14108" width="26" style="294" customWidth="1"/>
    <col min="14109" max="14336" width="11.42578125" style="294"/>
    <col min="14337" max="14337" width="73.140625" style="294" customWidth="1"/>
    <col min="14338" max="14338" width="27.28515625" style="294" customWidth="1"/>
    <col min="14339" max="14339" width="44" style="294" customWidth="1"/>
    <col min="14340" max="14340" width="39.28515625" style="294" customWidth="1"/>
    <col min="14341" max="14341" width="22" style="294" customWidth="1"/>
    <col min="14342" max="14343" width="21.140625" style="294" customWidth="1"/>
    <col min="14344" max="14344" width="23.28515625" style="294" customWidth="1"/>
    <col min="14345" max="14346" width="21" style="294" customWidth="1"/>
    <col min="14347" max="14347" width="45.42578125" style="294" customWidth="1"/>
    <col min="14348" max="14348" width="16" style="294" customWidth="1"/>
    <col min="14349" max="14353" width="11.42578125" style="294"/>
    <col min="14354" max="14354" width="26.85546875" style="294" customWidth="1"/>
    <col min="14355" max="14355" width="5" style="294" customWidth="1"/>
    <col min="14356" max="14356" width="11.42578125" style="294"/>
    <col min="14357" max="14357" width="45.42578125" style="294" customWidth="1"/>
    <col min="14358" max="14358" width="13.42578125" style="294" customWidth="1"/>
    <col min="14359" max="14359" width="11.42578125" style="294"/>
    <col min="14360" max="14360" width="14.140625" style="294" customWidth="1"/>
    <col min="14361" max="14361" width="13.140625" style="294" customWidth="1"/>
    <col min="14362" max="14362" width="11.42578125" style="294"/>
    <col min="14363" max="14363" width="15.85546875" style="294" customWidth="1"/>
    <col min="14364" max="14364" width="26" style="294" customWidth="1"/>
    <col min="14365" max="14592" width="11.42578125" style="294"/>
    <col min="14593" max="14593" width="73.140625" style="294" customWidth="1"/>
    <col min="14594" max="14594" width="27.28515625" style="294" customWidth="1"/>
    <col min="14595" max="14595" width="44" style="294" customWidth="1"/>
    <col min="14596" max="14596" width="39.28515625" style="294" customWidth="1"/>
    <col min="14597" max="14597" width="22" style="294" customWidth="1"/>
    <col min="14598" max="14599" width="21.140625" style="294" customWidth="1"/>
    <col min="14600" max="14600" width="23.28515625" style="294" customWidth="1"/>
    <col min="14601" max="14602" width="21" style="294" customWidth="1"/>
    <col min="14603" max="14603" width="45.42578125" style="294" customWidth="1"/>
    <col min="14604" max="14604" width="16" style="294" customWidth="1"/>
    <col min="14605" max="14609" width="11.42578125" style="294"/>
    <col min="14610" max="14610" width="26.85546875" style="294" customWidth="1"/>
    <col min="14611" max="14611" width="5" style="294" customWidth="1"/>
    <col min="14612" max="14612" width="11.42578125" style="294"/>
    <col min="14613" max="14613" width="45.42578125" style="294" customWidth="1"/>
    <col min="14614" max="14614" width="13.42578125" style="294" customWidth="1"/>
    <col min="14615" max="14615" width="11.42578125" style="294"/>
    <col min="14616" max="14616" width="14.140625" style="294" customWidth="1"/>
    <col min="14617" max="14617" width="13.140625" style="294" customWidth="1"/>
    <col min="14618" max="14618" width="11.42578125" style="294"/>
    <col min="14619" max="14619" width="15.85546875" style="294" customWidth="1"/>
    <col min="14620" max="14620" width="26" style="294" customWidth="1"/>
    <col min="14621" max="14848" width="11.42578125" style="294"/>
    <col min="14849" max="14849" width="73.140625" style="294" customWidth="1"/>
    <col min="14850" max="14850" width="27.28515625" style="294" customWidth="1"/>
    <col min="14851" max="14851" width="44" style="294" customWidth="1"/>
    <col min="14852" max="14852" width="39.28515625" style="294" customWidth="1"/>
    <col min="14853" max="14853" width="22" style="294" customWidth="1"/>
    <col min="14854" max="14855" width="21.140625" style="294" customWidth="1"/>
    <col min="14856" max="14856" width="23.28515625" style="294" customWidth="1"/>
    <col min="14857" max="14858" width="21" style="294" customWidth="1"/>
    <col min="14859" max="14859" width="45.42578125" style="294" customWidth="1"/>
    <col min="14860" max="14860" width="16" style="294" customWidth="1"/>
    <col min="14861" max="14865" width="11.42578125" style="294"/>
    <col min="14866" max="14866" width="26.85546875" style="294" customWidth="1"/>
    <col min="14867" max="14867" width="5" style="294" customWidth="1"/>
    <col min="14868" max="14868" width="11.42578125" style="294"/>
    <col min="14869" max="14869" width="45.42578125" style="294" customWidth="1"/>
    <col min="14870" max="14870" width="13.42578125" style="294" customWidth="1"/>
    <col min="14871" max="14871" width="11.42578125" style="294"/>
    <col min="14872" max="14872" width="14.140625" style="294" customWidth="1"/>
    <col min="14873" max="14873" width="13.140625" style="294" customWidth="1"/>
    <col min="14874" max="14874" width="11.42578125" style="294"/>
    <col min="14875" max="14875" width="15.85546875" style="294" customWidth="1"/>
    <col min="14876" max="14876" width="26" style="294" customWidth="1"/>
    <col min="14877" max="15104" width="11.42578125" style="294"/>
    <col min="15105" max="15105" width="73.140625" style="294" customWidth="1"/>
    <col min="15106" max="15106" width="27.28515625" style="294" customWidth="1"/>
    <col min="15107" max="15107" width="44" style="294" customWidth="1"/>
    <col min="15108" max="15108" width="39.28515625" style="294" customWidth="1"/>
    <col min="15109" max="15109" width="22" style="294" customWidth="1"/>
    <col min="15110" max="15111" width="21.140625" style="294" customWidth="1"/>
    <col min="15112" max="15112" width="23.28515625" style="294" customWidth="1"/>
    <col min="15113" max="15114" width="21" style="294" customWidth="1"/>
    <col min="15115" max="15115" width="45.42578125" style="294" customWidth="1"/>
    <col min="15116" max="15116" width="16" style="294" customWidth="1"/>
    <col min="15117" max="15121" width="11.42578125" style="294"/>
    <col min="15122" max="15122" width="26.85546875" style="294" customWidth="1"/>
    <col min="15123" max="15123" width="5" style="294" customWidth="1"/>
    <col min="15124" max="15124" width="11.42578125" style="294"/>
    <col min="15125" max="15125" width="45.42578125" style="294" customWidth="1"/>
    <col min="15126" max="15126" width="13.42578125" style="294" customWidth="1"/>
    <col min="15127" max="15127" width="11.42578125" style="294"/>
    <col min="15128" max="15128" width="14.140625" style="294" customWidth="1"/>
    <col min="15129" max="15129" width="13.140625" style="294" customWidth="1"/>
    <col min="15130" max="15130" width="11.42578125" style="294"/>
    <col min="15131" max="15131" width="15.85546875" style="294" customWidth="1"/>
    <col min="15132" max="15132" width="26" style="294" customWidth="1"/>
    <col min="15133" max="15360" width="11.42578125" style="294"/>
    <col min="15361" max="15361" width="73.140625" style="294" customWidth="1"/>
    <col min="15362" max="15362" width="27.28515625" style="294" customWidth="1"/>
    <col min="15363" max="15363" width="44" style="294" customWidth="1"/>
    <col min="15364" max="15364" width="39.28515625" style="294" customWidth="1"/>
    <col min="15365" max="15365" width="22" style="294" customWidth="1"/>
    <col min="15366" max="15367" width="21.140625" style="294" customWidth="1"/>
    <col min="15368" max="15368" width="23.28515625" style="294" customWidth="1"/>
    <col min="15369" max="15370" width="21" style="294" customWidth="1"/>
    <col min="15371" max="15371" width="45.42578125" style="294" customWidth="1"/>
    <col min="15372" max="15372" width="16" style="294" customWidth="1"/>
    <col min="15373" max="15377" width="11.42578125" style="294"/>
    <col min="15378" max="15378" width="26.85546875" style="294" customWidth="1"/>
    <col min="15379" max="15379" width="5" style="294" customWidth="1"/>
    <col min="15380" max="15380" width="11.42578125" style="294"/>
    <col min="15381" max="15381" width="45.42578125" style="294" customWidth="1"/>
    <col min="15382" max="15382" width="13.42578125" style="294" customWidth="1"/>
    <col min="15383" max="15383" width="11.42578125" style="294"/>
    <col min="15384" max="15384" width="14.140625" style="294" customWidth="1"/>
    <col min="15385" max="15385" width="13.140625" style="294" customWidth="1"/>
    <col min="15386" max="15386" width="11.42578125" style="294"/>
    <col min="15387" max="15387" width="15.85546875" style="294" customWidth="1"/>
    <col min="15388" max="15388" width="26" style="294" customWidth="1"/>
    <col min="15389" max="15616" width="11.42578125" style="294"/>
    <col min="15617" max="15617" width="73.140625" style="294" customWidth="1"/>
    <col min="15618" max="15618" width="27.28515625" style="294" customWidth="1"/>
    <col min="15619" max="15619" width="44" style="294" customWidth="1"/>
    <col min="15620" max="15620" width="39.28515625" style="294" customWidth="1"/>
    <col min="15621" max="15621" width="22" style="294" customWidth="1"/>
    <col min="15622" max="15623" width="21.140625" style="294" customWidth="1"/>
    <col min="15624" max="15624" width="23.28515625" style="294" customWidth="1"/>
    <col min="15625" max="15626" width="21" style="294" customWidth="1"/>
    <col min="15627" max="15627" width="45.42578125" style="294" customWidth="1"/>
    <col min="15628" max="15628" width="16" style="294" customWidth="1"/>
    <col min="15629" max="15633" width="11.42578125" style="294"/>
    <col min="15634" max="15634" width="26.85546875" style="294" customWidth="1"/>
    <col min="15635" max="15635" width="5" style="294" customWidth="1"/>
    <col min="15636" max="15636" width="11.42578125" style="294"/>
    <col min="15637" max="15637" width="45.42578125" style="294" customWidth="1"/>
    <col min="15638" max="15638" width="13.42578125" style="294" customWidth="1"/>
    <col min="15639" max="15639" width="11.42578125" style="294"/>
    <col min="15640" max="15640" width="14.140625" style="294" customWidth="1"/>
    <col min="15641" max="15641" width="13.140625" style="294" customWidth="1"/>
    <col min="15642" max="15642" width="11.42578125" style="294"/>
    <col min="15643" max="15643" width="15.85546875" style="294" customWidth="1"/>
    <col min="15644" max="15644" width="26" style="294" customWidth="1"/>
    <col min="15645" max="15872" width="11.42578125" style="294"/>
    <col min="15873" max="15873" width="73.140625" style="294" customWidth="1"/>
    <col min="15874" max="15874" width="27.28515625" style="294" customWidth="1"/>
    <col min="15875" max="15875" width="44" style="294" customWidth="1"/>
    <col min="15876" max="15876" width="39.28515625" style="294" customWidth="1"/>
    <col min="15877" max="15877" width="22" style="294" customWidth="1"/>
    <col min="15878" max="15879" width="21.140625" style="294" customWidth="1"/>
    <col min="15880" max="15880" width="23.28515625" style="294" customWidth="1"/>
    <col min="15881" max="15882" width="21" style="294" customWidth="1"/>
    <col min="15883" max="15883" width="45.42578125" style="294" customWidth="1"/>
    <col min="15884" max="15884" width="16" style="294" customWidth="1"/>
    <col min="15885" max="15889" width="11.42578125" style="294"/>
    <col min="15890" max="15890" width="26.85546875" style="294" customWidth="1"/>
    <col min="15891" max="15891" width="5" style="294" customWidth="1"/>
    <col min="15892" max="15892" width="11.42578125" style="294"/>
    <col min="15893" max="15893" width="45.42578125" style="294" customWidth="1"/>
    <col min="15894" max="15894" width="13.42578125" style="294" customWidth="1"/>
    <col min="15895" max="15895" width="11.42578125" style="294"/>
    <col min="15896" max="15896" width="14.140625" style="294" customWidth="1"/>
    <col min="15897" max="15897" width="13.140625" style="294" customWidth="1"/>
    <col min="15898" max="15898" width="11.42578125" style="294"/>
    <col min="15899" max="15899" width="15.85546875" style="294" customWidth="1"/>
    <col min="15900" max="15900" width="26" style="294" customWidth="1"/>
    <col min="15901" max="16128" width="11.42578125" style="294"/>
    <col min="16129" max="16129" width="73.140625" style="294" customWidth="1"/>
    <col min="16130" max="16130" width="27.28515625" style="294" customWidth="1"/>
    <col min="16131" max="16131" width="44" style="294" customWidth="1"/>
    <col min="16132" max="16132" width="39.28515625" style="294" customWidth="1"/>
    <col min="16133" max="16133" width="22" style="294" customWidth="1"/>
    <col min="16134" max="16135" width="21.140625" style="294" customWidth="1"/>
    <col min="16136" max="16136" width="23.28515625" style="294" customWidth="1"/>
    <col min="16137" max="16138" width="21" style="294" customWidth="1"/>
    <col min="16139" max="16139" width="45.42578125" style="294" customWidth="1"/>
    <col min="16140" max="16140" width="16" style="294" customWidth="1"/>
    <col min="16141" max="16145" width="11.42578125" style="294"/>
    <col min="16146" max="16146" width="26.85546875" style="294" customWidth="1"/>
    <col min="16147" max="16147" width="5" style="294" customWidth="1"/>
    <col min="16148" max="16148" width="11.42578125" style="294"/>
    <col min="16149" max="16149" width="45.42578125" style="294" customWidth="1"/>
    <col min="16150" max="16150" width="13.42578125" style="294" customWidth="1"/>
    <col min="16151" max="16151" width="11.42578125" style="294"/>
    <col min="16152" max="16152" width="14.140625" style="294" customWidth="1"/>
    <col min="16153" max="16153" width="13.140625" style="294" customWidth="1"/>
    <col min="16154" max="16154" width="11.42578125" style="294"/>
    <col min="16155" max="16155" width="15.85546875" style="294" customWidth="1"/>
    <col min="16156" max="16156" width="26" style="294" customWidth="1"/>
    <col min="16157" max="16384" width="11.42578125" style="294"/>
  </cols>
  <sheetData>
    <row r="1" spans="1:11" s="263" customFormat="1" ht="19.5" thickBot="1" x14ac:dyDescent="0.3">
      <c r="H1" s="264"/>
      <c r="I1" s="265"/>
      <c r="J1" s="265"/>
    </row>
    <row r="2" spans="1:11" s="263" customFormat="1" ht="44.25" customHeight="1" thickBot="1" x14ac:dyDescent="0.3">
      <c r="A2" s="876" t="s">
        <v>274</v>
      </c>
      <c r="B2" s="877"/>
      <c r="C2" s="877"/>
      <c r="D2" s="877"/>
      <c r="E2" s="877"/>
      <c r="F2" s="877"/>
      <c r="G2" s="877"/>
      <c r="H2" s="877"/>
      <c r="I2" s="877"/>
      <c r="J2" s="877"/>
      <c r="K2" s="878"/>
    </row>
    <row r="3" spans="1:11" s="263" customFormat="1" ht="29.25" customHeight="1" thickBot="1" x14ac:dyDescent="0.3">
      <c r="A3" s="873" t="s">
        <v>333</v>
      </c>
      <c r="B3" s="874"/>
      <c r="C3" s="874"/>
      <c r="D3" s="874"/>
      <c r="E3" s="874"/>
      <c r="F3" s="874"/>
      <c r="G3" s="874"/>
      <c r="H3" s="874"/>
      <c r="I3" s="874"/>
      <c r="J3" s="874"/>
      <c r="K3" s="875"/>
    </row>
    <row r="4" spans="1:11" s="263" customFormat="1" ht="77.25" customHeight="1" thickBot="1" x14ac:dyDescent="0.3">
      <c r="A4" s="266" t="s">
        <v>334</v>
      </c>
      <c r="B4" s="267" t="s">
        <v>267</v>
      </c>
      <c r="C4" s="267" t="s">
        <v>268</v>
      </c>
      <c r="D4" s="267" t="s">
        <v>335</v>
      </c>
      <c r="E4" s="267" t="s">
        <v>20</v>
      </c>
      <c r="F4" s="267" t="s">
        <v>21</v>
      </c>
      <c r="G4" s="267" t="s">
        <v>336</v>
      </c>
      <c r="H4" s="267" t="s">
        <v>20</v>
      </c>
      <c r="I4" s="267" t="s">
        <v>21</v>
      </c>
      <c r="J4" s="268" t="s">
        <v>337</v>
      </c>
      <c r="K4" s="268" t="s">
        <v>338</v>
      </c>
    </row>
    <row r="5" spans="1:11" s="263" customFormat="1" ht="281.25" customHeight="1" x14ac:dyDescent="0.25">
      <c r="A5" s="269" t="s">
        <v>339</v>
      </c>
      <c r="B5" s="270" t="s">
        <v>340</v>
      </c>
      <c r="C5" s="270" t="s">
        <v>341</v>
      </c>
      <c r="D5" s="270" t="s">
        <v>342</v>
      </c>
      <c r="E5" s="271">
        <v>3</v>
      </c>
      <c r="F5" s="271">
        <v>11</v>
      </c>
      <c r="G5" s="272" t="s">
        <v>343</v>
      </c>
      <c r="H5" s="273">
        <v>1</v>
      </c>
      <c r="I5" s="273">
        <v>11</v>
      </c>
      <c r="J5" s="271" t="s">
        <v>344</v>
      </c>
      <c r="K5" s="274" t="s">
        <v>345</v>
      </c>
    </row>
    <row r="6" spans="1:11" s="263" customFormat="1" ht="233.25" customHeight="1" x14ac:dyDescent="0.25">
      <c r="A6" s="275" t="s">
        <v>346</v>
      </c>
      <c r="B6" s="276" t="s">
        <v>347</v>
      </c>
      <c r="C6" s="276" t="s">
        <v>348</v>
      </c>
      <c r="D6" s="277"/>
      <c r="E6" s="278">
        <v>0</v>
      </c>
      <c r="F6" s="278">
        <v>0</v>
      </c>
      <c r="G6" s="279">
        <v>0</v>
      </c>
      <c r="H6" s="280">
        <v>0</v>
      </c>
      <c r="I6" s="280">
        <v>0</v>
      </c>
      <c r="J6" s="279">
        <v>0</v>
      </c>
      <c r="K6" s="281"/>
    </row>
    <row r="7" spans="1:11" s="263" customFormat="1" ht="350.25" customHeight="1" x14ac:dyDescent="0.25">
      <c r="A7" s="282" t="s">
        <v>349</v>
      </c>
      <c r="B7" s="276" t="s">
        <v>347</v>
      </c>
      <c r="C7" s="283" t="s">
        <v>350</v>
      </c>
      <c r="D7" s="277"/>
      <c r="E7" s="278">
        <v>0</v>
      </c>
      <c r="F7" s="278">
        <v>0</v>
      </c>
      <c r="G7" s="279">
        <v>0</v>
      </c>
      <c r="H7" s="280">
        <v>0</v>
      </c>
      <c r="I7" s="280">
        <v>0</v>
      </c>
      <c r="J7" s="279">
        <v>0</v>
      </c>
      <c r="K7" s="281"/>
    </row>
    <row r="8" spans="1:11" s="263" customFormat="1" ht="233.25" customHeight="1" thickBot="1" x14ac:dyDescent="0.3">
      <c r="A8" s="284" t="s">
        <v>351</v>
      </c>
      <c r="B8" s="285" t="s">
        <v>340</v>
      </c>
      <c r="C8" s="285" t="s">
        <v>352</v>
      </c>
      <c r="D8" s="286" t="s">
        <v>353</v>
      </c>
      <c r="E8" s="287">
        <v>1</v>
      </c>
      <c r="F8" s="287">
        <v>11</v>
      </c>
      <c r="G8" s="287" t="s">
        <v>344</v>
      </c>
      <c r="H8" s="288">
        <v>1</v>
      </c>
      <c r="I8" s="288">
        <v>11</v>
      </c>
      <c r="J8" s="287" t="s">
        <v>344</v>
      </c>
      <c r="K8" s="289" t="s">
        <v>345</v>
      </c>
    </row>
    <row r="9" spans="1:11" s="263" customFormat="1" ht="36.75" customHeight="1" thickBot="1" x14ac:dyDescent="0.3">
      <c r="A9" s="290"/>
      <c r="B9" s="290"/>
      <c r="C9" s="290"/>
      <c r="D9" s="291"/>
      <c r="E9" s="291"/>
      <c r="F9" s="291"/>
      <c r="G9" s="291"/>
      <c r="H9" s="291"/>
      <c r="I9" s="291"/>
      <c r="J9" s="291"/>
    </row>
    <row r="10" spans="1:11" s="263" customFormat="1" ht="19.5" thickBot="1" x14ac:dyDescent="0.3">
      <c r="A10" s="879" t="s">
        <v>354</v>
      </c>
      <c r="B10" s="881" t="s">
        <v>355</v>
      </c>
      <c r="C10" s="882"/>
      <c r="D10" s="882"/>
      <c r="E10" s="882"/>
      <c r="F10" s="882"/>
      <c r="G10" s="882"/>
      <c r="H10" s="882"/>
      <c r="I10" s="882"/>
      <c r="J10" s="882"/>
      <c r="K10" s="883"/>
    </row>
    <row r="11" spans="1:11" s="263" customFormat="1" ht="20.25" customHeight="1" thickBot="1" x14ac:dyDescent="0.3">
      <c r="A11" s="880"/>
      <c r="B11" s="881" t="s">
        <v>356</v>
      </c>
      <c r="C11" s="883"/>
      <c r="D11" s="884" t="s">
        <v>357</v>
      </c>
      <c r="E11" s="885"/>
      <c r="F11" s="881" t="s">
        <v>358</v>
      </c>
      <c r="G11" s="882"/>
      <c r="H11" s="883"/>
      <c r="I11" s="881" t="s">
        <v>359</v>
      </c>
      <c r="J11" s="882"/>
      <c r="K11" s="883"/>
    </row>
    <row r="12" spans="1:11" s="263" customFormat="1" ht="123" customHeight="1" thickBot="1" x14ac:dyDescent="0.3">
      <c r="A12" s="292" t="s">
        <v>360</v>
      </c>
      <c r="B12" s="863" t="s">
        <v>134</v>
      </c>
      <c r="C12" s="863"/>
      <c r="D12" s="863" t="s">
        <v>134</v>
      </c>
      <c r="E12" s="863"/>
      <c r="F12" s="864" t="s">
        <v>361</v>
      </c>
      <c r="G12" s="865"/>
      <c r="H12" s="866"/>
      <c r="I12" s="867" t="s">
        <v>362</v>
      </c>
      <c r="J12" s="868"/>
      <c r="K12" s="869"/>
    </row>
    <row r="13" spans="1:11" s="263" customFormat="1" ht="42.75" customHeight="1" thickBot="1" x14ac:dyDescent="0.3">
      <c r="A13" s="873" t="s">
        <v>366</v>
      </c>
      <c r="B13" s="874"/>
      <c r="C13" s="874"/>
      <c r="D13" s="874"/>
      <c r="E13" s="874"/>
      <c r="F13" s="874"/>
      <c r="G13" s="874"/>
      <c r="H13" s="874"/>
      <c r="I13" s="874"/>
      <c r="J13" s="874"/>
      <c r="K13" s="875"/>
    </row>
    <row r="14" spans="1:11" s="263" customFormat="1" ht="19.5" thickBot="1" x14ac:dyDescent="0.3">
      <c r="H14" s="264"/>
      <c r="I14" s="265"/>
      <c r="J14" s="265"/>
    </row>
    <row r="15" spans="1:11" s="263" customFormat="1" ht="20.25" customHeight="1" x14ac:dyDescent="0.25">
      <c r="A15" s="870" t="s">
        <v>122</v>
      </c>
      <c r="B15" s="871"/>
      <c r="C15" s="871"/>
      <c r="D15" s="871"/>
      <c r="E15" s="871" t="s">
        <v>4</v>
      </c>
      <c r="F15" s="871"/>
      <c r="G15" s="871"/>
      <c r="H15" s="871"/>
      <c r="I15" s="871" t="s">
        <v>13</v>
      </c>
      <c r="J15" s="871"/>
      <c r="K15" s="872"/>
    </row>
    <row r="16" spans="1:11" s="263" customFormat="1" ht="36.75" customHeight="1" x14ac:dyDescent="0.25">
      <c r="A16" s="893" t="s">
        <v>5</v>
      </c>
      <c r="B16" s="886"/>
      <c r="C16" s="886" t="s">
        <v>186</v>
      </c>
      <c r="D16" s="886"/>
      <c r="E16" s="886" t="s">
        <v>14</v>
      </c>
      <c r="F16" s="886"/>
      <c r="G16" s="886" t="s">
        <v>186</v>
      </c>
      <c r="H16" s="886"/>
      <c r="I16" s="886" t="s">
        <v>15</v>
      </c>
      <c r="J16" s="886"/>
      <c r="K16" s="293" t="s">
        <v>186</v>
      </c>
    </row>
    <row r="17" spans="1:11" s="263" customFormat="1" ht="63" customHeight="1" x14ac:dyDescent="0.35">
      <c r="A17" s="887" t="s">
        <v>363</v>
      </c>
      <c r="B17" s="888"/>
      <c r="C17" s="889">
        <v>43195</v>
      </c>
      <c r="D17" s="889"/>
      <c r="E17" s="890" t="s">
        <v>266</v>
      </c>
      <c r="F17" s="890"/>
      <c r="G17" s="889">
        <v>43195</v>
      </c>
      <c r="H17" s="889"/>
      <c r="I17" s="891" t="s">
        <v>364</v>
      </c>
      <c r="J17" s="891"/>
      <c r="K17" s="894">
        <v>43195</v>
      </c>
    </row>
    <row r="18" spans="1:11" s="263" customFormat="1" ht="59.25" customHeight="1" x14ac:dyDescent="0.35">
      <c r="A18" s="896"/>
      <c r="B18" s="897"/>
      <c r="C18" s="898"/>
      <c r="D18" s="898"/>
      <c r="E18" s="890" t="s">
        <v>365</v>
      </c>
      <c r="F18" s="890"/>
      <c r="G18" s="889">
        <v>43195</v>
      </c>
      <c r="H18" s="889"/>
      <c r="I18" s="891"/>
      <c r="J18" s="891"/>
      <c r="K18" s="894"/>
    </row>
    <row r="19" spans="1:11" s="263" customFormat="1" x14ac:dyDescent="0.25">
      <c r="A19" s="896"/>
      <c r="B19" s="897"/>
      <c r="C19" s="898"/>
      <c r="D19" s="898"/>
      <c r="E19" s="899"/>
      <c r="F19" s="899"/>
      <c r="G19" s="898"/>
      <c r="H19" s="898"/>
      <c r="I19" s="891"/>
      <c r="J19" s="891"/>
      <c r="K19" s="894"/>
    </row>
    <row r="20" spans="1:11" s="263" customFormat="1" ht="19.5" thickBot="1" x14ac:dyDescent="0.3">
      <c r="A20" s="900"/>
      <c r="B20" s="901"/>
      <c r="C20" s="902"/>
      <c r="D20" s="902"/>
      <c r="E20" s="903"/>
      <c r="F20" s="903"/>
      <c r="G20" s="902"/>
      <c r="H20" s="902"/>
      <c r="I20" s="892"/>
      <c r="J20" s="892"/>
      <c r="K20" s="895"/>
    </row>
    <row r="21" spans="1:11" s="263" customFormat="1" x14ac:dyDescent="0.25">
      <c r="H21" s="264"/>
      <c r="I21" s="265"/>
      <c r="J21" s="265"/>
    </row>
    <row r="22" spans="1:11" s="263" customFormat="1" x14ac:dyDescent="0.25">
      <c r="H22" s="264"/>
      <c r="I22" s="265"/>
      <c r="J22" s="265"/>
    </row>
    <row r="23" spans="1:11" s="263" customFormat="1" x14ac:dyDescent="0.25">
      <c r="H23" s="264"/>
      <c r="I23" s="265"/>
      <c r="J23" s="265"/>
    </row>
    <row r="24" spans="1:11" s="263" customFormat="1" x14ac:dyDescent="0.25">
      <c r="H24" s="264"/>
      <c r="I24" s="265"/>
      <c r="J24" s="265"/>
    </row>
    <row r="25" spans="1:11" s="263" customFormat="1" x14ac:dyDescent="0.25">
      <c r="H25" s="264"/>
      <c r="I25" s="265"/>
      <c r="J25" s="265"/>
    </row>
    <row r="26" spans="1:11" s="263" customFormat="1" x14ac:dyDescent="0.25">
      <c r="H26" s="264"/>
      <c r="I26" s="265"/>
      <c r="J26" s="265"/>
    </row>
    <row r="27" spans="1:11" s="263" customFormat="1" x14ac:dyDescent="0.25">
      <c r="H27" s="264"/>
      <c r="I27" s="265"/>
      <c r="J27" s="265"/>
    </row>
    <row r="28" spans="1:11" s="263" customFormat="1" x14ac:dyDescent="0.25">
      <c r="H28" s="264"/>
      <c r="I28" s="265"/>
      <c r="J28" s="265"/>
    </row>
    <row r="29" spans="1:11" s="263" customFormat="1" x14ac:dyDescent="0.25">
      <c r="H29" s="264"/>
      <c r="I29" s="265"/>
      <c r="J29" s="265"/>
    </row>
    <row r="30" spans="1:11" s="263" customFormat="1" x14ac:dyDescent="0.25">
      <c r="H30" s="264"/>
      <c r="I30" s="265"/>
      <c r="J30" s="265"/>
    </row>
    <row r="31" spans="1:11" s="263" customFormat="1" x14ac:dyDescent="0.25">
      <c r="H31" s="264"/>
      <c r="I31" s="265"/>
      <c r="J31" s="265"/>
    </row>
    <row r="32" spans="1:11" s="263" customFormat="1" x14ac:dyDescent="0.25">
      <c r="H32" s="264"/>
      <c r="I32" s="265"/>
      <c r="J32" s="265"/>
    </row>
    <row r="33" spans="8:10" s="263" customFormat="1" x14ac:dyDescent="0.25">
      <c r="H33" s="264"/>
      <c r="I33" s="265"/>
      <c r="J33" s="265"/>
    </row>
    <row r="34" spans="8:10" s="263" customFormat="1" x14ac:dyDescent="0.25">
      <c r="H34" s="264"/>
      <c r="I34" s="265"/>
      <c r="J34" s="265"/>
    </row>
    <row r="35" spans="8:10" s="263" customFormat="1" x14ac:dyDescent="0.25">
      <c r="H35" s="264"/>
      <c r="I35" s="265"/>
      <c r="J35" s="265"/>
    </row>
    <row r="36" spans="8:10" s="263" customFormat="1" x14ac:dyDescent="0.25">
      <c r="H36" s="264"/>
      <c r="I36" s="265"/>
      <c r="J36" s="265"/>
    </row>
    <row r="37" spans="8:10" s="263" customFormat="1" x14ac:dyDescent="0.25">
      <c r="H37" s="264"/>
      <c r="I37" s="265"/>
      <c r="J37" s="265"/>
    </row>
    <row r="38" spans="8:10" s="263" customFormat="1" x14ac:dyDescent="0.25">
      <c r="H38" s="264"/>
      <c r="I38" s="265"/>
      <c r="J38" s="265"/>
    </row>
    <row r="39" spans="8:10" s="263" customFormat="1" x14ac:dyDescent="0.25">
      <c r="H39" s="264"/>
      <c r="I39" s="265"/>
      <c r="J39" s="265"/>
    </row>
    <row r="40" spans="8:10" s="263" customFormat="1" x14ac:dyDescent="0.25">
      <c r="H40" s="264"/>
      <c r="I40" s="265"/>
      <c r="J40" s="265"/>
    </row>
    <row r="41" spans="8:10" s="263" customFormat="1" x14ac:dyDescent="0.25">
      <c r="H41" s="264"/>
      <c r="I41" s="265"/>
      <c r="J41" s="265"/>
    </row>
    <row r="42" spans="8:10" s="263" customFormat="1" x14ac:dyDescent="0.25">
      <c r="H42" s="264"/>
      <c r="I42" s="265"/>
      <c r="J42" s="265"/>
    </row>
    <row r="43" spans="8:10" s="263" customFormat="1" x14ac:dyDescent="0.25">
      <c r="H43" s="264"/>
      <c r="I43" s="265"/>
      <c r="J43" s="265"/>
    </row>
    <row r="44" spans="8:10" s="263" customFormat="1" x14ac:dyDescent="0.25">
      <c r="H44" s="264"/>
      <c r="I44" s="265"/>
      <c r="J44" s="265"/>
    </row>
    <row r="45" spans="8:10" s="263" customFormat="1" x14ac:dyDescent="0.25">
      <c r="H45" s="264"/>
      <c r="I45" s="265"/>
      <c r="J45" s="265"/>
    </row>
    <row r="46" spans="8:10" s="263" customFormat="1" x14ac:dyDescent="0.25">
      <c r="H46" s="264"/>
      <c r="I46" s="265"/>
      <c r="J46" s="265"/>
    </row>
    <row r="47" spans="8:10" s="263" customFormat="1" x14ac:dyDescent="0.25">
      <c r="H47" s="264"/>
      <c r="I47" s="265"/>
      <c r="J47" s="265"/>
    </row>
    <row r="48" spans="8:10" s="263" customFormat="1" x14ac:dyDescent="0.25">
      <c r="H48" s="264"/>
      <c r="I48" s="265"/>
      <c r="J48" s="265"/>
    </row>
    <row r="49" spans="8:10" s="263" customFormat="1" x14ac:dyDescent="0.25">
      <c r="H49" s="264"/>
      <c r="I49" s="265"/>
      <c r="J49" s="265"/>
    </row>
    <row r="50" spans="8:10" s="263" customFormat="1" x14ac:dyDescent="0.25">
      <c r="H50" s="264"/>
      <c r="I50" s="265"/>
      <c r="J50" s="265"/>
    </row>
    <row r="51" spans="8:10" s="263" customFormat="1" x14ac:dyDescent="0.25">
      <c r="H51" s="264"/>
      <c r="I51" s="265"/>
      <c r="J51" s="265"/>
    </row>
    <row r="52" spans="8:10" s="263" customFormat="1" x14ac:dyDescent="0.25">
      <c r="H52" s="264"/>
      <c r="I52" s="265"/>
      <c r="J52" s="265"/>
    </row>
    <row r="53" spans="8:10" s="263" customFormat="1" x14ac:dyDescent="0.25">
      <c r="H53" s="264"/>
      <c r="I53" s="265"/>
      <c r="J53" s="265"/>
    </row>
    <row r="54" spans="8:10" s="263" customFormat="1" x14ac:dyDescent="0.25">
      <c r="H54" s="264"/>
      <c r="I54" s="265"/>
      <c r="J54" s="265"/>
    </row>
    <row r="55" spans="8:10" s="263" customFormat="1" x14ac:dyDescent="0.25">
      <c r="H55" s="264"/>
      <c r="I55" s="265"/>
      <c r="J55" s="265"/>
    </row>
    <row r="56" spans="8:10" s="263" customFormat="1" x14ac:dyDescent="0.25">
      <c r="H56" s="264"/>
      <c r="I56" s="265"/>
      <c r="J56" s="265"/>
    </row>
    <row r="57" spans="8:10" s="263" customFormat="1" x14ac:dyDescent="0.25">
      <c r="H57" s="264"/>
      <c r="I57" s="265"/>
      <c r="J57" s="265"/>
    </row>
    <row r="58" spans="8:10" s="263" customFormat="1" x14ac:dyDescent="0.25">
      <c r="H58" s="264"/>
      <c r="I58" s="265"/>
      <c r="J58" s="265"/>
    </row>
    <row r="59" spans="8:10" s="263" customFormat="1" x14ac:dyDescent="0.25">
      <c r="H59" s="264"/>
      <c r="I59" s="265"/>
      <c r="J59" s="265"/>
    </row>
    <row r="60" spans="8:10" s="263" customFormat="1" x14ac:dyDescent="0.25">
      <c r="H60" s="264"/>
      <c r="I60" s="265"/>
      <c r="J60" s="265"/>
    </row>
    <row r="61" spans="8:10" s="263" customFormat="1" x14ac:dyDescent="0.25">
      <c r="H61" s="264"/>
      <c r="I61" s="265"/>
      <c r="J61" s="265"/>
    </row>
    <row r="62" spans="8:10" s="263" customFormat="1" x14ac:dyDescent="0.25">
      <c r="H62" s="264"/>
      <c r="I62" s="265"/>
      <c r="J62" s="265"/>
    </row>
    <row r="63" spans="8:10" s="263" customFormat="1" x14ac:dyDescent="0.25">
      <c r="H63" s="264"/>
      <c r="I63" s="265"/>
      <c r="J63" s="265"/>
    </row>
    <row r="64" spans="8:10" s="263" customFormat="1" x14ac:dyDescent="0.25">
      <c r="H64" s="264"/>
      <c r="I64" s="265"/>
      <c r="J64" s="265"/>
    </row>
    <row r="65" spans="8:10" s="263" customFormat="1" x14ac:dyDescent="0.25">
      <c r="H65" s="264"/>
      <c r="I65" s="265"/>
      <c r="J65" s="265"/>
    </row>
    <row r="66" spans="8:10" s="263" customFormat="1" x14ac:dyDescent="0.25">
      <c r="H66" s="264"/>
      <c r="I66" s="265"/>
      <c r="J66" s="265"/>
    </row>
    <row r="67" spans="8:10" s="263" customFormat="1" x14ac:dyDescent="0.25">
      <c r="H67" s="264"/>
      <c r="I67" s="265"/>
      <c r="J67" s="265"/>
    </row>
    <row r="68" spans="8:10" s="263" customFormat="1" x14ac:dyDescent="0.25">
      <c r="H68" s="264"/>
      <c r="I68" s="265"/>
      <c r="J68" s="265"/>
    </row>
    <row r="69" spans="8:10" s="263" customFormat="1" x14ac:dyDescent="0.25">
      <c r="H69" s="264"/>
      <c r="I69" s="265"/>
      <c r="J69" s="265"/>
    </row>
    <row r="70" spans="8:10" s="263" customFormat="1" x14ac:dyDescent="0.25">
      <c r="H70" s="264"/>
      <c r="I70" s="265"/>
      <c r="J70" s="265"/>
    </row>
    <row r="71" spans="8:10" s="263" customFormat="1" x14ac:dyDescent="0.25">
      <c r="H71" s="264"/>
      <c r="I71" s="265"/>
      <c r="J71" s="265"/>
    </row>
    <row r="72" spans="8:10" s="263" customFormat="1" x14ac:dyDescent="0.25">
      <c r="H72" s="264"/>
      <c r="I72" s="265"/>
      <c r="J72" s="265"/>
    </row>
    <row r="73" spans="8:10" s="263" customFormat="1" x14ac:dyDescent="0.25">
      <c r="H73" s="264"/>
      <c r="I73" s="265"/>
      <c r="J73" s="265"/>
    </row>
    <row r="74" spans="8:10" s="263" customFormat="1" x14ac:dyDescent="0.25">
      <c r="H74" s="264"/>
      <c r="I74" s="265"/>
      <c r="J74" s="265"/>
    </row>
    <row r="75" spans="8:10" s="263" customFormat="1" x14ac:dyDescent="0.25">
      <c r="H75" s="264"/>
      <c r="I75" s="265"/>
      <c r="J75" s="265"/>
    </row>
    <row r="76" spans="8:10" s="263" customFormat="1" x14ac:dyDescent="0.25">
      <c r="H76" s="264"/>
      <c r="I76" s="265"/>
      <c r="J76" s="265"/>
    </row>
    <row r="77" spans="8:10" s="263" customFormat="1" x14ac:dyDescent="0.25">
      <c r="H77" s="264"/>
      <c r="I77" s="265"/>
      <c r="J77" s="265"/>
    </row>
    <row r="78" spans="8:10" s="263" customFormat="1" x14ac:dyDescent="0.25">
      <c r="H78" s="264"/>
      <c r="I78" s="265"/>
      <c r="J78" s="265"/>
    </row>
    <row r="79" spans="8:10" s="263" customFormat="1" x14ac:dyDescent="0.25">
      <c r="H79" s="264"/>
      <c r="I79" s="265"/>
      <c r="J79" s="265"/>
    </row>
    <row r="80" spans="8:10" s="263" customFormat="1" x14ac:dyDescent="0.25">
      <c r="H80" s="264"/>
      <c r="I80" s="265"/>
      <c r="J80" s="265"/>
    </row>
    <row r="81" spans="8:10" s="263" customFormat="1" x14ac:dyDescent="0.25">
      <c r="H81" s="264"/>
      <c r="I81" s="265"/>
      <c r="J81" s="265"/>
    </row>
    <row r="82" spans="8:10" s="263" customFormat="1" x14ac:dyDescent="0.25">
      <c r="H82" s="264"/>
      <c r="I82" s="265"/>
      <c r="J82" s="265"/>
    </row>
    <row r="83" spans="8:10" s="263" customFormat="1" x14ac:dyDescent="0.25">
      <c r="H83" s="264"/>
      <c r="I83" s="265"/>
      <c r="J83" s="265"/>
    </row>
    <row r="84" spans="8:10" s="263" customFormat="1" x14ac:dyDescent="0.25">
      <c r="H84" s="264"/>
      <c r="I84" s="265"/>
      <c r="J84" s="265"/>
    </row>
    <row r="85" spans="8:10" s="263" customFormat="1" x14ac:dyDescent="0.25">
      <c r="H85" s="264"/>
      <c r="I85" s="265"/>
      <c r="J85" s="265"/>
    </row>
    <row r="86" spans="8:10" s="263" customFormat="1" x14ac:dyDescent="0.25">
      <c r="H86" s="264"/>
      <c r="I86" s="265"/>
      <c r="J86" s="265"/>
    </row>
    <row r="87" spans="8:10" s="263" customFormat="1" x14ac:dyDescent="0.25">
      <c r="H87" s="264"/>
      <c r="I87" s="265"/>
      <c r="J87" s="265"/>
    </row>
    <row r="88" spans="8:10" s="263" customFormat="1" x14ac:dyDescent="0.25">
      <c r="H88" s="264"/>
      <c r="I88" s="265"/>
      <c r="J88" s="265"/>
    </row>
    <row r="89" spans="8:10" s="263" customFormat="1" x14ac:dyDescent="0.25">
      <c r="H89" s="264"/>
      <c r="I89" s="265"/>
      <c r="J89" s="265"/>
    </row>
    <row r="90" spans="8:10" s="263" customFormat="1" x14ac:dyDescent="0.25">
      <c r="H90" s="264"/>
      <c r="I90" s="265"/>
      <c r="J90" s="265"/>
    </row>
    <row r="91" spans="8:10" s="263" customFormat="1" x14ac:dyDescent="0.25">
      <c r="H91" s="264"/>
      <c r="I91" s="265"/>
      <c r="J91" s="265"/>
    </row>
    <row r="92" spans="8:10" s="263" customFormat="1" x14ac:dyDescent="0.25">
      <c r="H92" s="264"/>
      <c r="I92" s="265"/>
      <c r="J92" s="265"/>
    </row>
    <row r="93" spans="8:10" s="263" customFormat="1" x14ac:dyDescent="0.25">
      <c r="H93" s="264"/>
      <c r="I93" s="265"/>
      <c r="J93" s="265"/>
    </row>
    <row r="94" spans="8:10" s="263" customFormat="1" x14ac:dyDescent="0.25">
      <c r="H94" s="264"/>
      <c r="I94" s="265"/>
      <c r="J94" s="265"/>
    </row>
    <row r="95" spans="8:10" s="263" customFormat="1" x14ac:dyDescent="0.25">
      <c r="H95" s="264"/>
      <c r="I95" s="265"/>
      <c r="J95" s="265"/>
    </row>
    <row r="96" spans="8:10" s="263" customFormat="1" x14ac:dyDescent="0.25">
      <c r="H96" s="264"/>
      <c r="I96" s="265"/>
      <c r="J96" s="265"/>
    </row>
    <row r="97" spans="8:10" s="263" customFormat="1" x14ac:dyDescent="0.25">
      <c r="H97" s="264"/>
      <c r="I97" s="265"/>
      <c r="J97" s="265"/>
    </row>
    <row r="98" spans="8:10" s="263" customFormat="1" x14ac:dyDescent="0.25">
      <c r="H98" s="264"/>
      <c r="I98" s="265"/>
      <c r="J98" s="265"/>
    </row>
    <row r="99" spans="8:10" s="263" customFormat="1" x14ac:dyDescent="0.25">
      <c r="H99" s="264"/>
      <c r="I99" s="265"/>
      <c r="J99" s="265"/>
    </row>
    <row r="100" spans="8:10" s="263" customFormat="1" x14ac:dyDescent="0.25">
      <c r="H100" s="264"/>
      <c r="I100" s="265"/>
      <c r="J100" s="265"/>
    </row>
    <row r="101" spans="8:10" s="263" customFormat="1" x14ac:dyDescent="0.25">
      <c r="H101" s="264"/>
      <c r="I101" s="265"/>
      <c r="J101" s="265"/>
    </row>
    <row r="102" spans="8:10" s="263" customFormat="1" x14ac:dyDescent="0.25">
      <c r="H102" s="264"/>
      <c r="I102" s="265"/>
      <c r="J102" s="265"/>
    </row>
    <row r="103" spans="8:10" s="263" customFormat="1" x14ac:dyDescent="0.25">
      <c r="H103" s="264"/>
      <c r="I103" s="265"/>
      <c r="J103" s="265"/>
    </row>
    <row r="104" spans="8:10" s="263" customFormat="1" x14ac:dyDescent="0.25">
      <c r="H104" s="264"/>
      <c r="I104" s="265"/>
      <c r="J104" s="265"/>
    </row>
    <row r="105" spans="8:10" s="263" customFormat="1" x14ac:dyDescent="0.25">
      <c r="H105" s="264"/>
      <c r="I105" s="265"/>
      <c r="J105" s="265"/>
    </row>
    <row r="106" spans="8:10" s="263" customFormat="1" x14ac:dyDescent="0.25">
      <c r="H106" s="264"/>
      <c r="I106" s="265"/>
      <c r="J106" s="265"/>
    </row>
    <row r="107" spans="8:10" s="263" customFormat="1" x14ac:dyDescent="0.25">
      <c r="H107" s="264"/>
      <c r="I107" s="265"/>
      <c r="J107" s="265"/>
    </row>
    <row r="108" spans="8:10" s="263" customFormat="1" x14ac:dyDescent="0.25">
      <c r="H108" s="264"/>
      <c r="I108" s="265"/>
      <c r="J108" s="265"/>
    </row>
    <row r="109" spans="8:10" s="263" customFormat="1" x14ac:dyDescent="0.25">
      <c r="H109" s="264"/>
      <c r="I109" s="265"/>
      <c r="J109" s="265"/>
    </row>
    <row r="110" spans="8:10" s="263" customFormat="1" x14ac:dyDescent="0.25">
      <c r="H110" s="264"/>
      <c r="I110" s="265"/>
      <c r="J110" s="265"/>
    </row>
    <row r="111" spans="8:10" s="263" customFormat="1" x14ac:dyDescent="0.25">
      <c r="H111" s="264"/>
      <c r="I111" s="265"/>
      <c r="J111" s="265"/>
    </row>
    <row r="112" spans="8:10" s="263" customFormat="1" x14ac:dyDescent="0.25">
      <c r="H112" s="264"/>
      <c r="I112" s="265"/>
      <c r="J112" s="265"/>
    </row>
    <row r="113" spans="8:10" s="263" customFormat="1" x14ac:dyDescent="0.25">
      <c r="H113" s="264"/>
      <c r="I113" s="265"/>
      <c r="J113" s="265"/>
    </row>
    <row r="114" spans="8:10" s="263" customFormat="1" x14ac:dyDescent="0.25">
      <c r="H114" s="264"/>
      <c r="I114" s="265"/>
      <c r="J114" s="265"/>
    </row>
    <row r="115" spans="8:10" s="263" customFormat="1" x14ac:dyDescent="0.25">
      <c r="H115" s="264"/>
      <c r="I115" s="265"/>
      <c r="J115" s="265"/>
    </row>
    <row r="116" spans="8:10" s="263" customFormat="1" x14ac:dyDescent="0.25">
      <c r="H116" s="264"/>
      <c r="I116" s="265"/>
      <c r="J116" s="265"/>
    </row>
    <row r="117" spans="8:10" s="263" customFormat="1" x14ac:dyDescent="0.25">
      <c r="H117" s="264"/>
      <c r="I117" s="265"/>
      <c r="J117" s="265"/>
    </row>
    <row r="118" spans="8:10" s="263" customFormat="1" x14ac:dyDescent="0.25">
      <c r="H118" s="264"/>
      <c r="I118" s="265"/>
      <c r="J118" s="265"/>
    </row>
    <row r="119" spans="8:10" s="263" customFormat="1" x14ac:dyDescent="0.25">
      <c r="H119" s="264"/>
      <c r="I119" s="265"/>
      <c r="J119" s="265"/>
    </row>
    <row r="120" spans="8:10" s="263" customFormat="1" x14ac:dyDescent="0.25">
      <c r="H120" s="264"/>
      <c r="I120" s="265"/>
      <c r="J120" s="265"/>
    </row>
    <row r="121" spans="8:10" s="263" customFormat="1" x14ac:dyDescent="0.25">
      <c r="H121" s="264"/>
      <c r="I121" s="265"/>
      <c r="J121" s="265"/>
    </row>
    <row r="122" spans="8:10" s="263" customFormat="1" x14ac:dyDescent="0.25">
      <c r="H122" s="264"/>
      <c r="I122" s="265"/>
      <c r="J122" s="265"/>
    </row>
    <row r="123" spans="8:10" s="263" customFormat="1" x14ac:dyDescent="0.25">
      <c r="H123" s="264"/>
      <c r="I123" s="265"/>
      <c r="J123" s="265"/>
    </row>
    <row r="124" spans="8:10" s="263" customFormat="1" x14ac:dyDescent="0.25">
      <c r="H124" s="264"/>
      <c r="I124" s="265"/>
      <c r="J124" s="265"/>
    </row>
    <row r="125" spans="8:10" s="263" customFormat="1" x14ac:dyDescent="0.25">
      <c r="H125" s="264"/>
      <c r="I125" s="265"/>
      <c r="J125" s="265"/>
    </row>
    <row r="126" spans="8:10" s="263" customFormat="1" x14ac:dyDescent="0.25">
      <c r="H126" s="264"/>
      <c r="I126" s="265"/>
      <c r="J126" s="265"/>
    </row>
    <row r="127" spans="8:10" s="263" customFormat="1" x14ac:dyDescent="0.25">
      <c r="H127" s="264"/>
      <c r="I127" s="265"/>
      <c r="J127" s="265"/>
    </row>
    <row r="128" spans="8:10" s="263" customFormat="1" x14ac:dyDescent="0.25">
      <c r="H128" s="264"/>
      <c r="I128" s="265"/>
      <c r="J128" s="265"/>
    </row>
    <row r="129" spans="8:10" s="263" customFormat="1" x14ac:dyDescent="0.25">
      <c r="H129" s="264"/>
      <c r="I129" s="265"/>
      <c r="J129" s="265"/>
    </row>
    <row r="130" spans="8:10" s="263" customFormat="1" x14ac:dyDescent="0.25">
      <c r="H130" s="264"/>
      <c r="I130" s="265"/>
      <c r="J130" s="265"/>
    </row>
    <row r="131" spans="8:10" s="263" customFormat="1" x14ac:dyDescent="0.25">
      <c r="H131" s="264"/>
      <c r="I131" s="265"/>
      <c r="J131" s="265"/>
    </row>
    <row r="132" spans="8:10" s="263" customFormat="1" x14ac:dyDescent="0.25">
      <c r="H132" s="264"/>
      <c r="I132" s="265"/>
      <c r="J132" s="265"/>
    </row>
    <row r="133" spans="8:10" s="263" customFormat="1" x14ac:dyDescent="0.25">
      <c r="H133" s="264"/>
      <c r="I133" s="265"/>
      <c r="J133" s="265"/>
    </row>
    <row r="134" spans="8:10" s="263" customFormat="1" x14ac:dyDescent="0.25">
      <c r="H134" s="264"/>
      <c r="I134" s="265"/>
      <c r="J134" s="265"/>
    </row>
    <row r="135" spans="8:10" s="263" customFormat="1" x14ac:dyDescent="0.25">
      <c r="H135" s="264"/>
      <c r="I135" s="265"/>
      <c r="J135" s="265"/>
    </row>
    <row r="136" spans="8:10" s="263" customFormat="1" x14ac:dyDescent="0.25">
      <c r="H136" s="264"/>
      <c r="I136" s="265"/>
      <c r="J136" s="265"/>
    </row>
    <row r="137" spans="8:10" s="263" customFormat="1" x14ac:dyDescent="0.25">
      <c r="H137" s="264"/>
      <c r="I137" s="265"/>
      <c r="J137" s="265"/>
    </row>
    <row r="138" spans="8:10" s="263" customFormat="1" x14ac:dyDescent="0.25">
      <c r="H138" s="264"/>
      <c r="I138" s="265"/>
      <c r="J138" s="265"/>
    </row>
    <row r="139" spans="8:10" s="263" customFormat="1" x14ac:dyDescent="0.25">
      <c r="H139" s="264"/>
      <c r="I139" s="265"/>
      <c r="J139" s="265"/>
    </row>
    <row r="140" spans="8:10" s="263" customFormat="1" x14ac:dyDescent="0.25">
      <c r="H140" s="264"/>
      <c r="I140" s="265"/>
      <c r="J140" s="265"/>
    </row>
    <row r="141" spans="8:10" s="263" customFormat="1" x14ac:dyDescent="0.25">
      <c r="H141" s="264"/>
      <c r="I141" s="265"/>
      <c r="J141" s="265"/>
    </row>
    <row r="142" spans="8:10" s="263" customFormat="1" x14ac:dyDescent="0.25">
      <c r="H142" s="264"/>
      <c r="I142" s="265"/>
      <c r="J142" s="265"/>
    </row>
    <row r="143" spans="8:10" s="263" customFormat="1" x14ac:dyDescent="0.25">
      <c r="H143" s="264"/>
      <c r="I143" s="265"/>
      <c r="J143" s="265"/>
    </row>
    <row r="144" spans="8:10" s="263" customFormat="1" x14ac:dyDescent="0.25">
      <c r="H144" s="264"/>
      <c r="I144" s="265"/>
      <c r="J144" s="265"/>
    </row>
    <row r="145" spans="8:10" s="263" customFormat="1" x14ac:dyDescent="0.25">
      <c r="H145" s="264"/>
      <c r="I145" s="265"/>
      <c r="J145" s="265"/>
    </row>
    <row r="146" spans="8:10" s="263" customFormat="1" x14ac:dyDescent="0.25">
      <c r="H146" s="264"/>
      <c r="I146" s="265"/>
      <c r="J146" s="265"/>
    </row>
    <row r="147" spans="8:10" s="263" customFormat="1" x14ac:dyDescent="0.25">
      <c r="H147" s="264"/>
      <c r="I147" s="265"/>
      <c r="J147" s="265"/>
    </row>
    <row r="148" spans="8:10" s="263" customFormat="1" x14ac:dyDescent="0.25">
      <c r="H148" s="264"/>
      <c r="I148" s="265"/>
      <c r="J148" s="265"/>
    </row>
    <row r="149" spans="8:10" s="263" customFormat="1" x14ac:dyDescent="0.25">
      <c r="H149" s="264"/>
      <c r="I149" s="265"/>
      <c r="J149" s="265"/>
    </row>
    <row r="150" spans="8:10" s="263" customFormat="1" x14ac:dyDescent="0.25">
      <c r="H150" s="264"/>
      <c r="I150" s="265"/>
      <c r="J150" s="265"/>
    </row>
    <row r="151" spans="8:10" s="263" customFormat="1" x14ac:dyDescent="0.25">
      <c r="H151" s="264"/>
      <c r="I151" s="265"/>
      <c r="J151" s="265"/>
    </row>
    <row r="152" spans="8:10" s="263" customFormat="1" x14ac:dyDescent="0.25">
      <c r="H152" s="264"/>
      <c r="I152" s="265"/>
      <c r="J152" s="265"/>
    </row>
    <row r="153" spans="8:10" s="263" customFormat="1" x14ac:dyDescent="0.25">
      <c r="H153" s="264"/>
      <c r="I153" s="265"/>
      <c r="J153" s="265"/>
    </row>
    <row r="154" spans="8:10" s="263" customFormat="1" x14ac:dyDescent="0.25">
      <c r="H154" s="264"/>
      <c r="I154" s="265"/>
      <c r="J154" s="265"/>
    </row>
    <row r="155" spans="8:10" s="263" customFormat="1" x14ac:dyDescent="0.25">
      <c r="H155" s="264"/>
      <c r="I155" s="265"/>
      <c r="J155" s="265"/>
    </row>
    <row r="156" spans="8:10" s="263" customFormat="1" x14ac:dyDescent="0.25">
      <c r="H156" s="264"/>
      <c r="I156" s="265"/>
      <c r="J156" s="265"/>
    </row>
    <row r="157" spans="8:10" s="263" customFormat="1" x14ac:dyDescent="0.25">
      <c r="H157" s="264"/>
      <c r="I157" s="265"/>
      <c r="J157" s="265"/>
    </row>
    <row r="158" spans="8:10" s="263" customFormat="1" x14ac:dyDescent="0.25">
      <c r="H158" s="264"/>
      <c r="I158" s="265"/>
      <c r="J158" s="265"/>
    </row>
  </sheetData>
  <mergeCells count="39">
    <mergeCell ref="K17:K20"/>
    <mergeCell ref="A18:B18"/>
    <mergeCell ref="C18:D18"/>
    <mergeCell ref="E18:F18"/>
    <mergeCell ref="G18:H18"/>
    <mergeCell ref="A19:B19"/>
    <mergeCell ref="C19:D19"/>
    <mergeCell ref="E19:F19"/>
    <mergeCell ref="G19:H19"/>
    <mergeCell ref="A20:B20"/>
    <mergeCell ref="C20:D20"/>
    <mergeCell ref="E20:F20"/>
    <mergeCell ref="G20:H20"/>
    <mergeCell ref="G16:H16"/>
    <mergeCell ref="I16:J16"/>
    <mergeCell ref="A17:B17"/>
    <mergeCell ref="C17:D17"/>
    <mergeCell ref="E17:F17"/>
    <mergeCell ref="G17:H17"/>
    <mergeCell ref="I17:J20"/>
    <mergeCell ref="A16:B16"/>
    <mergeCell ref="C16:D16"/>
    <mergeCell ref="E16:F16"/>
    <mergeCell ref="A2:K2"/>
    <mergeCell ref="A3:K3"/>
    <mergeCell ref="A10:A11"/>
    <mergeCell ref="B10:K10"/>
    <mergeCell ref="B11:C11"/>
    <mergeCell ref="D11:E11"/>
    <mergeCell ref="F11:H11"/>
    <mergeCell ref="I11:K11"/>
    <mergeCell ref="B12:C12"/>
    <mergeCell ref="D12:E12"/>
    <mergeCell ref="F12:H12"/>
    <mergeCell ref="I12:K12"/>
    <mergeCell ref="A15:D15"/>
    <mergeCell ref="E15:H15"/>
    <mergeCell ref="I15:K15"/>
    <mergeCell ref="A13:K13"/>
  </mergeCells>
  <conditionalFormatting sqref="G6">
    <cfRule type="containsText" dxfId="125" priority="68" stopIfTrue="1" operator="containsText" text="Riesgo Alto">
      <formula>NOT(ISERROR(SEARCH("Riesgo Alto",G6)))</formula>
    </cfRule>
    <cfRule type="containsText" dxfId="124" priority="69" stopIfTrue="1" operator="containsText" text="Riesgo Moderado">
      <formula>NOT(ISERROR(SEARCH("Riesgo Moderado",G6)))</formula>
    </cfRule>
    <cfRule type="containsText" dxfId="123" priority="70" stopIfTrue="1" operator="containsText" text="Riesgo Bajo">
      <formula>NOT(ISERROR(SEARCH("Riesgo Bajo",G6)))</formula>
    </cfRule>
    <cfRule type="containsText" dxfId="122" priority="71" stopIfTrue="1" operator="containsText" text="Riesgo Alto">
      <formula>NOT(ISERROR(SEARCH("Riesgo Alto",G6)))</formula>
    </cfRule>
    <cfRule type="containsText" dxfId="121" priority="72" stopIfTrue="1" operator="containsText" text="Riesgo Extremo">
      <formula>NOT(ISERROR(SEARCH("Riesgo Extremo",G6)))</formula>
    </cfRule>
  </conditionalFormatting>
  <conditionalFormatting sqref="G6">
    <cfRule type="containsText" dxfId="120" priority="67" stopIfTrue="1" operator="containsText" text="Riesgo Extremo">
      <formula>NOT(ISERROR(SEARCH("Riesgo Extremo",G6)))</formula>
    </cfRule>
  </conditionalFormatting>
  <conditionalFormatting sqref="J6">
    <cfRule type="containsText" dxfId="119" priority="62" stopIfTrue="1" operator="containsText" text="Riesgo Alto">
      <formula>NOT(ISERROR(SEARCH("Riesgo Alto",J6)))</formula>
    </cfRule>
    <cfRule type="containsText" dxfId="118" priority="63" stopIfTrue="1" operator="containsText" text="Riesgo Moderado">
      <formula>NOT(ISERROR(SEARCH("Riesgo Moderado",J6)))</formula>
    </cfRule>
    <cfRule type="containsText" dxfId="117" priority="64" stopIfTrue="1" operator="containsText" text="Riesgo Bajo">
      <formula>NOT(ISERROR(SEARCH("Riesgo Bajo",J6)))</formula>
    </cfRule>
    <cfRule type="containsText" dxfId="116" priority="65" stopIfTrue="1" operator="containsText" text="Riesgo Alto">
      <formula>NOT(ISERROR(SEARCH("Riesgo Alto",J6)))</formula>
    </cfRule>
    <cfRule type="containsText" dxfId="115" priority="66" stopIfTrue="1" operator="containsText" text="Riesgo Extremo">
      <formula>NOT(ISERROR(SEARCH("Riesgo Extremo",J6)))</formula>
    </cfRule>
  </conditionalFormatting>
  <conditionalFormatting sqref="J6">
    <cfRule type="containsText" dxfId="114" priority="61" stopIfTrue="1" operator="containsText" text="Riesgo Extremo">
      <formula>NOT(ISERROR(SEARCH("Riesgo Extremo",J6)))</formula>
    </cfRule>
  </conditionalFormatting>
  <conditionalFormatting sqref="G5">
    <cfRule type="containsText" dxfId="113" priority="86" stopIfTrue="1" operator="containsText" text="Riesgo Alto">
      <formula>NOT(ISERROR(SEARCH("Riesgo Alto",G5)))</formula>
    </cfRule>
    <cfRule type="containsText" dxfId="112" priority="87" stopIfTrue="1" operator="containsText" text="Riesgo Moderado">
      <formula>NOT(ISERROR(SEARCH("Riesgo Moderado",G5)))</formula>
    </cfRule>
    <cfRule type="containsText" dxfId="111" priority="88" stopIfTrue="1" operator="containsText" text="Riesgo Bajo">
      <formula>NOT(ISERROR(SEARCH("Riesgo Bajo",G5)))</formula>
    </cfRule>
    <cfRule type="containsText" dxfId="110" priority="89" stopIfTrue="1" operator="containsText" text="Riesgo Alto">
      <formula>NOT(ISERROR(SEARCH("Riesgo Alto",G5)))</formula>
    </cfRule>
    <cfRule type="containsText" dxfId="109" priority="90" stopIfTrue="1" operator="containsText" text="Riesgo Extremo">
      <formula>NOT(ISERROR(SEARCH("Riesgo Extremo",G5)))</formula>
    </cfRule>
  </conditionalFormatting>
  <conditionalFormatting sqref="G5">
    <cfRule type="containsText" dxfId="108" priority="85" stopIfTrue="1" operator="containsText" text="Riesgo Extremo">
      <formula>NOT(ISERROR(SEARCH("Riesgo Extremo",G5)))</formula>
    </cfRule>
  </conditionalFormatting>
  <conditionalFormatting sqref="G6">
    <cfRule type="containsText" dxfId="107" priority="80" stopIfTrue="1" operator="containsText" text="Riesgo Alto">
      <formula>NOT(ISERROR(SEARCH("Riesgo Alto",G6)))</formula>
    </cfRule>
    <cfRule type="containsText" dxfId="106" priority="81" stopIfTrue="1" operator="containsText" text="Riesgo Moderado">
      <formula>NOT(ISERROR(SEARCH("Riesgo Moderado",G6)))</formula>
    </cfRule>
    <cfRule type="containsText" dxfId="105" priority="82" stopIfTrue="1" operator="containsText" text="Riesgo Bajo">
      <formula>NOT(ISERROR(SEARCH("Riesgo Bajo",G6)))</formula>
    </cfRule>
    <cfRule type="containsText" dxfId="104" priority="83" stopIfTrue="1" operator="containsText" text="Riesgo Alto">
      <formula>NOT(ISERROR(SEARCH("Riesgo Alto",G6)))</formula>
    </cfRule>
    <cfRule type="containsText" dxfId="103" priority="84" stopIfTrue="1" operator="containsText" text="Riesgo Extremo">
      <formula>NOT(ISERROR(SEARCH("Riesgo Extremo",G6)))</formula>
    </cfRule>
  </conditionalFormatting>
  <conditionalFormatting sqref="G6">
    <cfRule type="containsText" dxfId="102" priority="79" stopIfTrue="1" operator="containsText" text="Riesgo Extremo">
      <formula>NOT(ISERROR(SEARCH("Riesgo Extremo",G6)))</formula>
    </cfRule>
  </conditionalFormatting>
  <conditionalFormatting sqref="J6">
    <cfRule type="containsText" dxfId="101" priority="74" stopIfTrue="1" operator="containsText" text="Riesgo Alto">
      <formula>NOT(ISERROR(SEARCH("Riesgo Alto",J6)))</formula>
    </cfRule>
    <cfRule type="containsText" dxfId="100" priority="75" stopIfTrue="1" operator="containsText" text="Riesgo Moderado">
      <formula>NOT(ISERROR(SEARCH("Riesgo Moderado",J6)))</formula>
    </cfRule>
    <cfRule type="containsText" dxfId="99" priority="76" stopIfTrue="1" operator="containsText" text="Riesgo Bajo">
      <formula>NOT(ISERROR(SEARCH("Riesgo Bajo",J6)))</formula>
    </cfRule>
    <cfRule type="containsText" dxfId="98" priority="77" stopIfTrue="1" operator="containsText" text="Riesgo Alto">
      <formula>NOT(ISERROR(SEARCH("Riesgo Alto",J6)))</formula>
    </cfRule>
    <cfRule type="containsText" dxfId="97" priority="78" stopIfTrue="1" operator="containsText" text="Riesgo Extremo">
      <formula>NOT(ISERROR(SEARCH("Riesgo Extremo",J6)))</formula>
    </cfRule>
  </conditionalFormatting>
  <conditionalFormatting sqref="J6">
    <cfRule type="containsText" dxfId="96" priority="73" stopIfTrue="1" operator="containsText" text="Riesgo Extremo">
      <formula>NOT(ISERROR(SEARCH("Riesgo Extremo",J6)))</formula>
    </cfRule>
  </conditionalFormatting>
  <conditionalFormatting sqref="J7">
    <cfRule type="containsText" dxfId="95" priority="38" stopIfTrue="1" operator="containsText" text="Riesgo Alto">
      <formula>NOT(ISERROR(SEARCH("Riesgo Alto",J7)))</formula>
    </cfRule>
    <cfRule type="containsText" dxfId="94" priority="39" stopIfTrue="1" operator="containsText" text="Riesgo Moderado">
      <formula>NOT(ISERROR(SEARCH("Riesgo Moderado",J7)))</formula>
    </cfRule>
    <cfRule type="containsText" dxfId="93" priority="40" stopIfTrue="1" operator="containsText" text="Riesgo Bajo">
      <formula>NOT(ISERROR(SEARCH("Riesgo Bajo",J7)))</formula>
    </cfRule>
    <cfRule type="containsText" dxfId="92" priority="41" stopIfTrue="1" operator="containsText" text="Riesgo Alto">
      <formula>NOT(ISERROR(SEARCH("Riesgo Alto",J7)))</formula>
    </cfRule>
    <cfRule type="containsText" dxfId="91" priority="42" stopIfTrue="1" operator="containsText" text="Riesgo Extremo">
      <formula>NOT(ISERROR(SEARCH("Riesgo Extremo",J7)))</formula>
    </cfRule>
  </conditionalFormatting>
  <conditionalFormatting sqref="J7">
    <cfRule type="containsText" dxfId="90" priority="37" stopIfTrue="1" operator="containsText" text="Riesgo Extremo">
      <formula>NOT(ISERROR(SEARCH("Riesgo Extremo",J7)))</formula>
    </cfRule>
  </conditionalFormatting>
  <conditionalFormatting sqref="J7">
    <cfRule type="containsText" dxfId="89" priority="26" stopIfTrue="1" operator="containsText" text="Riesgo Alto">
      <formula>NOT(ISERROR(SEARCH("Riesgo Alto",J7)))</formula>
    </cfRule>
    <cfRule type="containsText" dxfId="88" priority="27" stopIfTrue="1" operator="containsText" text="Riesgo Moderado">
      <formula>NOT(ISERROR(SEARCH("Riesgo Moderado",J7)))</formula>
    </cfRule>
    <cfRule type="containsText" dxfId="87" priority="28" stopIfTrue="1" operator="containsText" text="Riesgo Bajo">
      <formula>NOT(ISERROR(SEARCH("Riesgo Bajo",J7)))</formula>
    </cfRule>
    <cfRule type="containsText" dxfId="86" priority="29" stopIfTrue="1" operator="containsText" text="Riesgo Alto">
      <formula>NOT(ISERROR(SEARCH("Riesgo Alto",J7)))</formula>
    </cfRule>
    <cfRule type="containsText" dxfId="85" priority="30" stopIfTrue="1" operator="containsText" text="Riesgo Extremo">
      <formula>NOT(ISERROR(SEARCH("Riesgo Extremo",J7)))</formula>
    </cfRule>
  </conditionalFormatting>
  <conditionalFormatting sqref="J7">
    <cfRule type="containsText" dxfId="84" priority="25" stopIfTrue="1" operator="containsText" text="Riesgo Extremo">
      <formula>NOT(ISERROR(SEARCH("Riesgo Extremo",J7)))</formula>
    </cfRule>
  </conditionalFormatting>
  <conditionalFormatting sqref="G8">
    <cfRule type="containsText" dxfId="83" priority="56" stopIfTrue="1" operator="containsText" text="Riesgo Alto">
      <formula>NOT(ISERROR(SEARCH("Riesgo Alto",G8)))</formula>
    </cfRule>
    <cfRule type="containsText" dxfId="82" priority="57" stopIfTrue="1" operator="containsText" text="Riesgo Moderado">
      <formula>NOT(ISERROR(SEARCH("Riesgo Moderado",G8)))</formula>
    </cfRule>
    <cfRule type="containsText" dxfId="81" priority="58" stopIfTrue="1" operator="containsText" text="Riesgo Bajo">
      <formula>NOT(ISERROR(SEARCH("Riesgo Bajo",G8)))</formula>
    </cfRule>
    <cfRule type="containsText" dxfId="80" priority="59" stopIfTrue="1" operator="containsText" text="Riesgo Alto">
      <formula>NOT(ISERROR(SEARCH("Riesgo Alto",G8)))</formula>
    </cfRule>
    <cfRule type="containsText" dxfId="79" priority="60" stopIfTrue="1" operator="containsText" text="Riesgo Extremo">
      <formula>NOT(ISERROR(SEARCH("Riesgo Extremo",G8)))</formula>
    </cfRule>
  </conditionalFormatting>
  <conditionalFormatting sqref="G8">
    <cfRule type="containsText" dxfId="78" priority="55" stopIfTrue="1" operator="containsText" text="Riesgo Extremo">
      <formula>NOT(ISERROR(SEARCH("Riesgo Extremo",G8)))</formula>
    </cfRule>
  </conditionalFormatting>
  <conditionalFormatting sqref="G8">
    <cfRule type="containsText" dxfId="77" priority="50" stopIfTrue="1" operator="containsText" text="Riesgo Alto">
      <formula>NOT(ISERROR(SEARCH("Riesgo Alto",G8)))</formula>
    </cfRule>
    <cfRule type="containsText" dxfId="76" priority="51" stopIfTrue="1" operator="containsText" text="Riesgo Moderado">
      <formula>NOT(ISERROR(SEARCH("Riesgo Moderado",G8)))</formula>
    </cfRule>
    <cfRule type="containsText" dxfId="75" priority="52" stopIfTrue="1" operator="containsText" text="Riesgo Bajo">
      <formula>NOT(ISERROR(SEARCH("Riesgo Bajo",G8)))</formula>
    </cfRule>
    <cfRule type="containsText" dxfId="74" priority="53" stopIfTrue="1" operator="containsText" text="Riesgo Alto">
      <formula>NOT(ISERROR(SEARCH("Riesgo Alto",G8)))</formula>
    </cfRule>
    <cfRule type="containsText" dxfId="73" priority="54" stopIfTrue="1" operator="containsText" text="Riesgo Extremo">
      <formula>NOT(ISERROR(SEARCH("Riesgo Extremo",G8)))</formula>
    </cfRule>
  </conditionalFormatting>
  <conditionalFormatting sqref="G8">
    <cfRule type="containsText" dxfId="72" priority="49" stopIfTrue="1" operator="containsText" text="Riesgo Extremo">
      <formula>NOT(ISERROR(SEARCH("Riesgo Extremo",G8)))</formula>
    </cfRule>
  </conditionalFormatting>
  <conditionalFormatting sqref="G7">
    <cfRule type="containsText" dxfId="71" priority="44" stopIfTrue="1" operator="containsText" text="Riesgo Alto">
      <formula>NOT(ISERROR(SEARCH("Riesgo Alto",G7)))</formula>
    </cfRule>
    <cfRule type="containsText" dxfId="70" priority="45" stopIfTrue="1" operator="containsText" text="Riesgo Moderado">
      <formula>NOT(ISERROR(SEARCH("Riesgo Moderado",G7)))</formula>
    </cfRule>
    <cfRule type="containsText" dxfId="69" priority="46" stopIfTrue="1" operator="containsText" text="Riesgo Bajo">
      <formula>NOT(ISERROR(SEARCH("Riesgo Bajo",G7)))</formula>
    </cfRule>
    <cfRule type="containsText" dxfId="68" priority="47" stopIfTrue="1" operator="containsText" text="Riesgo Alto">
      <formula>NOT(ISERROR(SEARCH("Riesgo Alto",G7)))</formula>
    </cfRule>
    <cfRule type="containsText" dxfId="67" priority="48" stopIfTrue="1" operator="containsText" text="Riesgo Extremo">
      <formula>NOT(ISERROR(SEARCH("Riesgo Extremo",G7)))</formula>
    </cfRule>
  </conditionalFormatting>
  <conditionalFormatting sqref="G7">
    <cfRule type="containsText" dxfId="66" priority="43" stopIfTrue="1" operator="containsText" text="Riesgo Extremo">
      <formula>NOT(ISERROR(SEARCH("Riesgo Extremo",G7)))</formula>
    </cfRule>
  </conditionalFormatting>
  <conditionalFormatting sqref="G7">
    <cfRule type="containsText" dxfId="65" priority="32" stopIfTrue="1" operator="containsText" text="Riesgo Alto">
      <formula>NOT(ISERROR(SEARCH("Riesgo Alto",G7)))</formula>
    </cfRule>
    <cfRule type="containsText" dxfId="64" priority="33" stopIfTrue="1" operator="containsText" text="Riesgo Moderado">
      <formula>NOT(ISERROR(SEARCH("Riesgo Moderado",G7)))</formula>
    </cfRule>
    <cfRule type="containsText" dxfId="63" priority="34" stopIfTrue="1" operator="containsText" text="Riesgo Bajo">
      <formula>NOT(ISERROR(SEARCH("Riesgo Bajo",G7)))</formula>
    </cfRule>
    <cfRule type="containsText" dxfId="62" priority="35" stopIfTrue="1" operator="containsText" text="Riesgo Alto">
      <formula>NOT(ISERROR(SEARCH("Riesgo Alto",G7)))</formula>
    </cfRule>
    <cfRule type="containsText" dxfId="61" priority="36" stopIfTrue="1" operator="containsText" text="Riesgo Extremo">
      <formula>NOT(ISERROR(SEARCH("Riesgo Extremo",G7)))</formula>
    </cfRule>
  </conditionalFormatting>
  <conditionalFormatting sqref="G7">
    <cfRule type="containsText" dxfId="60" priority="31" stopIfTrue="1" operator="containsText" text="Riesgo Extremo">
      <formula>NOT(ISERROR(SEARCH("Riesgo Extremo",G7)))</formula>
    </cfRule>
  </conditionalFormatting>
  <conditionalFormatting sqref="J8">
    <cfRule type="containsText" dxfId="59" priority="1" stopIfTrue="1" operator="containsText" text="Riesgo Extremo">
      <formula>NOT(ISERROR(SEARCH("Riesgo Extremo",J8)))</formula>
    </cfRule>
  </conditionalFormatting>
  <conditionalFormatting sqref="J5">
    <cfRule type="containsText" dxfId="58" priority="20" stopIfTrue="1" operator="containsText" text="Riesgo Alto">
      <formula>NOT(ISERROR(SEARCH("Riesgo Alto",J5)))</formula>
    </cfRule>
    <cfRule type="containsText" dxfId="57" priority="21" stopIfTrue="1" operator="containsText" text="Riesgo Moderado">
      <formula>NOT(ISERROR(SEARCH("Riesgo Moderado",J5)))</formula>
    </cfRule>
    <cfRule type="containsText" dxfId="56" priority="22" stopIfTrue="1" operator="containsText" text="Riesgo Bajo">
      <formula>NOT(ISERROR(SEARCH("Riesgo Bajo",J5)))</formula>
    </cfRule>
    <cfRule type="containsText" dxfId="55" priority="23" stopIfTrue="1" operator="containsText" text="Riesgo Alto">
      <formula>NOT(ISERROR(SEARCH("Riesgo Alto",J5)))</formula>
    </cfRule>
    <cfRule type="containsText" dxfId="54" priority="24" stopIfTrue="1" operator="containsText" text="Riesgo Extremo">
      <formula>NOT(ISERROR(SEARCH("Riesgo Extremo",J5)))</formula>
    </cfRule>
  </conditionalFormatting>
  <conditionalFormatting sqref="J5">
    <cfRule type="containsText" dxfId="53" priority="19" stopIfTrue="1" operator="containsText" text="Riesgo Extremo">
      <formula>NOT(ISERROR(SEARCH("Riesgo Extremo",J5)))</formula>
    </cfRule>
  </conditionalFormatting>
  <conditionalFormatting sqref="J5">
    <cfRule type="containsText" dxfId="52" priority="14" stopIfTrue="1" operator="containsText" text="Riesgo Alto">
      <formula>NOT(ISERROR(SEARCH("Riesgo Alto",J5)))</formula>
    </cfRule>
    <cfRule type="containsText" dxfId="51" priority="15" stopIfTrue="1" operator="containsText" text="Riesgo Moderado">
      <formula>NOT(ISERROR(SEARCH("Riesgo Moderado",J5)))</formula>
    </cfRule>
    <cfRule type="containsText" dxfId="50" priority="16" stopIfTrue="1" operator="containsText" text="Riesgo Bajo">
      <formula>NOT(ISERROR(SEARCH("Riesgo Bajo",J5)))</formula>
    </cfRule>
    <cfRule type="containsText" dxfId="49" priority="17" stopIfTrue="1" operator="containsText" text="Riesgo Alto">
      <formula>NOT(ISERROR(SEARCH("Riesgo Alto",J5)))</formula>
    </cfRule>
    <cfRule type="containsText" dxfId="48" priority="18" stopIfTrue="1" operator="containsText" text="Riesgo Extremo">
      <formula>NOT(ISERROR(SEARCH("Riesgo Extremo",J5)))</formula>
    </cfRule>
  </conditionalFormatting>
  <conditionalFormatting sqref="J5">
    <cfRule type="containsText" dxfId="47" priority="13" stopIfTrue="1" operator="containsText" text="Riesgo Extremo">
      <formula>NOT(ISERROR(SEARCH("Riesgo Extremo",J5)))</formula>
    </cfRule>
  </conditionalFormatting>
  <conditionalFormatting sqref="J8">
    <cfRule type="containsText" dxfId="46" priority="8" stopIfTrue="1" operator="containsText" text="Riesgo Alto">
      <formula>NOT(ISERROR(SEARCH("Riesgo Alto",J8)))</formula>
    </cfRule>
    <cfRule type="containsText" dxfId="45" priority="9" stopIfTrue="1" operator="containsText" text="Riesgo Moderado">
      <formula>NOT(ISERROR(SEARCH("Riesgo Moderado",J8)))</formula>
    </cfRule>
    <cfRule type="containsText" dxfId="44" priority="10" stopIfTrue="1" operator="containsText" text="Riesgo Bajo">
      <formula>NOT(ISERROR(SEARCH("Riesgo Bajo",J8)))</formula>
    </cfRule>
    <cfRule type="containsText" dxfId="43" priority="11" stopIfTrue="1" operator="containsText" text="Riesgo Alto">
      <formula>NOT(ISERROR(SEARCH("Riesgo Alto",J8)))</formula>
    </cfRule>
    <cfRule type="containsText" dxfId="42" priority="12" stopIfTrue="1" operator="containsText" text="Riesgo Extremo">
      <formula>NOT(ISERROR(SEARCH("Riesgo Extremo",J8)))</formula>
    </cfRule>
  </conditionalFormatting>
  <conditionalFormatting sqref="J8">
    <cfRule type="containsText" dxfId="41" priority="7" stopIfTrue="1" operator="containsText" text="Riesgo Extremo">
      <formula>NOT(ISERROR(SEARCH("Riesgo Extremo",J8)))</formula>
    </cfRule>
  </conditionalFormatting>
  <conditionalFormatting sqref="J8">
    <cfRule type="containsText" dxfId="40" priority="2" stopIfTrue="1" operator="containsText" text="Riesgo Alto">
      <formula>NOT(ISERROR(SEARCH("Riesgo Alto",J8)))</formula>
    </cfRule>
    <cfRule type="containsText" dxfId="39" priority="3" stopIfTrue="1" operator="containsText" text="Riesgo Moderado">
      <formula>NOT(ISERROR(SEARCH("Riesgo Moderado",J8)))</formula>
    </cfRule>
    <cfRule type="containsText" dxfId="38" priority="4" stopIfTrue="1" operator="containsText" text="Riesgo Bajo">
      <formula>NOT(ISERROR(SEARCH("Riesgo Bajo",J8)))</formula>
    </cfRule>
    <cfRule type="containsText" dxfId="37" priority="5" stopIfTrue="1" operator="containsText" text="Riesgo Alto">
      <formula>NOT(ISERROR(SEARCH("Riesgo Alto",J8)))</formula>
    </cfRule>
    <cfRule type="containsText" dxfId="36" priority="6" stopIfTrue="1" operator="containsText" text="Riesgo Extremo">
      <formula>NOT(ISERROR(SEARCH("Riesgo Extremo",J8)))</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52"/>
  <sheetViews>
    <sheetView zoomScale="55" zoomScaleNormal="55" workbookViewId="0">
      <selection activeCell="K6" sqref="K6"/>
    </sheetView>
  </sheetViews>
  <sheetFormatPr baseColWidth="10" defaultRowHeight="18.75" x14ac:dyDescent="0.25"/>
  <cols>
    <col min="1" max="1" width="73.140625" style="294" customWidth="1"/>
    <col min="2" max="2" width="27.28515625" style="294" customWidth="1"/>
    <col min="3" max="3" width="44" style="294" customWidth="1"/>
    <col min="4" max="4" width="39.28515625" style="294" customWidth="1"/>
    <col min="5" max="5" width="22" style="294" customWidth="1"/>
    <col min="6" max="7" width="21.140625" style="294" customWidth="1"/>
    <col min="8" max="8" width="23.28515625" style="295" customWidth="1"/>
    <col min="9" max="10" width="21" style="265" customWidth="1"/>
    <col min="11" max="11" width="45.42578125" style="263" customWidth="1"/>
    <col min="12" max="12" width="16" style="263" customWidth="1"/>
    <col min="13" max="17" width="11.42578125" style="263"/>
    <col min="18" max="18" width="26.85546875" style="263" customWidth="1"/>
    <col min="19" max="19" width="5" style="294" customWidth="1"/>
    <col min="20" max="20" width="11.42578125" style="294"/>
    <col min="21" max="21" width="45.42578125" style="294" customWidth="1"/>
    <col min="22" max="22" width="13.42578125" style="294" customWidth="1"/>
    <col min="23" max="23" width="11.42578125" style="294"/>
    <col min="24" max="24" width="14.140625" style="294" customWidth="1"/>
    <col min="25" max="25" width="13.140625" style="294" customWidth="1"/>
    <col min="26" max="26" width="11.42578125" style="294"/>
    <col min="27" max="27" width="15.85546875" style="294" customWidth="1"/>
    <col min="28" max="28" width="26" style="294" customWidth="1"/>
    <col min="29" max="256" width="11.42578125" style="294"/>
    <col min="257" max="257" width="73.140625" style="294" customWidth="1"/>
    <col min="258" max="258" width="27.28515625" style="294" customWidth="1"/>
    <col min="259" max="259" width="44" style="294" customWidth="1"/>
    <col min="260" max="260" width="39.28515625" style="294" customWidth="1"/>
    <col min="261" max="261" width="22" style="294" customWidth="1"/>
    <col min="262" max="263" width="21.140625" style="294" customWidth="1"/>
    <col min="264" max="264" width="23.28515625" style="294" customWidth="1"/>
    <col min="265" max="266" width="21" style="294" customWidth="1"/>
    <col min="267" max="267" width="45.42578125" style="294" customWidth="1"/>
    <col min="268" max="268" width="16" style="294" customWidth="1"/>
    <col min="269" max="273" width="11.42578125" style="294"/>
    <col min="274" max="274" width="26.85546875" style="294" customWidth="1"/>
    <col min="275" max="275" width="5" style="294" customWidth="1"/>
    <col min="276" max="276" width="11.42578125" style="294"/>
    <col min="277" max="277" width="45.42578125" style="294" customWidth="1"/>
    <col min="278" max="278" width="13.42578125" style="294" customWidth="1"/>
    <col min="279" max="279" width="11.42578125" style="294"/>
    <col min="280" max="280" width="14.140625" style="294" customWidth="1"/>
    <col min="281" max="281" width="13.140625" style="294" customWidth="1"/>
    <col min="282" max="282" width="11.42578125" style="294"/>
    <col min="283" max="283" width="15.85546875" style="294" customWidth="1"/>
    <col min="284" max="284" width="26" style="294" customWidth="1"/>
    <col min="285" max="512" width="11.42578125" style="294"/>
    <col min="513" max="513" width="73.140625" style="294" customWidth="1"/>
    <col min="514" max="514" width="27.28515625" style="294" customWidth="1"/>
    <col min="515" max="515" width="44" style="294" customWidth="1"/>
    <col min="516" max="516" width="39.28515625" style="294" customWidth="1"/>
    <col min="517" max="517" width="22" style="294" customWidth="1"/>
    <col min="518" max="519" width="21.140625" style="294" customWidth="1"/>
    <col min="520" max="520" width="23.28515625" style="294" customWidth="1"/>
    <col min="521" max="522" width="21" style="294" customWidth="1"/>
    <col min="523" max="523" width="45.42578125" style="294" customWidth="1"/>
    <col min="524" max="524" width="16" style="294" customWidth="1"/>
    <col min="525" max="529" width="11.42578125" style="294"/>
    <col min="530" max="530" width="26.85546875" style="294" customWidth="1"/>
    <col min="531" max="531" width="5" style="294" customWidth="1"/>
    <col min="532" max="532" width="11.42578125" style="294"/>
    <col min="533" max="533" width="45.42578125" style="294" customWidth="1"/>
    <col min="534" max="534" width="13.42578125" style="294" customWidth="1"/>
    <col min="535" max="535" width="11.42578125" style="294"/>
    <col min="536" max="536" width="14.140625" style="294" customWidth="1"/>
    <col min="537" max="537" width="13.140625" style="294" customWidth="1"/>
    <col min="538" max="538" width="11.42578125" style="294"/>
    <col min="539" max="539" width="15.85546875" style="294" customWidth="1"/>
    <col min="540" max="540" width="26" style="294" customWidth="1"/>
    <col min="541" max="768" width="11.42578125" style="294"/>
    <col min="769" max="769" width="73.140625" style="294" customWidth="1"/>
    <col min="770" max="770" width="27.28515625" style="294" customWidth="1"/>
    <col min="771" max="771" width="44" style="294" customWidth="1"/>
    <col min="772" max="772" width="39.28515625" style="294" customWidth="1"/>
    <col min="773" max="773" width="22" style="294" customWidth="1"/>
    <col min="774" max="775" width="21.140625" style="294" customWidth="1"/>
    <col min="776" max="776" width="23.28515625" style="294" customWidth="1"/>
    <col min="777" max="778" width="21" style="294" customWidth="1"/>
    <col min="779" max="779" width="45.42578125" style="294" customWidth="1"/>
    <col min="780" max="780" width="16" style="294" customWidth="1"/>
    <col min="781" max="785" width="11.42578125" style="294"/>
    <col min="786" max="786" width="26.85546875" style="294" customWidth="1"/>
    <col min="787" max="787" width="5" style="294" customWidth="1"/>
    <col min="788" max="788" width="11.42578125" style="294"/>
    <col min="789" max="789" width="45.42578125" style="294" customWidth="1"/>
    <col min="790" max="790" width="13.42578125" style="294" customWidth="1"/>
    <col min="791" max="791" width="11.42578125" style="294"/>
    <col min="792" max="792" width="14.140625" style="294" customWidth="1"/>
    <col min="793" max="793" width="13.140625" style="294" customWidth="1"/>
    <col min="794" max="794" width="11.42578125" style="294"/>
    <col min="795" max="795" width="15.85546875" style="294" customWidth="1"/>
    <col min="796" max="796" width="26" style="294" customWidth="1"/>
    <col min="797" max="1024" width="11.42578125" style="294"/>
    <col min="1025" max="1025" width="73.140625" style="294" customWidth="1"/>
    <col min="1026" max="1026" width="27.28515625" style="294" customWidth="1"/>
    <col min="1027" max="1027" width="44" style="294" customWidth="1"/>
    <col min="1028" max="1028" width="39.28515625" style="294" customWidth="1"/>
    <col min="1029" max="1029" width="22" style="294" customWidth="1"/>
    <col min="1030" max="1031" width="21.140625" style="294" customWidth="1"/>
    <col min="1032" max="1032" width="23.28515625" style="294" customWidth="1"/>
    <col min="1033" max="1034" width="21" style="294" customWidth="1"/>
    <col min="1035" max="1035" width="45.42578125" style="294" customWidth="1"/>
    <col min="1036" max="1036" width="16" style="294" customWidth="1"/>
    <col min="1037" max="1041" width="11.42578125" style="294"/>
    <col min="1042" max="1042" width="26.85546875" style="294" customWidth="1"/>
    <col min="1043" max="1043" width="5" style="294" customWidth="1"/>
    <col min="1044" max="1044" width="11.42578125" style="294"/>
    <col min="1045" max="1045" width="45.42578125" style="294" customWidth="1"/>
    <col min="1046" max="1046" width="13.42578125" style="294" customWidth="1"/>
    <col min="1047" max="1047" width="11.42578125" style="294"/>
    <col min="1048" max="1048" width="14.140625" style="294" customWidth="1"/>
    <col min="1049" max="1049" width="13.140625" style="294" customWidth="1"/>
    <col min="1050" max="1050" width="11.42578125" style="294"/>
    <col min="1051" max="1051" width="15.85546875" style="294" customWidth="1"/>
    <col min="1052" max="1052" width="26" style="294" customWidth="1"/>
    <col min="1053" max="1280" width="11.42578125" style="294"/>
    <col min="1281" max="1281" width="73.140625" style="294" customWidth="1"/>
    <col min="1282" max="1282" width="27.28515625" style="294" customWidth="1"/>
    <col min="1283" max="1283" width="44" style="294" customWidth="1"/>
    <col min="1284" max="1284" width="39.28515625" style="294" customWidth="1"/>
    <col min="1285" max="1285" width="22" style="294" customWidth="1"/>
    <col min="1286" max="1287" width="21.140625" style="294" customWidth="1"/>
    <col min="1288" max="1288" width="23.28515625" style="294" customWidth="1"/>
    <col min="1289" max="1290" width="21" style="294" customWidth="1"/>
    <col min="1291" max="1291" width="45.42578125" style="294" customWidth="1"/>
    <col min="1292" max="1292" width="16" style="294" customWidth="1"/>
    <col min="1293" max="1297" width="11.42578125" style="294"/>
    <col min="1298" max="1298" width="26.85546875" style="294" customWidth="1"/>
    <col min="1299" max="1299" width="5" style="294" customWidth="1"/>
    <col min="1300" max="1300" width="11.42578125" style="294"/>
    <col min="1301" max="1301" width="45.42578125" style="294" customWidth="1"/>
    <col min="1302" max="1302" width="13.42578125" style="294" customWidth="1"/>
    <col min="1303" max="1303" width="11.42578125" style="294"/>
    <col min="1304" max="1304" width="14.140625" style="294" customWidth="1"/>
    <col min="1305" max="1305" width="13.140625" style="294" customWidth="1"/>
    <col min="1306" max="1306" width="11.42578125" style="294"/>
    <col min="1307" max="1307" width="15.85546875" style="294" customWidth="1"/>
    <col min="1308" max="1308" width="26" style="294" customWidth="1"/>
    <col min="1309" max="1536" width="11.42578125" style="294"/>
    <col min="1537" max="1537" width="73.140625" style="294" customWidth="1"/>
    <col min="1538" max="1538" width="27.28515625" style="294" customWidth="1"/>
    <col min="1539" max="1539" width="44" style="294" customWidth="1"/>
    <col min="1540" max="1540" width="39.28515625" style="294" customWidth="1"/>
    <col min="1541" max="1541" width="22" style="294" customWidth="1"/>
    <col min="1542" max="1543" width="21.140625" style="294" customWidth="1"/>
    <col min="1544" max="1544" width="23.28515625" style="294" customWidth="1"/>
    <col min="1545" max="1546" width="21" style="294" customWidth="1"/>
    <col min="1547" max="1547" width="45.42578125" style="294" customWidth="1"/>
    <col min="1548" max="1548" width="16" style="294" customWidth="1"/>
    <col min="1549" max="1553" width="11.42578125" style="294"/>
    <col min="1554" max="1554" width="26.85546875" style="294" customWidth="1"/>
    <col min="1555" max="1555" width="5" style="294" customWidth="1"/>
    <col min="1556" max="1556" width="11.42578125" style="294"/>
    <col min="1557" max="1557" width="45.42578125" style="294" customWidth="1"/>
    <col min="1558" max="1558" width="13.42578125" style="294" customWidth="1"/>
    <col min="1559" max="1559" width="11.42578125" style="294"/>
    <col min="1560" max="1560" width="14.140625" style="294" customWidth="1"/>
    <col min="1561" max="1561" width="13.140625" style="294" customWidth="1"/>
    <col min="1562" max="1562" width="11.42578125" style="294"/>
    <col min="1563" max="1563" width="15.85546875" style="294" customWidth="1"/>
    <col min="1564" max="1564" width="26" style="294" customWidth="1"/>
    <col min="1565" max="1792" width="11.42578125" style="294"/>
    <col min="1793" max="1793" width="73.140625" style="294" customWidth="1"/>
    <col min="1794" max="1794" width="27.28515625" style="294" customWidth="1"/>
    <col min="1795" max="1795" width="44" style="294" customWidth="1"/>
    <col min="1796" max="1796" width="39.28515625" style="294" customWidth="1"/>
    <col min="1797" max="1797" width="22" style="294" customWidth="1"/>
    <col min="1798" max="1799" width="21.140625" style="294" customWidth="1"/>
    <col min="1800" max="1800" width="23.28515625" style="294" customWidth="1"/>
    <col min="1801" max="1802" width="21" style="294" customWidth="1"/>
    <col min="1803" max="1803" width="45.42578125" style="294" customWidth="1"/>
    <col min="1804" max="1804" width="16" style="294" customWidth="1"/>
    <col min="1805" max="1809" width="11.42578125" style="294"/>
    <col min="1810" max="1810" width="26.85546875" style="294" customWidth="1"/>
    <col min="1811" max="1811" width="5" style="294" customWidth="1"/>
    <col min="1812" max="1812" width="11.42578125" style="294"/>
    <col min="1813" max="1813" width="45.42578125" style="294" customWidth="1"/>
    <col min="1814" max="1814" width="13.42578125" style="294" customWidth="1"/>
    <col min="1815" max="1815" width="11.42578125" style="294"/>
    <col min="1816" max="1816" width="14.140625" style="294" customWidth="1"/>
    <col min="1817" max="1817" width="13.140625" style="294" customWidth="1"/>
    <col min="1818" max="1818" width="11.42578125" style="294"/>
    <col min="1819" max="1819" width="15.85546875" style="294" customWidth="1"/>
    <col min="1820" max="1820" width="26" style="294" customWidth="1"/>
    <col min="1821" max="2048" width="11.42578125" style="294"/>
    <col min="2049" max="2049" width="73.140625" style="294" customWidth="1"/>
    <col min="2050" max="2050" width="27.28515625" style="294" customWidth="1"/>
    <col min="2051" max="2051" width="44" style="294" customWidth="1"/>
    <col min="2052" max="2052" width="39.28515625" style="294" customWidth="1"/>
    <col min="2053" max="2053" width="22" style="294" customWidth="1"/>
    <col min="2054" max="2055" width="21.140625" style="294" customWidth="1"/>
    <col min="2056" max="2056" width="23.28515625" style="294" customWidth="1"/>
    <col min="2057" max="2058" width="21" style="294" customWidth="1"/>
    <col min="2059" max="2059" width="45.42578125" style="294" customWidth="1"/>
    <col min="2060" max="2060" width="16" style="294" customWidth="1"/>
    <col min="2061" max="2065" width="11.42578125" style="294"/>
    <col min="2066" max="2066" width="26.85546875" style="294" customWidth="1"/>
    <col min="2067" max="2067" width="5" style="294" customWidth="1"/>
    <col min="2068" max="2068" width="11.42578125" style="294"/>
    <col min="2069" max="2069" width="45.42578125" style="294" customWidth="1"/>
    <col min="2070" max="2070" width="13.42578125" style="294" customWidth="1"/>
    <col min="2071" max="2071" width="11.42578125" style="294"/>
    <col min="2072" max="2072" width="14.140625" style="294" customWidth="1"/>
    <col min="2073" max="2073" width="13.140625" style="294" customWidth="1"/>
    <col min="2074" max="2074" width="11.42578125" style="294"/>
    <col min="2075" max="2075" width="15.85546875" style="294" customWidth="1"/>
    <col min="2076" max="2076" width="26" style="294" customWidth="1"/>
    <col min="2077" max="2304" width="11.42578125" style="294"/>
    <col min="2305" max="2305" width="73.140625" style="294" customWidth="1"/>
    <col min="2306" max="2306" width="27.28515625" style="294" customWidth="1"/>
    <col min="2307" max="2307" width="44" style="294" customWidth="1"/>
    <col min="2308" max="2308" width="39.28515625" style="294" customWidth="1"/>
    <col min="2309" max="2309" width="22" style="294" customWidth="1"/>
    <col min="2310" max="2311" width="21.140625" style="294" customWidth="1"/>
    <col min="2312" max="2312" width="23.28515625" style="294" customWidth="1"/>
    <col min="2313" max="2314" width="21" style="294" customWidth="1"/>
    <col min="2315" max="2315" width="45.42578125" style="294" customWidth="1"/>
    <col min="2316" max="2316" width="16" style="294" customWidth="1"/>
    <col min="2317" max="2321" width="11.42578125" style="294"/>
    <col min="2322" max="2322" width="26.85546875" style="294" customWidth="1"/>
    <col min="2323" max="2323" width="5" style="294" customWidth="1"/>
    <col min="2324" max="2324" width="11.42578125" style="294"/>
    <col min="2325" max="2325" width="45.42578125" style="294" customWidth="1"/>
    <col min="2326" max="2326" width="13.42578125" style="294" customWidth="1"/>
    <col min="2327" max="2327" width="11.42578125" style="294"/>
    <col min="2328" max="2328" width="14.140625" style="294" customWidth="1"/>
    <col min="2329" max="2329" width="13.140625" style="294" customWidth="1"/>
    <col min="2330" max="2330" width="11.42578125" style="294"/>
    <col min="2331" max="2331" width="15.85546875" style="294" customWidth="1"/>
    <col min="2332" max="2332" width="26" style="294" customWidth="1"/>
    <col min="2333" max="2560" width="11.42578125" style="294"/>
    <col min="2561" max="2561" width="73.140625" style="294" customWidth="1"/>
    <col min="2562" max="2562" width="27.28515625" style="294" customWidth="1"/>
    <col min="2563" max="2563" width="44" style="294" customWidth="1"/>
    <col min="2564" max="2564" width="39.28515625" style="294" customWidth="1"/>
    <col min="2565" max="2565" width="22" style="294" customWidth="1"/>
    <col min="2566" max="2567" width="21.140625" style="294" customWidth="1"/>
    <col min="2568" max="2568" width="23.28515625" style="294" customWidth="1"/>
    <col min="2569" max="2570" width="21" style="294" customWidth="1"/>
    <col min="2571" max="2571" width="45.42578125" style="294" customWidth="1"/>
    <col min="2572" max="2572" width="16" style="294" customWidth="1"/>
    <col min="2573" max="2577" width="11.42578125" style="294"/>
    <col min="2578" max="2578" width="26.85546875" style="294" customWidth="1"/>
    <col min="2579" max="2579" width="5" style="294" customWidth="1"/>
    <col min="2580" max="2580" width="11.42578125" style="294"/>
    <col min="2581" max="2581" width="45.42578125" style="294" customWidth="1"/>
    <col min="2582" max="2582" width="13.42578125" style="294" customWidth="1"/>
    <col min="2583" max="2583" width="11.42578125" style="294"/>
    <col min="2584" max="2584" width="14.140625" style="294" customWidth="1"/>
    <col min="2585" max="2585" width="13.140625" style="294" customWidth="1"/>
    <col min="2586" max="2586" width="11.42578125" style="294"/>
    <col min="2587" max="2587" width="15.85546875" style="294" customWidth="1"/>
    <col min="2588" max="2588" width="26" style="294" customWidth="1"/>
    <col min="2589" max="2816" width="11.42578125" style="294"/>
    <col min="2817" max="2817" width="73.140625" style="294" customWidth="1"/>
    <col min="2818" max="2818" width="27.28515625" style="294" customWidth="1"/>
    <col min="2819" max="2819" width="44" style="294" customWidth="1"/>
    <col min="2820" max="2820" width="39.28515625" style="294" customWidth="1"/>
    <col min="2821" max="2821" width="22" style="294" customWidth="1"/>
    <col min="2822" max="2823" width="21.140625" style="294" customWidth="1"/>
    <col min="2824" max="2824" width="23.28515625" style="294" customWidth="1"/>
    <col min="2825" max="2826" width="21" style="294" customWidth="1"/>
    <col min="2827" max="2827" width="45.42578125" style="294" customWidth="1"/>
    <col min="2828" max="2828" width="16" style="294" customWidth="1"/>
    <col min="2829" max="2833" width="11.42578125" style="294"/>
    <col min="2834" max="2834" width="26.85546875" style="294" customWidth="1"/>
    <col min="2835" max="2835" width="5" style="294" customWidth="1"/>
    <col min="2836" max="2836" width="11.42578125" style="294"/>
    <col min="2837" max="2837" width="45.42578125" style="294" customWidth="1"/>
    <col min="2838" max="2838" width="13.42578125" style="294" customWidth="1"/>
    <col min="2839" max="2839" width="11.42578125" style="294"/>
    <col min="2840" max="2840" width="14.140625" style="294" customWidth="1"/>
    <col min="2841" max="2841" width="13.140625" style="294" customWidth="1"/>
    <col min="2842" max="2842" width="11.42578125" style="294"/>
    <col min="2843" max="2843" width="15.85546875" style="294" customWidth="1"/>
    <col min="2844" max="2844" width="26" style="294" customWidth="1"/>
    <col min="2845" max="3072" width="11.42578125" style="294"/>
    <col min="3073" max="3073" width="73.140625" style="294" customWidth="1"/>
    <col min="3074" max="3074" width="27.28515625" style="294" customWidth="1"/>
    <col min="3075" max="3075" width="44" style="294" customWidth="1"/>
    <col min="3076" max="3076" width="39.28515625" style="294" customWidth="1"/>
    <col min="3077" max="3077" width="22" style="294" customWidth="1"/>
    <col min="3078" max="3079" width="21.140625" style="294" customWidth="1"/>
    <col min="3080" max="3080" width="23.28515625" style="294" customWidth="1"/>
    <col min="3081" max="3082" width="21" style="294" customWidth="1"/>
    <col min="3083" max="3083" width="45.42578125" style="294" customWidth="1"/>
    <col min="3084" max="3084" width="16" style="294" customWidth="1"/>
    <col min="3085" max="3089" width="11.42578125" style="294"/>
    <col min="3090" max="3090" width="26.85546875" style="294" customWidth="1"/>
    <col min="3091" max="3091" width="5" style="294" customWidth="1"/>
    <col min="3092" max="3092" width="11.42578125" style="294"/>
    <col min="3093" max="3093" width="45.42578125" style="294" customWidth="1"/>
    <col min="3094" max="3094" width="13.42578125" style="294" customWidth="1"/>
    <col min="3095" max="3095" width="11.42578125" style="294"/>
    <col min="3096" max="3096" width="14.140625" style="294" customWidth="1"/>
    <col min="3097" max="3097" width="13.140625" style="294" customWidth="1"/>
    <col min="3098" max="3098" width="11.42578125" style="294"/>
    <col min="3099" max="3099" width="15.85546875" style="294" customWidth="1"/>
    <col min="3100" max="3100" width="26" style="294" customWidth="1"/>
    <col min="3101" max="3328" width="11.42578125" style="294"/>
    <col min="3329" max="3329" width="73.140625" style="294" customWidth="1"/>
    <col min="3330" max="3330" width="27.28515625" style="294" customWidth="1"/>
    <col min="3331" max="3331" width="44" style="294" customWidth="1"/>
    <col min="3332" max="3332" width="39.28515625" style="294" customWidth="1"/>
    <col min="3333" max="3333" width="22" style="294" customWidth="1"/>
    <col min="3334" max="3335" width="21.140625" style="294" customWidth="1"/>
    <col min="3336" max="3336" width="23.28515625" style="294" customWidth="1"/>
    <col min="3337" max="3338" width="21" style="294" customWidth="1"/>
    <col min="3339" max="3339" width="45.42578125" style="294" customWidth="1"/>
    <col min="3340" max="3340" width="16" style="294" customWidth="1"/>
    <col min="3341" max="3345" width="11.42578125" style="294"/>
    <col min="3346" max="3346" width="26.85546875" style="294" customWidth="1"/>
    <col min="3347" max="3347" width="5" style="294" customWidth="1"/>
    <col min="3348" max="3348" width="11.42578125" style="294"/>
    <col min="3349" max="3349" width="45.42578125" style="294" customWidth="1"/>
    <col min="3350" max="3350" width="13.42578125" style="294" customWidth="1"/>
    <col min="3351" max="3351" width="11.42578125" style="294"/>
    <col min="3352" max="3352" width="14.140625" style="294" customWidth="1"/>
    <col min="3353" max="3353" width="13.140625" style="294" customWidth="1"/>
    <col min="3354" max="3354" width="11.42578125" style="294"/>
    <col min="3355" max="3355" width="15.85546875" style="294" customWidth="1"/>
    <col min="3356" max="3356" width="26" style="294" customWidth="1"/>
    <col min="3357" max="3584" width="11.42578125" style="294"/>
    <col min="3585" max="3585" width="73.140625" style="294" customWidth="1"/>
    <col min="3586" max="3586" width="27.28515625" style="294" customWidth="1"/>
    <col min="3587" max="3587" width="44" style="294" customWidth="1"/>
    <col min="3588" max="3588" width="39.28515625" style="294" customWidth="1"/>
    <col min="3589" max="3589" width="22" style="294" customWidth="1"/>
    <col min="3590" max="3591" width="21.140625" style="294" customWidth="1"/>
    <col min="3592" max="3592" width="23.28515625" style="294" customWidth="1"/>
    <col min="3593" max="3594" width="21" style="294" customWidth="1"/>
    <col min="3595" max="3595" width="45.42578125" style="294" customWidth="1"/>
    <col min="3596" max="3596" width="16" style="294" customWidth="1"/>
    <col min="3597" max="3601" width="11.42578125" style="294"/>
    <col min="3602" max="3602" width="26.85546875" style="294" customWidth="1"/>
    <col min="3603" max="3603" width="5" style="294" customWidth="1"/>
    <col min="3604" max="3604" width="11.42578125" style="294"/>
    <col min="3605" max="3605" width="45.42578125" style="294" customWidth="1"/>
    <col min="3606" max="3606" width="13.42578125" style="294" customWidth="1"/>
    <col min="3607" max="3607" width="11.42578125" style="294"/>
    <col min="3608" max="3608" width="14.140625" style="294" customWidth="1"/>
    <col min="3609" max="3609" width="13.140625" style="294" customWidth="1"/>
    <col min="3610" max="3610" width="11.42578125" style="294"/>
    <col min="3611" max="3611" width="15.85546875" style="294" customWidth="1"/>
    <col min="3612" max="3612" width="26" style="294" customWidth="1"/>
    <col min="3613" max="3840" width="11.42578125" style="294"/>
    <col min="3841" max="3841" width="73.140625" style="294" customWidth="1"/>
    <col min="3842" max="3842" width="27.28515625" style="294" customWidth="1"/>
    <col min="3843" max="3843" width="44" style="294" customWidth="1"/>
    <col min="3844" max="3844" width="39.28515625" style="294" customWidth="1"/>
    <col min="3845" max="3845" width="22" style="294" customWidth="1"/>
    <col min="3846" max="3847" width="21.140625" style="294" customWidth="1"/>
    <col min="3848" max="3848" width="23.28515625" style="294" customWidth="1"/>
    <col min="3849" max="3850" width="21" style="294" customWidth="1"/>
    <col min="3851" max="3851" width="45.42578125" style="294" customWidth="1"/>
    <col min="3852" max="3852" width="16" style="294" customWidth="1"/>
    <col min="3853" max="3857" width="11.42578125" style="294"/>
    <col min="3858" max="3858" width="26.85546875" style="294" customWidth="1"/>
    <col min="3859" max="3859" width="5" style="294" customWidth="1"/>
    <col min="3860" max="3860" width="11.42578125" style="294"/>
    <col min="3861" max="3861" width="45.42578125" style="294" customWidth="1"/>
    <col min="3862" max="3862" width="13.42578125" style="294" customWidth="1"/>
    <col min="3863" max="3863" width="11.42578125" style="294"/>
    <col min="3864" max="3864" width="14.140625" style="294" customWidth="1"/>
    <col min="3865" max="3865" width="13.140625" style="294" customWidth="1"/>
    <col min="3866" max="3866" width="11.42578125" style="294"/>
    <col min="3867" max="3867" width="15.85546875" style="294" customWidth="1"/>
    <col min="3868" max="3868" width="26" style="294" customWidth="1"/>
    <col min="3869" max="4096" width="11.42578125" style="294"/>
    <col min="4097" max="4097" width="73.140625" style="294" customWidth="1"/>
    <col min="4098" max="4098" width="27.28515625" style="294" customWidth="1"/>
    <col min="4099" max="4099" width="44" style="294" customWidth="1"/>
    <col min="4100" max="4100" width="39.28515625" style="294" customWidth="1"/>
    <col min="4101" max="4101" width="22" style="294" customWidth="1"/>
    <col min="4102" max="4103" width="21.140625" style="294" customWidth="1"/>
    <col min="4104" max="4104" width="23.28515625" style="294" customWidth="1"/>
    <col min="4105" max="4106" width="21" style="294" customWidth="1"/>
    <col min="4107" max="4107" width="45.42578125" style="294" customWidth="1"/>
    <col min="4108" max="4108" width="16" style="294" customWidth="1"/>
    <col min="4109" max="4113" width="11.42578125" style="294"/>
    <col min="4114" max="4114" width="26.85546875" style="294" customWidth="1"/>
    <col min="4115" max="4115" width="5" style="294" customWidth="1"/>
    <col min="4116" max="4116" width="11.42578125" style="294"/>
    <col min="4117" max="4117" width="45.42578125" style="294" customWidth="1"/>
    <col min="4118" max="4118" width="13.42578125" style="294" customWidth="1"/>
    <col min="4119" max="4119" width="11.42578125" style="294"/>
    <col min="4120" max="4120" width="14.140625" style="294" customWidth="1"/>
    <col min="4121" max="4121" width="13.140625" style="294" customWidth="1"/>
    <col min="4122" max="4122" width="11.42578125" style="294"/>
    <col min="4123" max="4123" width="15.85546875" style="294" customWidth="1"/>
    <col min="4124" max="4124" width="26" style="294" customWidth="1"/>
    <col min="4125" max="4352" width="11.42578125" style="294"/>
    <col min="4353" max="4353" width="73.140625" style="294" customWidth="1"/>
    <col min="4354" max="4354" width="27.28515625" style="294" customWidth="1"/>
    <col min="4355" max="4355" width="44" style="294" customWidth="1"/>
    <col min="4356" max="4356" width="39.28515625" style="294" customWidth="1"/>
    <col min="4357" max="4357" width="22" style="294" customWidth="1"/>
    <col min="4358" max="4359" width="21.140625" style="294" customWidth="1"/>
    <col min="4360" max="4360" width="23.28515625" style="294" customWidth="1"/>
    <col min="4361" max="4362" width="21" style="294" customWidth="1"/>
    <col min="4363" max="4363" width="45.42578125" style="294" customWidth="1"/>
    <col min="4364" max="4364" width="16" style="294" customWidth="1"/>
    <col min="4365" max="4369" width="11.42578125" style="294"/>
    <col min="4370" max="4370" width="26.85546875" style="294" customWidth="1"/>
    <col min="4371" max="4371" width="5" style="294" customWidth="1"/>
    <col min="4372" max="4372" width="11.42578125" style="294"/>
    <col min="4373" max="4373" width="45.42578125" style="294" customWidth="1"/>
    <col min="4374" max="4374" width="13.42578125" style="294" customWidth="1"/>
    <col min="4375" max="4375" width="11.42578125" style="294"/>
    <col min="4376" max="4376" width="14.140625" style="294" customWidth="1"/>
    <col min="4377" max="4377" width="13.140625" style="294" customWidth="1"/>
    <col min="4378" max="4378" width="11.42578125" style="294"/>
    <col min="4379" max="4379" width="15.85546875" style="294" customWidth="1"/>
    <col min="4380" max="4380" width="26" style="294" customWidth="1"/>
    <col min="4381" max="4608" width="11.42578125" style="294"/>
    <col min="4609" max="4609" width="73.140625" style="294" customWidth="1"/>
    <col min="4610" max="4610" width="27.28515625" style="294" customWidth="1"/>
    <col min="4611" max="4611" width="44" style="294" customWidth="1"/>
    <col min="4612" max="4612" width="39.28515625" style="294" customWidth="1"/>
    <col min="4613" max="4613" width="22" style="294" customWidth="1"/>
    <col min="4614" max="4615" width="21.140625" style="294" customWidth="1"/>
    <col min="4616" max="4616" width="23.28515625" style="294" customWidth="1"/>
    <col min="4617" max="4618" width="21" style="294" customWidth="1"/>
    <col min="4619" max="4619" width="45.42578125" style="294" customWidth="1"/>
    <col min="4620" max="4620" width="16" style="294" customWidth="1"/>
    <col min="4621" max="4625" width="11.42578125" style="294"/>
    <col min="4626" max="4626" width="26.85546875" style="294" customWidth="1"/>
    <col min="4627" max="4627" width="5" style="294" customWidth="1"/>
    <col min="4628" max="4628" width="11.42578125" style="294"/>
    <col min="4629" max="4629" width="45.42578125" style="294" customWidth="1"/>
    <col min="4630" max="4630" width="13.42578125" style="294" customWidth="1"/>
    <col min="4631" max="4631" width="11.42578125" style="294"/>
    <col min="4632" max="4632" width="14.140625" style="294" customWidth="1"/>
    <col min="4633" max="4633" width="13.140625" style="294" customWidth="1"/>
    <col min="4634" max="4634" width="11.42578125" style="294"/>
    <col min="4635" max="4635" width="15.85546875" style="294" customWidth="1"/>
    <col min="4636" max="4636" width="26" style="294" customWidth="1"/>
    <col min="4637" max="4864" width="11.42578125" style="294"/>
    <col min="4865" max="4865" width="73.140625" style="294" customWidth="1"/>
    <col min="4866" max="4866" width="27.28515625" style="294" customWidth="1"/>
    <col min="4867" max="4867" width="44" style="294" customWidth="1"/>
    <col min="4868" max="4868" width="39.28515625" style="294" customWidth="1"/>
    <col min="4869" max="4869" width="22" style="294" customWidth="1"/>
    <col min="4870" max="4871" width="21.140625" style="294" customWidth="1"/>
    <col min="4872" max="4872" width="23.28515625" style="294" customWidth="1"/>
    <col min="4873" max="4874" width="21" style="294" customWidth="1"/>
    <col min="4875" max="4875" width="45.42578125" style="294" customWidth="1"/>
    <col min="4876" max="4876" width="16" style="294" customWidth="1"/>
    <col min="4877" max="4881" width="11.42578125" style="294"/>
    <col min="4882" max="4882" width="26.85546875" style="294" customWidth="1"/>
    <col min="4883" max="4883" width="5" style="294" customWidth="1"/>
    <col min="4884" max="4884" width="11.42578125" style="294"/>
    <col min="4885" max="4885" width="45.42578125" style="294" customWidth="1"/>
    <col min="4886" max="4886" width="13.42578125" style="294" customWidth="1"/>
    <col min="4887" max="4887" width="11.42578125" style="294"/>
    <col min="4888" max="4888" width="14.140625" style="294" customWidth="1"/>
    <col min="4889" max="4889" width="13.140625" style="294" customWidth="1"/>
    <col min="4890" max="4890" width="11.42578125" style="294"/>
    <col min="4891" max="4891" width="15.85546875" style="294" customWidth="1"/>
    <col min="4892" max="4892" width="26" style="294" customWidth="1"/>
    <col min="4893" max="5120" width="11.42578125" style="294"/>
    <col min="5121" max="5121" width="73.140625" style="294" customWidth="1"/>
    <col min="5122" max="5122" width="27.28515625" style="294" customWidth="1"/>
    <col min="5123" max="5123" width="44" style="294" customWidth="1"/>
    <col min="5124" max="5124" width="39.28515625" style="294" customWidth="1"/>
    <col min="5125" max="5125" width="22" style="294" customWidth="1"/>
    <col min="5126" max="5127" width="21.140625" style="294" customWidth="1"/>
    <col min="5128" max="5128" width="23.28515625" style="294" customWidth="1"/>
    <col min="5129" max="5130" width="21" style="294" customWidth="1"/>
    <col min="5131" max="5131" width="45.42578125" style="294" customWidth="1"/>
    <col min="5132" max="5132" width="16" style="294" customWidth="1"/>
    <col min="5133" max="5137" width="11.42578125" style="294"/>
    <col min="5138" max="5138" width="26.85546875" style="294" customWidth="1"/>
    <col min="5139" max="5139" width="5" style="294" customWidth="1"/>
    <col min="5140" max="5140" width="11.42578125" style="294"/>
    <col min="5141" max="5141" width="45.42578125" style="294" customWidth="1"/>
    <col min="5142" max="5142" width="13.42578125" style="294" customWidth="1"/>
    <col min="5143" max="5143" width="11.42578125" style="294"/>
    <col min="5144" max="5144" width="14.140625" style="294" customWidth="1"/>
    <col min="5145" max="5145" width="13.140625" style="294" customWidth="1"/>
    <col min="5146" max="5146" width="11.42578125" style="294"/>
    <col min="5147" max="5147" width="15.85546875" style="294" customWidth="1"/>
    <col min="5148" max="5148" width="26" style="294" customWidth="1"/>
    <col min="5149" max="5376" width="11.42578125" style="294"/>
    <col min="5377" max="5377" width="73.140625" style="294" customWidth="1"/>
    <col min="5378" max="5378" width="27.28515625" style="294" customWidth="1"/>
    <col min="5379" max="5379" width="44" style="294" customWidth="1"/>
    <col min="5380" max="5380" width="39.28515625" style="294" customWidth="1"/>
    <col min="5381" max="5381" width="22" style="294" customWidth="1"/>
    <col min="5382" max="5383" width="21.140625" style="294" customWidth="1"/>
    <col min="5384" max="5384" width="23.28515625" style="294" customWidth="1"/>
    <col min="5385" max="5386" width="21" style="294" customWidth="1"/>
    <col min="5387" max="5387" width="45.42578125" style="294" customWidth="1"/>
    <col min="5388" max="5388" width="16" style="294" customWidth="1"/>
    <col min="5389" max="5393" width="11.42578125" style="294"/>
    <col min="5394" max="5394" width="26.85546875" style="294" customWidth="1"/>
    <col min="5395" max="5395" width="5" style="294" customWidth="1"/>
    <col min="5396" max="5396" width="11.42578125" style="294"/>
    <col min="5397" max="5397" width="45.42578125" style="294" customWidth="1"/>
    <col min="5398" max="5398" width="13.42578125" style="294" customWidth="1"/>
    <col min="5399" max="5399" width="11.42578125" style="294"/>
    <col min="5400" max="5400" width="14.140625" style="294" customWidth="1"/>
    <col min="5401" max="5401" width="13.140625" style="294" customWidth="1"/>
    <col min="5402" max="5402" width="11.42578125" style="294"/>
    <col min="5403" max="5403" width="15.85546875" style="294" customWidth="1"/>
    <col min="5404" max="5404" width="26" style="294" customWidth="1"/>
    <col min="5405" max="5632" width="11.42578125" style="294"/>
    <col min="5633" max="5633" width="73.140625" style="294" customWidth="1"/>
    <col min="5634" max="5634" width="27.28515625" style="294" customWidth="1"/>
    <col min="5635" max="5635" width="44" style="294" customWidth="1"/>
    <col min="5636" max="5636" width="39.28515625" style="294" customWidth="1"/>
    <col min="5637" max="5637" width="22" style="294" customWidth="1"/>
    <col min="5638" max="5639" width="21.140625" style="294" customWidth="1"/>
    <col min="5640" max="5640" width="23.28515625" style="294" customWidth="1"/>
    <col min="5641" max="5642" width="21" style="294" customWidth="1"/>
    <col min="5643" max="5643" width="45.42578125" style="294" customWidth="1"/>
    <col min="5644" max="5644" width="16" style="294" customWidth="1"/>
    <col min="5645" max="5649" width="11.42578125" style="294"/>
    <col min="5650" max="5650" width="26.85546875" style="294" customWidth="1"/>
    <col min="5651" max="5651" width="5" style="294" customWidth="1"/>
    <col min="5652" max="5652" width="11.42578125" style="294"/>
    <col min="5653" max="5653" width="45.42578125" style="294" customWidth="1"/>
    <col min="5654" max="5654" width="13.42578125" style="294" customWidth="1"/>
    <col min="5655" max="5655" width="11.42578125" style="294"/>
    <col min="5656" max="5656" width="14.140625" style="294" customWidth="1"/>
    <col min="5657" max="5657" width="13.140625" style="294" customWidth="1"/>
    <col min="5658" max="5658" width="11.42578125" style="294"/>
    <col min="5659" max="5659" width="15.85546875" style="294" customWidth="1"/>
    <col min="5660" max="5660" width="26" style="294" customWidth="1"/>
    <col min="5661" max="5888" width="11.42578125" style="294"/>
    <col min="5889" max="5889" width="73.140625" style="294" customWidth="1"/>
    <col min="5890" max="5890" width="27.28515625" style="294" customWidth="1"/>
    <col min="5891" max="5891" width="44" style="294" customWidth="1"/>
    <col min="5892" max="5892" width="39.28515625" style="294" customWidth="1"/>
    <col min="5893" max="5893" width="22" style="294" customWidth="1"/>
    <col min="5894" max="5895" width="21.140625" style="294" customWidth="1"/>
    <col min="5896" max="5896" width="23.28515625" style="294" customWidth="1"/>
    <col min="5897" max="5898" width="21" style="294" customWidth="1"/>
    <col min="5899" max="5899" width="45.42578125" style="294" customWidth="1"/>
    <col min="5900" max="5900" width="16" style="294" customWidth="1"/>
    <col min="5901" max="5905" width="11.42578125" style="294"/>
    <col min="5906" max="5906" width="26.85546875" style="294" customWidth="1"/>
    <col min="5907" max="5907" width="5" style="294" customWidth="1"/>
    <col min="5908" max="5908" width="11.42578125" style="294"/>
    <col min="5909" max="5909" width="45.42578125" style="294" customWidth="1"/>
    <col min="5910" max="5910" width="13.42578125" style="294" customWidth="1"/>
    <col min="5911" max="5911" width="11.42578125" style="294"/>
    <col min="5912" max="5912" width="14.140625" style="294" customWidth="1"/>
    <col min="5913" max="5913" width="13.140625" style="294" customWidth="1"/>
    <col min="5914" max="5914" width="11.42578125" style="294"/>
    <col min="5915" max="5915" width="15.85546875" style="294" customWidth="1"/>
    <col min="5916" max="5916" width="26" style="294" customWidth="1"/>
    <col min="5917" max="6144" width="11.42578125" style="294"/>
    <col min="6145" max="6145" width="73.140625" style="294" customWidth="1"/>
    <col min="6146" max="6146" width="27.28515625" style="294" customWidth="1"/>
    <col min="6147" max="6147" width="44" style="294" customWidth="1"/>
    <col min="6148" max="6148" width="39.28515625" style="294" customWidth="1"/>
    <col min="6149" max="6149" width="22" style="294" customWidth="1"/>
    <col min="6150" max="6151" width="21.140625" style="294" customWidth="1"/>
    <col min="6152" max="6152" width="23.28515625" style="294" customWidth="1"/>
    <col min="6153" max="6154" width="21" style="294" customWidth="1"/>
    <col min="6155" max="6155" width="45.42578125" style="294" customWidth="1"/>
    <col min="6156" max="6156" width="16" style="294" customWidth="1"/>
    <col min="6157" max="6161" width="11.42578125" style="294"/>
    <col min="6162" max="6162" width="26.85546875" style="294" customWidth="1"/>
    <col min="6163" max="6163" width="5" style="294" customWidth="1"/>
    <col min="6164" max="6164" width="11.42578125" style="294"/>
    <col min="6165" max="6165" width="45.42578125" style="294" customWidth="1"/>
    <col min="6166" max="6166" width="13.42578125" style="294" customWidth="1"/>
    <col min="6167" max="6167" width="11.42578125" style="294"/>
    <col min="6168" max="6168" width="14.140625" style="294" customWidth="1"/>
    <col min="6169" max="6169" width="13.140625" style="294" customWidth="1"/>
    <col min="6170" max="6170" width="11.42578125" style="294"/>
    <col min="6171" max="6171" width="15.85546875" style="294" customWidth="1"/>
    <col min="6172" max="6172" width="26" style="294" customWidth="1"/>
    <col min="6173" max="6400" width="11.42578125" style="294"/>
    <col min="6401" max="6401" width="73.140625" style="294" customWidth="1"/>
    <col min="6402" max="6402" width="27.28515625" style="294" customWidth="1"/>
    <col min="6403" max="6403" width="44" style="294" customWidth="1"/>
    <col min="6404" max="6404" width="39.28515625" style="294" customWidth="1"/>
    <col min="6405" max="6405" width="22" style="294" customWidth="1"/>
    <col min="6406" max="6407" width="21.140625" style="294" customWidth="1"/>
    <col min="6408" max="6408" width="23.28515625" style="294" customWidth="1"/>
    <col min="6409" max="6410" width="21" style="294" customWidth="1"/>
    <col min="6411" max="6411" width="45.42578125" style="294" customWidth="1"/>
    <col min="6412" max="6412" width="16" style="294" customWidth="1"/>
    <col min="6413" max="6417" width="11.42578125" style="294"/>
    <col min="6418" max="6418" width="26.85546875" style="294" customWidth="1"/>
    <col min="6419" max="6419" width="5" style="294" customWidth="1"/>
    <col min="6420" max="6420" width="11.42578125" style="294"/>
    <col min="6421" max="6421" width="45.42578125" style="294" customWidth="1"/>
    <col min="6422" max="6422" width="13.42578125" style="294" customWidth="1"/>
    <col min="6423" max="6423" width="11.42578125" style="294"/>
    <col min="6424" max="6424" width="14.140625" style="294" customWidth="1"/>
    <col min="6425" max="6425" width="13.140625" style="294" customWidth="1"/>
    <col min="6426" max="6426" width="11.42578125" style="294"/>
    <col min="6427" max="6427" width="15.85546875" style="294" customWidth="1"/>
    <col min="6428" max="6428" width="26" style="294" customWidth="1"/>
    <col min="6429" max="6656" width="11.42578125" style="294"/>
    <col min="6657" max="6657" width="73.140625" style="294" customWidth="1"/>
    <col min="6658" max="6658" width="27.28515625" style="294" customWidth="1"/>
    <col min="6659" max="6659" width="44" style="294" customWidth="1"/>
    <col min="6660" max="6660" width="39.28515625" style="294" customWidth="1"/>
    <col min="6661" max="6661" width="22" style="294" customWidth="1"/>
    <col min="6662" max="6663" width="21.140625" style="294" customWidth="1"/>
    <col min="6664" max="6664" width="23.28515625" style="294" customWidth="1"/>
    <col min="6665" max="6666" width="21" style="294" customWidth="1"/>
    <col min="6667" max="6667" width="45.42578125" style="294" customWidth="1"/>
    <col min="6668" max="6668" width="16" style="294" customWidth="1"/>
    <col min="6669" max="6673" width="11.42578125" style="294"/>
    <col min="6674" max="6674" width="26.85546875" style="294" customWidth="1"/>
    <col min="6675" max="6675" width="5" style="294" customWidth="1"/>
    <col min="6676" max="6676" width="11.42578125" style="294"/>
    <col min="6677" max="6677" width="45.42578125" style="294" customWidth="1"/>
    <col min="6678" max="6678" width="13.42578125" style="294" customWidth="1"/>
    <col min="6679" max="6679" width="11.42578125" style="294"/>
    <col min="6680" max="6680" width="14.140625" style="294" customWidth="1"/>
    <col min="6681" max="6681" width="13.140625" style="294" customWidth="1"/>
    <col min="6682" max="6682" width="11.42578125" style="294"/>
    <col min="6683" max="6683" width="15.85546875" style="294" customWidth="1"/>
    <col min="6684" max="6684" width="26" style="294" customWidth="1"/>
    <col min="6685" max="6912" width="11.42578125" style="294"/>
    <col min="6913" max="6913" width="73.140625" style="294" customWidth="1"/>
    <col min="6914" max="6914" width="27.28515625" style="294" customWidth="1"/>
    <col min="6915" max="6915" width="44" style="294" customWidth="1"/>
    <col min="6916" max="6916" width="39.28515625" style="294" customWidth="1"/>
    <col min="6917" max="6917" width="22" style="294" customWidth="1"/>
    <col min="6918" max="6919" width="21.140625" style="294" customWidth="1"/>
    <col min="6920" max="6920" width="23.28515625" style="294" customWidth="1"/>
    <col min="6921" max="6922" width="21" style="294" customWidth="1"/>
    <col min="6923" max="6923" width="45.42578125" style="294" customWidth="1"/>
    <col min="6924" max="6924" width="16" style="294" customWidth="1"/>
    <col min="6925" max="6929" width="11.42578125" style="294"/>
    <col min="6930" max="6930" width="26.85546875" style="294" customWidth="1"/>
    <col min="6931" max="6931" width="5" style="294" customWidth="1"/>
    <col min="6932" max="6932" width="11.42578125" style="294"/>
    <col min="6933" max="6933" width="45.42578125" style="294" customWidth="1"/>
    <col min="6934" max="6934" width="13.42578125" style="294" customWidth="1"/>
    <col min="6935" max="6935" width="11.42578125" style="294"/>
    <col min="6936" max="6936" width="14.140625" style="294" customWidth="1"/>
    <col min="6937" max="6937" width="13.140625" style="294" customWidth="1"/>
    <col min="6938" max="6938" width="11.42578125" style="294"/>
    <col min="6939" max="6939" width="15.85546875" style="294" customWidth="1"/>
    <col min="6940" max="6940" width="26" style="294" customWidth="1"/>
    <col min="6941" max="7168" width="11.42578125" style="294"/>
    <col min="7169" max="7169" width="73.140625" style="294" customWidth="1"/>
    <col min="7170" max="7170" width="27.28515625" style="294" customWidth="1"/>
    <col min="7171" max="7171" width="44" style="294" customWidth="1"/>
    <col min="7172" max="7172" width="39.28515625" style="294" customWidth="1"/>
    <col min="7173" max="7173" width="22" style="294" customWidth="1"/>
    <col min="7174" max="7175" width="21.140625" style="294" customWidth="1"/>
    <col min="7176" max="7176" width="23.28515625" style="294" customWidth="1"/>
    <col min="7177" max="7178" width="21" style="294" customWidth="1"/>
    <col min="7179" max="7179" width="45.42578125" style="294" customWidth="1"/>
    <col min="7180" max="7180" width="16" style="294" customWidth="1"/>
    <col min="7181" max="7185" width="11.42578125" style="294"/>
    <col min="7186" max="7186" width="26.85546875" style="294" customWidth="1"/>
    <col min="7187" max="7187" width="5" style="294" customWidth="1"/>
    <col min="7188" max="7188" width="11.42578125" style="294"/>
    <col min="7189" max="7189" width="45.42578125" style="294" customWidth="1"/>
    <col min="7190" max="7190" width="13.42578125" style="294" customWidth="1"/>
    <col min="7191" max="7191" width="11.42578125" style="294"/>
    <col min="7192" max="7192" width="14.140625" style="294" customWidth="1"/>
    <col min="7193" max="7193" width="13.140625" style="294" customWidth="1"/>
    <col min="7194" max="7194" width="11.42578125" style="294"/>
    <col min="7195" max="7195" width="15.85546875" style="294" customWidth="1"/>
    <col min="7196" max="7196" width="26" style="294" customWidth="1"/>
    <col min="7197" max="7424" width="11.42578125" style="294"/>
    <col min="7425" max="7425" width="73.140625" style="294" customWidth="1"/>
    <col min="7426" max="7426" width="27.28515625" style="294" customWidth="1"/>
    <col min="7427" max="7427" width="44" style="294" customWidth="1"/>
    <col min="7428" max="7428" width="39.28515625" style="294" customWidth="1"/>
    <col min="7429" max="7429" width="22" style="294" customWidth="1"/>
    <col min="7430" max="7431" width="21.140625" style="294" customWidth="1"/>
    <col min="7432" max="7432" width="23.28515625" style="294" customWidth="1"/>
    <col min="7433" max="7434" width="21" style="294" customWidth="1"/>
    <col min="7435" max="7435" width="45.42578125" style="294" customWidth="1"/>
    <col min="7436" max="7436" width="16" style="294" customWidth="1"/>
    <col min="7437" max="7441" width="11.42578125" style="294"/>
    <col min="7442" max="7442" width="26.85546875" style="294" customWidth="1"/>
    <col min="7443" max="7443" width="5" style="294" customWidth="1"/>
    <col min="7444" max="7444" width="11.42578125" style="294"/>
    <col min="7445" max="7445" width="45.42578125" style="294" customWidth="1"/>
    <col min="7446" max="7446" width="13.42578125" style="294" customWidth="1"/>
    <col min="7447" max="7447" width="11.42578125" style="294"/>
    <col min="7448" max="7448" width="14.140625" style="294" customWidth="1"/>
    <col min="7449" max="7449" width="13.140625" style="294" customWidth="1"/>
    <col min="7450" max="7450" width="11.42578125" style="294"/>
    <col min="7451" max="7451" width="15.85546875" style="294" customWidth="1"/>
    <col min="7452" max="7452" width="26" style="294" customWidth="1"/>
    <col min="7453" max="7680" width="11.42578125" style="294"/>
    <col min="7681" max="7681" width="73.140625" style="294" customWidth="1"/>
    <col min="7682" max="7682" width="27.28515625" style="294" customWidth="1"/>
    <col min="7683" max="7683" width="44" style="294" customWidth="1"/>
    <col min="7684" max="7684" width="39.28515625" style="294" customWidth="1"/>
    <col min="7685" max="7685" width="22" style="294" customWidth="1"/>
    <col min="7686" max="7687" width="21.140625" style="294" customWidth="1"/>
    <col min="7688" max="7688" width="23.28515625" style="294" customWidth="1"/>
    <col min="7689" max="7690" width="21" style="294" customWidth="1"/>
    <col min="7691" max="7691" width="45.42578125" style="294" customWidth="1"/>
    <col min="7692" max="7692" width="16" style="294" customWidth="1"/>
    <col min="7693" max="7697" width="11.42578125" style="294"/>
    <col min="7698" max="7698" width="26.85546875" style="294" customWidth="1"/>
    <col min="7699" max="7699" width="5" style="294" customWidth="1"/>
    <col min="7700" max="7700" width="11.42578125" style="294"/>
    <col min="7701" max="7701" width="45.42578125" style="294" customWidth="1"/>
    <col min="7702" max="7702" width="13.42578125" style="294" customWidth="1"/>
    <col min="7703" max="7703" width="11.42578125" style="294"/>
    <col min="7704" max="7704" width="14.140625" style="294" customWidth="1"/>
    <col min="7705" max="7705" width="13.140625" style="294" customWidth="1"/>
    <col min="7706" max="7706" width="11.42578125" style="294"/>
    <col min="7707" max="7707" width="15.85546875" style="294" customWidth="1"/>
    <col min="7708" max="7708" width="26" style="294" customWidth="1"/>
    <col min="7709" max="7936" width="11.42578125" style="294"/>
    <col min="7937" max="7937" width="73.140625" style="294" customWidth="1"/>
    <col min="7938" max="7938" width="27.28515625" style="294" customWidth="1"/>
    <col min="7939" max="7939" width="44" style="294" customWidth="1"/>
    <col min="7940" max="7940" width="39.28515625" style="294" customWidth="1"/>
    <col min="7941" max="7941" width="22" style="294" customWidth="1"/>
    <col min="7942" max="7943" width="21.140625" style="294" customWidth="1"/>
    <col min="7944" max="7944" width="23.28515625" style="294" customWidth="1"/>
    <col min="7945" max="7946" width="21" style="294" customWidth="1"/>
    <col min="7947" max="7947" width="45.42578125" style="294" customWidth="1"/>
    <col min="7948" max="7948" width="16" style="294" customWidth="1"/>
    <col min="7949" max="7953" width="11.42578125" style="294"/>
    <col min="7954" max="7954" width="26.85546875" style="294" customWidth="1"/>
    <col min="7955" max="7955" width="5" style="294" customWidth="1"/>
    <col min="7956" max="7956" width="11.42578125" style="294"/>
    <col min="7957" max="7957" width="45.42578125" style="294" customWidth="1"/>
    <col min="7958" max="7958" width="13.42578125" style="294" customWidth="1"/>
    <col min="7959" max="7959" width="11.42578125" style="294"/>
    <col min="7960" max="7960" width="14.140625" style="294" customWidth="1"/>
    <col min="7961" max="7961" width="13.140625" style="294" customWidth="1"/>
    <col min="7962" max="7962" width="11.42578125" style="294"/>
    <col min="7963" max="7963" width="15.85546875" style="294" customWidth="1"/>
    <col min="7964" max="7964" width="26" style="294" customWidth="1"/>
    <col min="7965" max="8192" width="11.42578125" style="294"/>
    <col min="8193" max="8193" width="73.140625" style="294" customWidth="1"/>
    <col min="8194" max="8194" width="27.28515625" style="294" customWidth="1"/>
    <col min="8195" max="8195" width="44" style="294" customWidth="1"/>
    <col min="8196" max="8196" width="39.28515625" style="294" customWidth="1"/>
    <col min="8197" max="8197" width="22" style="294" customWidth="1"/>
    <col min="8198" max="8199" width="21.140625" style="294" customWidth="1"/>
    <col min="8200" max="8200" width="23.28515625" style="294" customWidth="1"/>
    <col min="8201" max="8202" width="21" style="294" customWidth="1"/>
    <col min="8203" max="8203" width="45.42578125" style="294" customWidth="1"/>
    <col min="8204" max="8204" width="16" style="294" customWidth="1"/>
    <col min="8205" max="8209" width="11.42578125" style="294"/>
    <col min="8210" max="8210" width="26.85546875" style="294" customWidth="1"/>
    <col min="8211" max="8211" width="5" style="294" customWidth="1"/>
    <col min="8212" max="8212" width="11.42578125" style="294"/>
    <col min="8213" max="8213" width="45.42578125" style="294" customWidth="1"/>
    <col min="8214" max="8214" width="13.42578125" style="294" customWidth="1"/>
    <col min="8215" max="8215" width="11.42578125" style="294"/>
    <col min="8216" max="8216" width="14.140625" style="294" customWidth="1"/>
    <col min="8217" max="8217" width="13.140625" style="294" customWidth="1"/>
    <col min="8218" max="8218" width="11.42578125" style="294"/>
    <col min="8219" max="8219" width="15.85546875" style="294" customWidth="1"/>
    <col min="8220" max="8220" width="26" style="294" customWidth="1"/>
    <col min="8221" max="8448" width="11.42578125" style="294"/>
    <col min="8449" max="8449" width="73.140625" style="294" customWidth="1"/>
    <col min="8450" max="8450" width="27.28515625" style="294" customWidth="1"/>
    <col min="8451" max="8451" width="44" style="294" customWidth="1"/>
    <col min="8452" max="8452" width="39.28515625" style="294" customWidth="1"/>
    <col min="8453" max="8453" width="22" style="294" customWidth="1"/>
    <col min="8454" max="8455" width="21.140625" style="294" customWidth="1"/>
    <col min="8456" max="8456" width="23.28515625" style="294" customWidth="1"/>
    <col min="8457" max="8458" width="21" style="294" customWidth="1"/>
    <col min="8459" max="8459" width="45.42578125" style="294" customWidth="1"/>
    <col min="8460" max="8460" width="16" style="294" customWidth="1"/>
    <col min="8461" max="8465" width="11.42578125" style="294"/>
    <col min="8466" max="8466" width="26.85546875" style="294" customWidth="1"/>
    <col min="8467" max="8467" width="5" style="294" customWidth="1"/>
    <col min="8468" max="8468" width="11.42578125" style="294"/>
    <col min="8469" max="8469" width="45.42578125" style="294" customWidth="1"/>
    <col min="8470" max="8470" width="13.42578125" style="294" customWidth="1"/>
    <col min="8471" max="8471" width="11.42578125" style="294"/>
    <col min="8472" max="8472" width="14.140625" style="294" customWidth="1"/>
    <col min="8473" max="8473" width="13.140625" style="294" customWidth="1"/>
    <col min="8474" max="8474" width="11.42578125" style="294"/>
    <col min="8475" max="8475" width="15.85546875" style="294" customWidth="1"/>
    <col min="8476" max="8476" width="26" style="294" customWidth="1"/>
    <col min="8477" max="8704" width="11.42578125" style="294"/>
    <col min="8705" max="8705" width="73.140625" style="294" customWidth="1"/>
    <col min="8706" max="8706" width="27.28515625" style="294" customWidth="1"/>
    <col min="8707" max="8707" width="44" style="294" customWidth="1"/>
    <col min="8708" max="8708" width="39.28515625" style="294" customWidth="1"/>
    <col min="8709" max="8709" width="22" style="294" customWidth="1"/>
    <col min="8710" max="8711" width="21.140625" style="294" customWidth="1"/>
    <col min="8712" max="8712" width="23.28515625" style="294" customWidth="1"/>
    <col min="8713" max="8714" width="21" style="294" customWidth="1"/>
    <col min="8715" max="8715" width="45.42578125" style="294" customWidth="1"/>
    <col min="8716" max="8716" width="16" style="294" customWidth="1"/>
    <col min="8717" max="8721" width="11.42578125" style="294"/>
    <col min="8722" max="8722" width="26.85546875" style="294" customWidth="1"/>
    <col min="8723" max="8723" width="5" style="294" customWidth="1"/>
    <col min="8724" max="8724" width="11.42578125" style="294"/>
    <col min="8725" max="8725" width="45.42578125" style="294" customWidth="1"/>
    <col min="8726" max="8726" width="13.42578125" style="294" customWidth="1"/>
    <col min="8727" max="8727" width="11.42578125" style="294"/>
    <col min="8728" max="8728" width="14.140625" style="294" customWidth="1"/>
    <col min="8729" max="8729" width="13.140625" style="294" customWidth="1"/>
    <col min="8730" max="8730" width="11.42578125" style="294"/>
    <col min="8731" max="8731" width="15.85546875" style="294" customWidth="1"/>
    <col min="8732" max="8732" width="26" style="294" customWidth="1"/>
    <col min="8733" max="8960" width="11.42578125" style="294"/>
    <col min="8961" max="8961" width="73.140625" style="294" customWidth="1"/>
    <col min="8962" max="8962" width="27.28515625" style="294" customWidth="1"/>
    <col min="8963" max="8963" width="44" style="294" customWidth="1"/>
    <col min="8964" max="8964" width="39.28515625" style="294" customWidth="1"/>
    <col min="8965" max="8965" width="22" style="294" customWidth="1"/>
    <col min="8966" max="8967" width="21.140625" style="294" customWidth="1"/>
    <col min="8968" max="8968" width="23.28515625" style="294" customWidth="1"/>
    <col min="8969" max="8970" width="21" style="294" customWidth="1"/>
    <col min="8971" max="8971" width="45.42578125" style="294" customWidth="1"/>
    <col min="8972" max="8972" width="16" style="294" customWidth="1"/>
    <col min="8973" max="8977" width="11.42578125" style="294"/>
    <col min="8978" max="8978" width="26.85546875" style="294" customWidth="1"/>
    <col min="8979" max="8979" width="5" style="294" customWidth="1"/>
    <col min="8980" max="8980" width="11.42578125" style="294"/>
    <col min="8981" max="8981" width="45.42578125" style="294" customWidth="1"/>
    <col min="8982" max="8982" width="13.42578125" style="294" customWidth="1"/>
    <col min="8983" max="8983" width="11.42578125" style="294"/>
    <col min="8984" max="8984" width="14.140625" style="294" customWidth="1"/>
    <col min="8985" max="8985" width="13.140625" style="294" customWidth="1"/>
    <col min="8986" max="8986" width="11.42578125" style="294"/>
    <col min="8987" max="8987" width="15.85546875" style="294" customWidth="1"/>
    <col min="8988" max="8988" width="26" style="294" customWidth="1"/>
    <col min="8989" max="9216" width="11.42578125" style="294"/>
    <col min="9217" max="9217" width="73.140625" style="294" customWidth="1"/>
    <col min="9218" max="9218" width="27.28515625" style="294" customWidth="1"/>
    <col min="9219" max="9219" width="44" style="294" customWidth="1"/>
    <col min="9220" max="9220" width="39.28515625" style="294" customWidth="1"/>
    <col min="9221" max="9221" width="22" style="294" customWidth="1"/>
    <col min="9222" max="9223" width="21.140625" style="294" customWidth="1"/>
    <col min="9224" max="9224" width="23.28515625" style="294" customWidth="1"/>
    <col min="9225" max="9226" width="21" style="294" customWidth="1"/>
    <col min="9227" max="9227" width="45.42578125" style="294" customWidth="1"/>
    <col min="9228" max="9228" width="16" style="294" customWidth="1"/>
    <col min="9229" max="9233" width="11.42578125" style="294"/>
    <col min="9234" max="9234" width="26.85546875" style="294" customWidth="1"/>
    <col min="9235" max="9235" width="5" style="294" customWidth="1"/>
    <col min="9236" max="9236" width="11.42578125" style="294"/>
    <col min="9237" max="9237" width="45.42578125" style="294" customWidth="1"/>
    <col min="9238" max="9238" width="13.42578125" style="294" customWidth="1"/>
    <col min="9239" max="9239" width="11.42578125" style="294"/>
    <col min="9240" max="9240" width="14.140625" style="294" customWidth="1"/>
    <col min="9241" max="9241" width="13.140625" style="294" customWidth="1"/>
    <col min="9242" max="9242" width="11.42578125" style="294"/>
    <col min="9243" max="9243" width="15.85546875" style="294" customWidth="1"/>
    <col min="9244" max="9244" width="26" style="294" customWidth="1"/>
    <col min="9245" max="9472" width="11.42578125" style="294"/>
    <col min="9473" max="9473" width="73.140625" style="294" customWidth="1"/>
    <col min="9474" max="9474" width="27.28515625" style="294" customWidth="1"/>
    <col min="9475" max="9475" width="44" style="294" customWidth="1"/>
    <col min="9476" max="9476" width="39.28515625" style="294" customWidth="1"/>
    <col min="9477" max="9477" width="22" style="294" customWidth="1"/>
    <col min="9478" max="9479" width="21.140625" style="294" customWidth="1"/>
    <col min="9480" max="9480" width="23.28515625" style="294" customWidth="1"/>
    <col min="9481" max="9482" width="21" style="294" customWidth="1"/>
    <col min="9483" max="9483" width="45.42578125" style="294" customWidth="1"/>
    <col min="9484" max="9484" width="16" style="294" customWidth="1"/>
    <col min="9485" max="9489" width="11.42578125" style="294"/>
    <col min="9490" max="9490" width="26.85546875" style="294" customWidth="1"/>
    <col min="9491" max="9491" width="5" style="294" customWidth="1"/>
    <col min="9492" max="9492" width="11.42578125" style="294"/>
    <col min="9493" max="9493" width="45.42578125" style="294" customWidth="1"/>
    <col min="9494" max="9494" width="13.42578125" style="294" customWidth="1"/>
    <col min="9495" max="9495" width="11.42578125" style="294"/>
    <col min="9496" max="9496" width="14.140625" style="294" customWidth="1"/>
    <col min="9497" max="9497" width="13.140625" style="294" customWidth="1"/>
    <col min="9498" max="9498" width="11.42578125" style="294"/>
    <col min="9499" max="9499" width="15.85546875" style="294" customWidth="1"/>
    <col min="9500" max="9500" width="26" style="294" customWidth="1"/>
    <col min="9501" max="9728" width="11.42578125" style="294"/>
    <col min="9729" max="9729" width="73.140625" style="294" customWidth="1"/>
    <col min="9730" max="9730" width="27.28515625" style="294" customWidth="1"/>
    <col min="9731" max="9731" width="44" style="294" customWidth="1"/>
    <col min="9732" max="9732" width="39.28515625" style="294" customWidth="1"/>
    <col min="9733" max="9733" width="22" style="294" customWidth="1"/>
    <col min="9734" max="9735" width="21.140625" style="294" customWidth="1"/>
    <col min="9736" max="9736" width="23.28515625" style="294" customWidth="1"/>
    <col min="9737" max="9738" width="21" style="294" customWidth="1"/>
    <col min="9739" max="9739" width="45.42578125" style="294" customWidth="1"/>
    <col min="9740" max="9740" width="16" style="294" customWidth="1"/>
    <col min="9741" max="9745" width="11.42578125" style="294"/>
    <col min="9746" max="9746" width="26.85546875" style="294" customWidth="1"/>
    <col min="9747" max="9747" width="5" style="294" customWidth="1"/>
    <col min="9748" max="9748" width="11.42578125" style="294"/>
    <col min="9749" max="9749" width="45.42578125" style="294" customWidth="1"/>
    <col min="9750" max="9750" width="13.42578125" style="294" customWidth="1"/>
    <col min="9751" max="9751" width="11.42578125" style="294"/>
    <col min="9752" max="9752" width="14.140625" style="294" customWidth="1"/>
    <col min="9753" max="9753" width="13.140625" style="294" customWidth="1"/>
    <col min="9754" max="9754" width="11.42578125" style="294"/>
    <col min="9755" max="9755" width="15.85546875" style="294" customWidth="1"/>
    <col min="9756" max="9756" width="26" style="294" customWidth="1"/>
    <col min="9757" max="9984" width="11.42578125" style="294"/>
    <col min="9985" max="9985" width="73.140625" style="294" customWidth="1"/>
    <col min="9986" max="9986" width="27.28515625" style="294" customWidth="1"/>
    <col min="9987" max="9987" width="44" style="294" customWidth="1"/>
    <col min="9988" max="9988" width="39.28515625" style="294" customWidth="1"/>
    <col min="9989" max="9989" width="22" style="294" customWidth="1"/>
    <col min="9990" max="9991" width="21.140625" style="294" customWidth="1"/>
    <col min="9992" max="9992" width="23.28515625" style="294" customWidth="1"/>
    <col min="9993" max="9994" width="21" style="294" customWidth="1"/>
    <col min="9995" max="9995" width="45.42578125" style="294" customWidth="1"/>
    <col min="9996" max="9996" width="16" style="294" customWidth="1"/>
    <col min="9997" max="10001" width="11.42578125" style="294"/>
    <col min="10002" max="10002" width="26.85546875" style="294" customWidth="1"/>
    <col min="10003" max="10003" width="5" style="294" customWidth="1"/>
    <col min="10004" max="10004" width="11.42578125" style="294"/>
    <col min="10005" max="10005" width="45.42578125" style="294" customWidth="1"/>
    <col min="10006" max="10006" width="13.42578125" style="294" customWidth="1"/>
    <col min="10007" max="10007" width="11.42578125" style="294"/>
    <col min="10008" max="10008" width="14.140625" style="294" customWidth="1"/>
    <col min="10009" max="10009" width="13.140625" style="294" customWidth="1"/>
    <col min="10010" max="10010" width="11.42578125" style="294"/>
    <col min="10011" max="10011" width="15.85546875" style="294" customWidth="1"/>
    <col min="10012" max="10012" width="26" style="294" customWidth="1"/>
    <col min="10013" max="10240" width="11.42578125" style="294"/>
    <col min="10241" max="10241" width="73.140625" style="294" customWidth="1"/>
    <col min="10242" max="10242" width="27.28515625" style="294" customWidth="1"/>
    <col min="10243" max="10243" width="44" style="294" customWidth="1"/>
    <col min="10244" max="10244" width="39.28515625" style="294" customWidth="1"/>
    <col min="10245" max="10245" width="22" style="294" customWidth="1"/>
    <col min="10246" max="10247" width="21.140625" style="294" customWidth="1"/>
    <col min="10248" max="10248" width="23.28515625" style="294" customWidth="1"/>
    <col min="10249" max="10250" width="21" style="294" customWidth="1"/>
    <col min="10251" max="10251" width="45.42578125" style="294" customWidth="1"/>
    <col min="10252" max="10252" width="16" style="294" customWidth="1"/>
    <col min="10253" max="10257" width="11.42578125" style="294"/>
    <col min="10258" max="10258" width="26.85546875" style="294" customWidth="1"/>
    <col min="10259" max="10259" width="5" style="294" customWidth="1"/>
    <col min="10260" max="10260" width="11.42578125" style="294"/>
    <col min="10261" max="10261" width="45.42578125" style="294" customWidth="1"/>
    <col min="10262" max="10262" width="13.42578125" style="294" customWidth="1"/>
    <col min="10263" max="10263" width="11.42578125" style="294"/>
    <col min="10264" max="10264" width="14.140625" style="294" customWidth="1"/>
    <col min="10265" max="10265" width="13.140625" style="294" customWidth="1"/>
    <col min="10266" max="10266" width="11.42578125" style="294"/>
    <col min="10267" max="10267" width="15.85546875" style="294" customWidth="1"/>
    <col min="10268" max="10268" width="26" style="294" customWidth="1"/>
    <col min="10269" max="10496" width="11.42578125" style="294"/>
    <col min="10497" max="10497" width="73.140625" style="294" customWidth="1"/>
    <col min="10498" max="10498" width="27.28515625" style="294" customWidth="1"/>
    <col min="10499" max="10499" width="44" style="294" customWidth="1"/>
    <col min="10500" max="10500" width="39.28515625" style="294" customWidth="1"/>
    <col min="10501" max="10501" width="22" style="294" customWidth="1"/>
    <col min="10502" max="10503" width="21.140625" style="294" customWidth="1"/>
    <col min="10504" max="10504" width="23.28515625" style="294" customWidth="1"/>
    <col min="10505" max="10506" width="21" style="294" customWidth="1"/>
    <col min="10507" max="10507" width="45.42578125" style="294" customWidth="1"/>
    <col min="10508" max="10508" width="16" style="294" customWidth="1"/>
    <col min="10509" max="10513" width="11.42578125" style="294"/>
    <col min="10514" max="10514" width="26.85546875" style="294" customWidth="1"/>
    <col min="10515" max="10515" width="5" style="294" customWidth="1"/>
    <col min="10516" max="10516" width="11.42578125" style="294"/>
    <col min="10517" max="10517" width="45.42578125" style="294" customWidth="1"/>
    <col min="10518" max="10518" width="13.42578125" style="294" customWidth="1"/>
    <col min="10519" max="10519" width="11.42578125" style="294"/>
    <col min="10520" max="10520" width="14.140625" style="294" customWidth="1"/>
    <col min="10521" max="10521" width="13.140625" style="294" customWidth="1"/>
    <col min="10522" max="10522" width="11.42578125" style="294"/>
    <col min="10523" max="10523" width="15.85546875" style="294" customWidth="1"/>
    <col min="10524" max="10524" width="26" style="294" customWidth="1"/>
    <col min="10525" max="10752" width="11.42578125" style="294"/>
    <col min="10753" max="10753" width="73.140625" style="294" customWidth="1"/>
    <col min="10754" max="10754" width="27.28515625" style="294" customWidth="1"/>
    <col min="10755" max="10755" width="44" style="294" customWidth="1"/>
    <col min="10756" max="10756" width="39.28515625" style="294" customWidth="1"/>
    <col min="10757" max="10757" width="22" style="294" customWidth="1"/>
    <col min="10758" max="10759" width="21.140625" style="294" customWidth="1"/>
    <col min="10760" max="10760" width="23.28515625" style="294" customWidth="1"/>
    <col min="10761" max="10762" width="21" style="294" customWidth="1"/>
    <col min="10763" max="10763" width="45.42578125" style="294" customWidth="1"/>
    <col min="10764" max="10764" width="16" style="294" customWidth="1"/>
    <col min="10765" max="10769" width="11.42578125" style="294"/>
    <col min="10770" max="10770" width="26.85546875" style="294" customWidth="1"/>
    <col min="10771" max="10771" width="5" style="294" customWidth="1"/>
    <col min="10772" max="10772" width="11.42578125" style="294"/>
    <col min="10773" max="10773" width="45.42578125" style="294" customWidth="1"/>
    <col min="10774" max="10774" width="13.42578125" style="294" customWidth="1"/>
    <col min="10775" max="10775" width="11.42578125" style="294"/>
    <col min="10776" max="10776" width="14.140625" style="294" customWidth="1"/>
    <col min="10777" max="10777" width="13.140625" style="294" customWidth="1"/>
    <col min="10778" max="10778" width="11.42578125" style="294"/>
    <col min="10779" max="10779" width="15.85546875" style="294" customWidth="1"/>
    <col min="10780" max="10780" width="26" style="294" customWidth="1"/>
    <col min="10781" max="11008" width="11.42578125" style="294"/>
    <col min="11009" max="11009" width="73.140625" style="294" customWidth="1"/>
    <col min="11010" max="11010" width="27.28515625" style="294" customWidth="1"/>
    <col min="11011" max="11011" width="44" style="294" customWidth="1"/>
    <col min="11012" max="11012" width="39.28515625" style="294" customWidth="1"/>
    <col min="11013" max="11013" width="22" style="294" customWidth="1"/>
    <col min="11014" max="11015" width="21.140625" style="294" customWidth="1"/>
    <col min="11016" max="11016" width="23.28515625" style="294" customWidth="1"/>
    <col min="11017" max="11018" width="21" style="294" customWidth="1"/>
    <col min="11019" max="11019" width="45.42578125" style="294" customWidth="1"/>
    <col min="11020" max="11020" width="16" style="294" customWidth="1"/>
    <col min="11021" max="11025" width="11.42578125" style="294"/>
    <col min="11026" max="11026" width="26.85546875" style="294" customWidth="1"/>
    <col min="11027" max="11027" width="5" style="294" customWidth="1"/>
    <col min="11028" max="11028" width="11.42578125" style="294"/>
    <col min="11029" max="11029" width="45.42578125" style="294" customWidth="1"/>
    <col min="11030" max="11030" width="13.42578125" style="294" customWidth="1"/>
    <col min="11031" max="11031" width="11.42578125" style="294"/>
    <col min="11032" max="11032" width="14.140625" style="294" customWidth="1"/>
    <col min="11033" max="11033" width="13.140625" style="294" customWidth="1"/>
    <col min="11034" max="11034" width="11.42578125" style="294"/>
    <col min="11035" max="11035" width="15.85546875" style="294" customWidth="1"/>
    <col min="11036" max="11036" width="26" style="294" customWidth="1"/>
    <col min="11037" max="11264" width="11.42578125" style="294"/>
    <col min="11265" max="11265" width="73.140625" style="294" customWidth="1"/>
    <col min="11266" max="11266" width="27.28515625" style="294" customWidth="1"/>
    <col min="11267" max="11267" width="44" style="294" customWidth="1"/>
    <col min="11268" max="11268" width="39.28515625" style="294" customWidth="1"/>
    <col min="11269" max="11269" width="22" style="294" customWidth="1"/>
    <col min="11270" max="11271" width="21.140625" style="294" customWidth="1"/>
    <col min="11272" max="11272" width="23.28515625" style="294" customWidth="1"/>
    <col min="11273" max="11274" width="21" style="294" customWidth="1"/>
    <col min="11275" max="11275" width="45.42578125" style="294" customWidth="1"/>
    <col min="11276" max="11276" width="16" style="294" customWidth="1"/>
    <col min="11277" max="11281" width="11.42578125" style="294"/>
    <col min="11282" max="11282" width="26.85546875" style="294" customWidth="1"/>
    <col min="11283" max="11283" width="5" style="294" customWidth="1"/>
    <col min="11284" max="11284" width="11.42578125" style="294"/>
    <col min="11285" max="11285" width="45.42578125" style="294" customWidth="1"/>
    <col min="11286" max="11286" width="13.42578125" style="294" customWidth="1"/>
    <col min="11287" max="11287" width="11.42578125" style="294"/>
    <col min="11288" max="11288" width="14.140625" style="294" customWidth="1"/>
    <col min="11289" max="11289" width="13.140625" style="294" customWidth="1"/>
    <col min="11290" max="11290" width="11.42578125" style="294"/>
    <col min="11291" max="11291" width="15.85546875" style="294" customWidth="1"/>
    <col min="11292" max="11292" width="26" style="294" customWidth="1"/>
    <col min="11293" max="11520" width="11.42578125" style="294"/>
    <col min="11521" max="11521" width="73.140625" style="294" customWidth="1"/>
    <col min="11522" max="11522" width="27.28515625" style="294" customWidth="1"/>
    <col min="11523" max="11523" width="44" style="294" customWidth="1"/>
    <col min="11524" max="11524" width="39.28515625" style="294" customWidth="1"/>
    <col min="11525" max="11525" width="22" style="294" customWidth="1"/>
    <col min="11526" max="11527" width="21.140625" style="294" customWidth="1"/>
    <col min="11528" max="11528" width="23.28515625" style="294" customWidth="1"/>
    <col min="11529" max="11530" width="21" style="294" customWidth="1"/>
    <col min="11531" max="11531" width="45.42578125" style="294" customWidth="1"/>
    <col min="11532" max="11532" width="16" style="294" customWidth="1"/>
    <col min="11533" max="11537" width="11.42578125" style="294"/>
    <col min="11538" max="11538" width="26.85546875" style="294" customWidth="1"/>
    <col min="11539" max="11539" width="5" style="294" customWidth="1"/>
    <col min="11540" max="11540" width="11.42578125" style="294"/>
    <col min="11541" max="11541" width="45.42578125" style="294" customWidth="1"/>
    <col min="11542" max="11542" width="13.42578125" style="294" customWidth="1"/>
    <col min="11543" max="11543" width="11.42578125" style="294"/>
    <col min="11544" max="11544" width="14.140625" style="294" customWidth="1"/>
    <col min="11545" max="11545" width="13.140625" style="294" customWidth="1"/>
    <col min="11546" max="11546" width="11.42578125" style="294"/>
    <col min="11547" max="11547" width="15.85546875" style="294" customWidth="1"/>
    <col min="11548" max="11548" width="26" style="294" customWidth="1"/>
    <col min="11549" max="11776" width="11.42578125" style="294"/>
    <col min="11777" max="11777" width="73.140625" style="294" customWidth="1"/>
    <col min="11778" max="11778" width="27.28515625" style="294" customWidth="1"/>
    <col min="11779" max="11779" width="44" style="294" customWidth="1"/>
    <col min="11780" max="11780" width="39.28515625" style="294" customWidth="1"/>
    <col min="11781" max="11781" width="22" style="294" customWidth="1"/>
    <col min="11782" max="11783" width="21.140625" style="294" customWidth="1"/>
    <col min="11784" max="11784" width="23.28515625" style="294" customWidth="1"/>
    <col min="11785" max="11786" width="21" style="294" customWidth="1"/>
    <col min="11787" max="11787" width="45.42578125" style="294" customWidth="1"/>
    <col min="11788" max="11788" width="16" style="294" customWidth="1"/>
    <col min="11789" max="11793" width="11.42578125" style="294"/>
    <col min="11794" max="11794" width="26.85546875" style="294" customWidth="1"/>
    <col min="11795" max="11795" width="5" style="294" customWidth="1"/>
    <col min="11796" max="11796" width="11.42578125" style="294"/>
    <col min="11797" max="11797" width="45.42578125" style="294" customWidth="1"/>
    <col min="11798" max="11798" width="13.42578125" style="294" customWidth="1"/>
    <col min="11799" max="11799" width="11.42578125" style="294"/>
    <col min="11800" max="11800" width="14.140625" style="294" customWidth="1"/>
    <col min="11801" max="11801" width="13.140625" style="294" customWidth="1"/>
    <col min="11802" max="11802" width="11.42578125" style="294"/>
    <col min="11803" max="11803" width="15.85546875" style="294" customWidth="1"/>
    <col min="11804" max="11804" width="26" style="294" customWidth="1"/>
    <col min="11805" max="12032" width="11.42578125" style="294"/>
    <col min="12033" max="12033" width="73.140625" style="294" customWidth="1"/>
    <col min="12034" max="12034" width="27.28515625" style="294" customWidth="1"/>
    <col min="12035" max="12035" width="44" style="294" customWidth="1"/>
    <col min="12036" max="12036" width="39.28515625" style="294" customWidth="1"/>
    <col min="12037" max="12037" width="22" style="294" customWidth="1"/>
    <col min="12038" max="12039" width="21.140625" style="294" customWidth="1"/>
    <col min="12040" max="12040" width="23.28515625" style="294" customWidth="1"/>
    <col min="12041" max="12042" width="21" style="294" customWidth="1"/>
    <col min="12043" max="12043" width="45.42578125" style="294" customWidth="1"/>
    <col min="12044" max="12044" width="16" style="294" customWidth="1"/>
    <col min="12045" max="12049" width="11.42578125" style="294"/>
    <col min="12050" max="12050" width="26.85546875" style="294" customWidth="1"/>
    <col min="12051" max="12051" width="5" style="294" customWidth="1"/>
    <col min="12052" max="12052" width="11.42578125" style="294"/>
    <col min="12053" max="12053" width="45.42578125" style="294" customWidth="1"/>
    <col min="12054" max="12054" width="13.42578125" style="294" customWidth="1"/>
    <col min="12055" max="12055" width="11.42578125" style="294"/>
    <col min="12056" max="12056" width="14.140625" style="294" customWidth="1"/>
    <col min="12057" max="12057" width="13.140625" style="294" customWidth="1"/>
    <col min="12058" max="12058" width="11.42578125" style="294"/>
    <col min="12059" max="12059" width="15.85546875" style="294" customWidth="1"/>
    <col min="12060" max="12060" width="26" style="294" customWidth="1"/>
    <col min="12061" max="12288" width="11.42578125" style="294"/>
    <col min="12289" max="12289" width="73.140625" style="294" customWidth="1"/>
    <col min="12290" max="12290" width="27.28515625" style="294" customWidth="1"/>
    <col min="12291" max="12291" width="44" style="294" customWidth="1"/>
    <col min="12292" max="12292" width="39.28515625" style="294" customWidth="1"/>
    <col min="12293" max="12293" width="22" style="294" customWidth="1"/>
    <col min="12294" max="12295" width="21.140625" style="294" customWidth="1"/>
    <col min="12296" max="12296" width="23.28515625" style="294" customWidth="1"/>
    <col min="12297" max="12298" width="21" style="294" customWidth="1"/>
    <col min="12299" max="12299" width="45.42578125" style="294" customWidth="1"/>
    <col min="12300" max="12300" width="16" style="294" customWidth="1"/>
    <col min="12301" max="12305" width="11.42578125" style="294"/>
    <col min="12306" max="12306" width="26.85546875" style="294" customWidth="1"/>
    <col min="12307" max="12307" width="5" style="294" customWidth="1"/>
    <col min="12308" max="12308" width="11.42578125" style="294"/>
    <col min="12309" max="12309" width="45.42578125" style="294" customWidth="1"/>
    <col min="12310" max="12310" width="13.42578125" style="294" customWidth="1"/>
    <col min="12311" max="12311" width="11.42578125" style="294"/>
    <col min="12312" max="12312" width="14.140625" style="294" customWidth="1"/>
    <col min="12313" max="12313" width="13.140625" style="294" customWidth="1"/>
    <col min="12314" max="12314" width="11.42578125" style="294"/>
    <col min="12315" max="12315" width="15.85546875" style="294" customWidth="1"/>
    <col min="12316" max="12316" width="26" style="294" customWidth="1"/>
    <col min="12317" max="12544" width="11.42578125" style="294"/>
    <col min="12545" max="12545" width="73.140625" style="294" customWidth="1"/>
    <col min="12546" max="12546" width="27.28515625" style="294" customWidth="1"/>
    <col min="12547" max="12547" width="44" style="294" customWidth="1"/>
    <col min="12548" max="12548" width="39.28515625" style="294" customWidth="1"/>
    <col min="12549" max="12549" width="22" style="294" customWidth="1"/>
    <col min="12550" max="12551" width="21.140625" style="294" customWidth="1"/>
    <col min="12552" max="12552" width="23.28515625" style="294" customWidth="1"/>
    <col min="12553" max="12554" width="21" style="294" customWidth="1"/>
    <col min="12555" max="12555" width="45.42578125" style="294" customWidth="1"/>
    <col min="12556" max="12556" width="16" style="294" customWidth="1"/>
    <col min="12557" max="12561" width="11.42578125" style="294"/>
    <col min="12562" max="12562" width="26.85546875" style="294" customWidth="1"/>
    <col min="12563" max="12563" width="5" style="294" customWidth="1"/>
    <col min="12564" max="12564" width="11.42578125" style="294"/>
    <col min="12565" max="12565" width="45.42578125" style="294" customWidth="1"/>
    <col min="12566" max="12566" width="13.42578125" style="294" customWidth="1"/>
    <col min="12567" max="12567" width="11.42578125" style="294"/>
    <col min="12568" max="12568" width="14.140625" style="294" customWidth="1"/>
    <col min="12569" max="12569" width="13.140625" style="294" customWidth="1"/>
    <col min="12570" max="12570" width="11.42578125" style="294"/>
    <col min="12571" max="12571" width="15.85546875" style="294" customWidth="1"/>
    <col min="12572" max="12572" width="26" style="294" customWidth="1"/>
    <col min="12573" max="12800" width="11.42578125" style="294"/>
    <col min="12801" max="12801" width="73.140625" style="294" customWidth="1"/>
    <col min="12802" max="12802" width="27.28515625" style="294" customWidth="1"/>
    <col min="12803" max="12803" width="44" style="294" customWidth="1"/>
    <col min="12804" max="12804" width="39.28515625" style="294" customWidth="1"/>
    <col min="12805" max="12805" width="22" style="294" customWidth="1"/>
    <col min="12806" max="12807" width="21.140625" style="294" customWidth="1"/>
    <col min="12808" max="12808" width="23.28515625" style="294" customWidth="1"/>
    <col min="12809" max="12810" width="21" style="294" customWidth="1"/>
    <col min="12811" max="12811" width="45.42578125" style="294" customWidth="1"/>
    <col min="12812" max="12812" width="16" style="294" customWidth="1"/>
    <col min="12813" max="12817" width="11.42578125" style="294"/>
    <col min="12818" max="12818" width="26.85546875" style="294" customWidth="1"/>
    <col min="12819" max="12819" width="5" style="294" customWidth="1"/>
    <col min="12820" max="12820" width="11.42578125" style="294"/>
    <col min="12821" max="12821" width="45.42578125" style="294" customWidth="1"/>
    <col min="12822" max="12822" width="13.42578125" style="294" customWidth="1"/>
    <col min="12823" max="12823" width="11.42578125" style="294"/>
    <col min="12824" max="12824" width="14.140625" style="294" customWidth="1"/>
    <col min="12825" max="12825" width="13.140625" style="294" customWidth="1"/>
    <col min="12826" max="12826" width="11.42578125" style="294"/>
    <col min="12827" max="12827" width="15.85546875" style="294" customWidth="1"/>
    <col min="12828" max="12828" width="26" style="294" customWidth="1"/>
    <col min="12829" max="13056" width="11.42578125" style="294"/>
    <col min="13057" max="13057" width="73.140625" style="294" customWidth="1"/>
    <col min="13058" max="13058" width="27.28515625" style="294" customWidth="1"/>
    <col min="13059" max="13059" width="44" style="294" customWidth="1"/>
    <col min="13060" max="13060" width="39.28515625" style="294" customWidth="1"/>
    <col min="13061" max="13061" width="22" style="294" customWidth="1"/>
    <col min="13062" max="13063" width="21.140625" style="294" customWidth="1"/>
    <col min="13064" max="13064" width="23.28515625" style="294" customWidth="1"/>
    <col min="13065" max="13066" width="21" style="294" customWidth="1"/>
    <col min="13067" max="13067" width="45.42578125" style="294" customWidth="1"/>
    <col min="13068" max="13068" width="16" style="294" customWidth="1"/>
    <col min="13069" max="13073" width="11.42578125" style="294"/>
    <col min="13074" max="13074" width="26.85546875" style="294" customWidth="1"/>
    <col min="13075" max="13075" width="5" style="294" customWidth="1"/>
    <col min="13076" max="13076" width="11.42578125" style="294"/>
    <col min="13077" max="13077" width="45.42578125" style="294" customWidth="1"/>
    <col min="13078" max="13078" width="13.42578125" style="294" customWidth="1"/>
    <col min="13079" max="13079" width="11.42578125" style="294"/>
    <col min="13080" max="13080" width="14.140625" style="294" customWidth="1"/>
    <col min="13081" max="13081" width="13.140625" style="294" customWidth="1"/>
    <col min="13082" max="13082" width="11.42578125" style="294"/>
    <col min="13083" max="13083" width="15.85546875" style="294" customWidth="1"/>
    <col min="13084" max="13084" width="26" style="294" customWidth="1"/>
    <col min="13085" max="13312" width="11.42578125" style="294"/>
    <col min="13313" max="13313" width="73.140625" style="294" customWidth="1"/>
    <col min="13314" max="13314" width="27.28515625" style="294" customWidth="1"/>
    <col min="13315" max="13315" width="44" style="294" customWidth="1"/>
    <col min="13316" max="13316" width="39.28515625" style="294" customWidth="1"/>
    <col min="13317" max="13317" width="22" style="294" customWidth="1"/>
    <col min="13318" max="13319" width="21.140625" style="294" customWidth="1"/>
    <col min="13320" max="13320" width="23.28515625" style="294" customWidth="1"/>
    <col min="13321" max="13322" width="21" style="294" customWidth="1"/>
    <col min="13323" max="13323" width="45.42578125" style="294" customWidth="1"/>
    <col min="13324" max="13324" width="16" style="294" customWidth="1"/>
    <col min="13325" max="13329" width="11.42578125" style="294"/>
    <col min="13330" max="13330" width="26.85546875" style="294" customWidth="1"/>
    <col min="13331" max="13331" width="5" style="294" customWidth="1"/>
    <col min="13332" max="13332" width="11.42578125" style="294"/>
    <col min="13333" max="13333" width="45.42578125" style="294" customWidth="1"/>
    <col min="13334" max="13334" width="13.42578125" style="294" customWidth="1"/>
    <col min="13335" max="13335" width="11.42578125" style="294"/>
    <col min="13336" max="13336" width="14.140625" style="294" customWidth="1"/>
    <col min="13337" max="13337" width="13.140625" style="294" customWidth="1"/>
    <col min="13338" max="13338" width="11.42578125" style="294"/>
    <col min="13339" max="13339" width="15.85546875" style="294" customWidth="1"/>
    <col min="13340" max="13340" width="26" style="294" customWidth="1"/>
    <col min="13341" max="13568" width="11.42578125" style="294"/>
    <col min="13569" max="13569" width="73.140625" style="294" customWidth="1"/>
    <col min="13570" max="13570" width="27.28515625" style="294" customWidth="1"/>
    <col min="13571" max="13571" width="44" style="294" customWidth="1"/>
    <col min="13572" max="13572" width="39.28515625" style="294" customWidth="1"/>
    <col min="13573" max="13573" width="22" style="294" customWidth="1"/>
    <col min="13574" max="13575" width="21.140625" style="294" customWidth="1"/>
    <col min="13576" max="13576" width="23.28515625" style="294" customWidth="1"/>
    <col min="13577" max="13578" width="21" style="294" customWidth="1"/>
    <col min="13579" max="13579" width="45.42578125" style="294" customWidth="1"/>
    <col min="13580" max="13580" width="16" style="294" customWidth="1"/>
    <col min="13581" max="13585" width="11.42578125" style="294"/>
    <col min="13586" max="13586" width="26.85546875" style="294" customWidth="1"/>
    <col min="13587" max="13587" width="5" style="294" customWidth="1"/>
    <col min="13588" max="13588" width="11.42578125" style="294"/>
    <col min="13589" max="13589" width="45.42578125" style="294" customWidth="1"/>
    <col min="13590" max="13590" width="13.42578125" style="294" customWidth="1"/>
    <col min="13591" max="13591" width="11.42578125" style="294"/>
    <col min="13592" max="13592" width="14.140625" style="294" customWidth="1"/>
    <col min="13593" max="13593" width="13.140625" style="294" customWidth="1"/>
    <col min="13594" max="13594" width="11.42578125" style="294"/>
    <col min="13595" max="13595" width="15.85546875" style="294" customWidth="1"/>
    <col min="13596" max="13596" width="26" style="294" customWidth="1"/>
    <col min="13597" max="13824" width="11.42578125" style="294"/>
    <col min="13825" max="13825" width="73.140625" style="294" customWidth="1"/>
    <col min="13826" max="13826" width="27.28515625" style="294" customWidth="1"/>
    <col min="13827" max="13827" width="44" style="294" customWidth="1"/>
    <col min="13828" max="13828" width="39.28515625" style="294" customWidth="1"/>
    <col min="13829" max="13829" width="22" style="294" customWidth="1"/>
    <col min="13830" max="13831" width="21.140625" style="294" customWidth="1"/>
    <col min="13832" max="13832" width="23.28515625" style="294" customWidth="1"/>
    <col min="13833" max="13834" width="21" style="294" customWidth="1"/>
    <col min="13835" max="13835" width="45.42578125" style="294" customWidth="1"/>
    <col min="13836" max="13836" width="16" style="294" customWidth="1"/>
    <col min="13837" max="13841" width="11.42578125" style="294"/>
    <col min="13842" max="13842" width="26.85546875" style="294" customWidth="1"/>
    <col min="13843" max="13843" width="5" style="294" customWidth="1"/>
    <col min="13844" max="13844" width="11.42578125" style="294"/>
    <col min="13845" max="13845" width="45.42578125" style="294" customWidth="1"/>
    <col min="13846" max="13846" width="13.42578125" style="294" customWidth="1"/>
    <col min="13847" max="13847" width="11.42578125" style="294"/>
    <col min="13848" max="13848" width="14.140625" style="294" customWidth="1"/>
    <col min="13849" max="13849" width="13.140625" style="294" customWidth="1"/>
    <col min="13850" max="13850" width="11.42578125" style="294"/>
    <col min="13851" max="13851" width="15.85546875" style="294" customWidth="1"/>
    <col min="13852" max="13852" width="26" style="294" customWidth="1"/>
    <col min="13853" max="14080" width="11.42578125" style="294"/>
    <col min="14081" max="14081" width="73.140625" style="294" customWidth="1"/>
    <col min="14082" max="14082" width="27.28515625" style="294" customWidth="1"/>
    <col min="14083" max="14083" width="44" style="294" customWidth="1"/>
    <col min="14084" max="14084" width="39.28515625" style="294" customWidth="1"/>
    <col min="14085" max="14085" width="22" style="294" customWidth="1"/>
    <col min="14086" max="14087" width="21.140625" style="294" customWidth="1"/>
    <col min="14088" max="14088" width="23.28515625" style="294" customWidth="1"/>
    <col min="14089" max="14090" width="21" style="294" customWidth="1"/>
    <col min="14091" max="14091" width="45.42578125" style="294" customWidth="1"/>
    <col min="14092" max="14092" width="16" style="294" customWidth="1"/>
    <col min="14093" max="14097" width="11.42578125" style="294"/>
    <col min="14098" max="14098" width="26.85546875" style="294" customWidth="1"/>
    <col min="14099" max="14099" width="5" style="294" customWidth="1"/>
    <col min="14100" max="14100" width="11.42578125" style="294"/>
    <col min="14101" max="14101" width="45.42578125" style="294" customWidth="1"/>
    <col min="14102" max="14102" width="13.42578125" style="294" customWidth="1"/>
    <col min="14103" max="14103" width="11.42578125" style="294"/>
    <col min="14104" max="14104" width="14.140625" style="294" customWidth="1"/>
    <col min="14105" max="14105" width="13.140625" style="294" customWidth="1"/>
    <col min="14106" max="14106" width="11.42578125" style="294"/>
    <col min="14107" max="14107" width="15.85546875" style="294" customWidth="1"/>
    <col min="14108" max="14108" width="26" style="294" customWidth="1"/>
    <col min="14109" max="14336" width="11.42578125" style="294"/>
    <col min="14337" max="14337" width="73.140625" style="294" customWidth="1"/>
    <col min="14338" max="14338" width="27.28515625" style="294" customWidth="1"/>
    <col min="14339" max="14339" width="44" style="294" customWidth="1"/>
    <col min="14340" max="14340" width="39.28515625" style="294" customWidth="1"/>
    <col min="14341" max="14341" width="22" style="294" customWidth="1"/>
    <col min="14342" max="14343" width="21.140625" style="294" customWidth="1"/>
    <col min="14344" max="14344" width="23.28515625" style="294" customWidth="1"/>
    <col min="14345" max="14346" width="21" style="294" customWidth="1"/>
    <col min="14347" max="14347" width="45.42578125" style="294" customWidth="1"/>
    <col min="14348" max="14348" width="16" style="294" customWidth="1"/>
    <col min="14349" max="14353" width="11.42578125" style="294"/>
    <col min="14354" max="14354" width="26.85546875" style="294" customWidth="1"/>
    <col min="14355" max="14355" width="5" style="294" customWidth="1"/>
    <col min="14356" max="14356" width="11.42578125" style="294"/>
    <col min="14357" max="14357" width="45.42578125" style="294" customWidth="1"/>
    <col min="14358" max="14358" width="13.42578125" style="294" customWidth="1"/>
    <col min="14359" max="14359" width="11.42578125" style="294"/>
    <col min="14360" max="14360" width="14.140625" style="294" customWidth="1"/>
    <col min="14361" max="14361" width="13.140625" style="294" customWidth="1"/>
    <col min="14362" max="14362" width="11.42578125" style="294"/>
    <col min="14363" max="14363" width="15.85546875" style="294" customWidth="1"/>
    <col min="14364" max="14364" width="26" style="294" customWidth="1"/>
    <col min="14365" max="14592" width="11.42578125" style="294"/>
    <col min="14593" max="14593" width="73.140625" style="294" customWidth="1"/>
    <col min="14594" max="14594" width="27.28515625" style="294" customWidth="1"/>
    <col min="14595" max="14595" width="44" style="294" customWidth="1"/>
    <col min="14596" max="14596" width="39.28515625" style="294" customWidth="1"/>
    <col min="14597" max="14597" width="22" style="294" customWidth="1"/>
    <col min="14598" max="14599" width="21.140625" style="294" customWidth="1"/>
    <col min="14600" max="14600" width="23.28515625" style="294" customWidth="1"/>
    <col min="14601" max="14602" width="21" style="294" customWidth="1"/>
    <col min="14603" max="14603" width="45.42578125" style="294" customWidth="1"/>
    <col min="14604" max="14604" width="16" style="294" customWidth="1"/>
    <col min="14605" max="14609" width="11.42578125" style="294"/>
    <col min="14610" max="14610" width="26.85546875" style="294" customWidth="1"/>
    <col min="14611" max="14611" width="5" style="294" customWidth="1"/>
    <col min="14612" max="14612" width="11.42578125" style="294"/>
    <col min="14613" max="14613" width="45.42578125" style="294" customWidth="1"/>
    <col min="14614" max="14614" width="13.42578125" style="294" customWidth="1"/>
    <col min="14615" max="14615" width="11.42578125" style="294"/>
    <col min="14616" max="14616" width="14.140625" style="294" customWidth="1"/>
    <col min="14617" max="14617" width="13.140625" style="294" customWidth="1"/>
    <col min="14618" max="14618" width="11.42578125" style="294"/>
    <col min="14619" max="14619" width="15.85546875" style="294" customWidth="1"/>
    <col min="14620" max="14620" width="26" style="294" customWidth="1"/>
    <col min="14621" max="14848" width="11.42578125" style="294"/>
    <col min="14849" max="14849" width="73.140625" style="294" customWidth="1"/>
    <col min="14850" max="14850" width="27.28515625" style="294" customWidth="1"/>
    <col min="14851" max="14851" width="44" style="294" customWidth="1"/>
    <col min="14852" max="14852" width="39.28515625" style="294" customWidth="1"/>
    <col min="14853" max="14853" width="22" style="294" customWidth="1"/>
    <col min="14854" max="14855" width="21.140625" style="294" customWidth="1"/>
    <col min="14856" max="14856" width="23.28515625" style="294" customWidth="1"/>
    <col min="14857" max="14858" width="21" style="294" customWidth="1"/>
    <col min="14859" max="14859" width="45.42578125" style="294" customWidth="1"/>
    <col min="14860" max="14860" width="16" style="294" customWidth="1"/>
    <col min="14861" max="14865" width="11.42578125" style="294"/>
    <col min="14866" max="14866" width="26.85546875" style="294" customWidth="1"/>
    <col min="14867" max="14867" width="5" style="294" customWidth="1"/>
    <col min="14868" max="14868" width="11.42578125" style="294"/>
    <col min="14869" max="14869" width="45.42578125" style="294" customWidth="1"/>
    <col min="14870" max="14870" width="13.42578125" style="294" customWidth="1"/>
    <col min="14871" max="14871" width="11.42578125" style="294"/>
    <col min="14872" max="14872" width="14.140625" style="294" customWidth="1"/>
    <col min="14873" max="14873" width="13.140625" style="294" customWidth="1"/>
    <col min="14874" max="14874" width="11.42578125" style="294"/>
    <col min="14875" max="14875" width="15.85546875" style="294" customWidth="1"/>
    <col min="14876" max="14876" width="26" style="294" customWidth="1"/>
    <col min="14877" max="15104" width="11.42578125" style="294"/>
    <col min="15105" max="15105" width="73.140625" style="294" customWidth="1"/>
    <col min="15106" max="15106" width="27.28515625" style="294" customWidth="1"/>
    <col min="15107" max="15107" width="44" style="294" customWidth="1"/>
    <col min="15108" max="15108" width="39.28515625" style="294" customWidth="1"/>
    <col min="15109" max="15109" width="22" style="294" customWidth="1"/>
    <col min="15110" max="15111" width="21.140625" style="294" customWidth="1"/>
    <col min="15112" max="15112" width="23.28515625" style="294" customWidth="1"/>
    <col min="15113" max="15114" width="21" style="294" customWidth="1"/>
    <col min="15115" max="15115" width="45.42578125" style="294" customWidth="1"/>
    <col min="15116" max="15116" width="16" style="294" customWidth="1"/>
    <col min="15117" max="15121" width="11.42578125" style="294"/>
    <col min="15122" max="15122" width="26.85546875" style="294" customWidth="1"/>
    <col min="15123" max="15123" width="5" style="294" customWidth="1"/>
    <col min="15124" max="15124" width="11.42578125" style="294"/>
    <col min="15125" max="15125" width="45.42578125" style="294" customWidth="1"/>
    <col min="15126" max="15126" width="13.42578125" style="294" customWidth="1"/>
    <col min="15127" max="15127" width="11.42578125" style="294"/>
    <col min="15128" max="15128" width="14.140625" style="294" customWidth="1"/>
    <col min="15129" max="15129" width="13.140625" style="294" customWidth="1"/>
    <col min="15130" max="15130" width="11.42578125" style="294"/>
    <col min="15131" max="15131" width="15.85546875" style="294" customWidth="1"/>
    <col min="15132" max="15132" width="26" style="294" customWidth="1"/>
    <col min="15133" max="15360" width="11.42578125" style="294"/>
    <col min="15361" max="15361" width="73.140625" style="294" customWidth="1"/>
    <col min="15362" max="15362" width="27.28515625" style="294" customWidth="1"/>
    <col min="15363" max="15363" width="44" style="294" customWidth="1"/>
    <col min="15364" max="15364" width="39.28515625" style="294" customWidth="1"/>
    <col min="15365" max="15365" width="22" style="294" customWidth="1"/>
    <col min="15366" max="15367" width="21.140625" style="294" customWidth="1"/>
    <col min="15368" max="15368" width="23.28515625" style="294" customWidth="1"/>
    <col min="15369" max="15370" width="21" style="294" customWidth="1"/>
    <col min="15371" max="15371" width="45.42578125" style="294" customWidth="1"/>
    <col min="15372" max="15372" width="16" style="294" customWidth="1"/>
    <col min="15373" max="15377" width="11.42578125" style="294"/>
    <col min="15378" max="15378" width="26.85546875" style="294" customWidth="1"/>
    <col min="15379" max="15379" width="5" style="294" customWidth="1"/>
    <col min="15380" max="15380" width="11.42578125" style="294"/>
    <col min="15381" max="15381" width="45.42578125" style="294" customWidth="1"/>
    <col min="15382" max="15382" width="13.42578125" style="294" customWidth="1"/>
    <col min="15383" max="15383" width="11.42578125" style="294"/>
    <col min="15384" max="15384" width="14.140625" style="294" customWidth="1"/>
    <col min="15385" max="15385" width="13.140625" style="294" customWidth="1"/>
    <col min="15386" max="15386" width="11.42578125" style="294"/>
    <col min="15387" max="15387" width="15.85546875" style="294" customWidth="1"/>
    <col min="15388" max="15388" width="26" style="294" customWidth="1"/>
    <col min="15389" max="15616" width="11.42578125" style="294"/>
    <col min="15617" max="15617" width="73.140625" style="294" customWidth="1"/>
    <col min="15618" max="15618" width="27.28515625" style="294" customWidth="1"/>
    <col min="15619" max="15619" width="44" style="294" customWidth="1"/>
    <col min="15620" max="15620" width="39.28515625" style="294" customWidth="1"/>
    <col min="15621" max="15621" width="22" style="294" customWidth="1"/>
    <col min="15622" max="15623" width="21.140625" style="294" customWidth="1"/>
    <col min="15624" max="15624" width="23.28515625" style="294" customWidth="1"/>
    <col min="15625" max="15626" width="21" style="294" customWidth="1"/>
    <col min="15627" max="15627" width="45.42578125" style="294" customWidth="1"/>
    <col min="15628" max="15628" width="16" style="294" customWidth="1"/>
    <col min="15629" max="15633" width="11.42578125" style="294"/>
    <col min="15634" max="15634" width="26.85546875" style="294" customWidth="1"/>
    <col min="15635" max="15635" width="5" style="294" customWidth="1"/>
    <col min="15636" max="15636" width="11.42578125" style="294"/>
    <col min="15637" max="15637" width="45.42578125" style="294" customWidth="1"/>
    <col min="15638" max="15638" width="13.42578125" style="294" customWidth="1"/>
    <col min="15639" max="15639" width="11.42578125" style="294"/>
    <col min="15640" max="15640" width="14.140625" style="294" customWidth="1"/>
    <col min="15641" max="15641" width="13.140625" style="294" customWidth="1"/>
    <col min="15642" max="15642" width="11.42578125" style="294"/>
    <col min="15643" max="15643" width="15.85546875" style="294" customWidth="1"/>
    <col min="15644" max="15644" width="26" style="294" customWidth="1"/>
    <col min="15645" max="15872" width="11.42578125" style="294"/>
    <col min="15873" max="15873" width="73.140625" style="294" customWidth="1"/>
    <col min="15874" max="15874" width="27.28515625" style="294" customWidth="1"/>
    <col min="15875" max="15875" width="44" style="294" customWidth="1"/>
    <col min="15876" max="15876" width="39.28515625" style="294" customWidth="1"/>
    <col min="15877" max="15877" width="22" style="294" customWidth="1"/>
    <col min="15878" max="15879" width="21.140625" style="294" customWidth="1"/>
    <col min="15880" max="15880" width="23.28515625" style="294" customWidth="1"/>
    <col min="15881" max="15882" width="21" style="294" customWidth="1"/>
    <col min="15883" max="15883" width="45.42578125" style="294" customWidth="1"/>
    <col min="15884" max="15884" width="16" style="294" customWidth="1"/>
    <col min="15885" max="15889" width="11.42578125" style="294"/>
    <col min="15890" max="15890" width="26.85546875" style="294" customWidth="1"/>
    <col min="15891" max="15891" width="5" style="294" customWidth="1"/>
    <col min="15892" max="15892" width="11.42578125" style="294"/>
    <col min="15893" max="15893" width="45.42578125" style="294" customWidth="1"/>
    <col min="15894" max="15894" width="13.42578125" style="294" customWidth="1"/>
    <col min="15895" max="15895" width="11.42578125" style="294"/>
    <col min="15896" max="15896" width="14.140625" style="294" customWidth="1"/>
    <col min="15897" max="15897" width="13.140625" style="294" customWidth="1"/>
    <col min="15898" max="15898" width="11.42578125" style="294"/>
    <col min="15899" max="15899" width="15.85546875" style="294" customWidth="1"/>
    <col min="15900" max="15900" width="26" style="294" customWidth="1"/>
    <col min="15901" max="16128" width="11.42578125" style="294"/>
    <col min="16129" max="16129" width="73.140625" style="294" customWidth="1"/>
    <col min="16130" max="16130" width="27.28515625" style="294" customWidth="1"/>
    <col min="16131" max="16131" width="44" style="294" customWidth="1"/>
    <col min="16132" max="16132" width="39.28515625" style="294" customWidth="1"/>
    <col min="16133" max="16133" width="22" style="294" customWidth="1"/>
    <col min="16134" max="16135" width="21.140625" style="294" customWidth="1"/>
    <col min="16136" max="16136" width="23.28515625" style="294" customWidth="1"/>
    <col min="16137" max="16138" width="21" style="294" customWidth="1"/>
    <col min="16139" max="16139" width="45.42578125" style="294" customWidth="1"/>
    <col min="16140" max="16140" width="16" style="294" customWidth="1"/>
    <col min="16141" max="16145" width="11.42578125" style="294"/>
    <col min="16146" max="16146" width="26.85546875" style="294" customWidth="1"/>
    <col min="16147" max="16147" width="5" style="294" customWidth="1"/>
    <col min="16148" max="16148" width="11.42578125" style="294"/>
    <col min="16149" max="16149" width="45.42578125" style="294" customWidth="1"/>
    <col min="16150" max="16150" width="13.42578125" style="294" customWidth="1"/>
    <col min="16151" max="16151" width="11.42578125" style="294"/>
    <col min="16152" max="16152" width="14.140625" style="294" customWidth="1"/>
    <col min="16153" max="16153" width="13.140625" style="294" customWidth="1"/>
    <col min="16154" max="16154" width="11.42578125" style="294"/>
    <col min="16155" max="16155" width="15.85546875" style="294" customWidth="1"/>
    <col min="16156" max="16156" width="26" style="294" customWidth="1"/>
    <col min="16157" max="16384" width="11.42578125" style="294"/>
  </cols>
  <sheetData>
    <row r="1" spans="1:11" s="263" customFormat="1" ht="19.5" thickBot="1" x14ac:dyDescent="0.3">
      <c r="H1" s="264"/>
      <c r="I1" s="265"/>
      <c r="J1" s="265"/>
    </row>
    <row r="2" spans="1:11" s="263" customFormat="1" ht="44.25" customHeight="1" x14ac:dyDescent="0.25">
      <c r="A2" s="904" t="s">
        <v>274</v>
      </c>
      <c r="B2" s="905"/>
      <c r="C2" s="905"/>
      <c r="D2" s="905"/>
      <c r="E2" s="905"/>
      <c r="F2" s="905"/>
      <c r="G2" s="905"/>
      <c r="H2" s="905"/>
      <c r="I2" s="905"/>
      <c r="J2" s="905"/>
      <c r="K2" s="906"/>
    </row>
    <row r="3" spans="1:11" s="263" customFormat="1" ht="29.25" customHeight="1" x14ac:dyDescent="0.25">
      <c r="A3" s="907" t="s">
        <v>366</v>
      </c>
      <c r="B3" s="908"/>
      <c r="C3" s="908"/>
      <c r="D3" s="908"/>
      <c r="E3" s="908"/>
      <c r="F3" s="908"/>
      <c r="G3" s="908"/>
      <c r="H3" s="908"/>
      <c r="I3" s="908"/>
      <c r="J3" s="908"/>
      <c r="K3" s="909"/>
    </row>
    <row r="4" spans="1:11" s="263" customFormat="1" ht="77.25" customHeight="1" thickBot="1" x14ac:dyDescent="0.3">
      <c r="A4" s="377" t="s">
        <v>334</v>
      </c>
      <c r="B4" s="378" t="s">
        <v>267</v>
      </c>
      <c r="C4" s="378" t="s">
        <v>268</v>
      </c>
      <c r="D4" s="378" t="s">
        <v>335</v>
      </c>
      <c r="E4" s="378" t="s">
        <v>20</v>
      </c>
      <c r="F4" s="378" t="s">
        <v>21</v>
      </c>
      <c r="G4" s="378" t="s">
        <v>336</v>
      </c>
      <c r="H4" s="378" t="s">
        <v>20</v>
      </c>
      <c r="I4" s="378" t="s">
        <v>21</v>
      </c>
      <c r="J4" s="378" t="s">
        <v>337</v>
      </c>
      <c r="K4" s="379" t="s">
        <v>338</v>
      </c>
    </row>
    <row r="5" spans="1:11" s="263" customFormat="1" ht="281.25" customHeight="1" x14ac:dyDescent="0.25">
      <c r="A5" s="383" t="s">
        <v>339</v>
      </c>
      <c r="B5" s="384" t="s">
        <v>410</v>
      </c>
      <c r="C5" s="384" t="s">
        <v>411</v>
      </c>
      <c r="D5" s="384"/>
      <c r="E5" s="385">
        <v>0</v>
      </c>
      <c r="F5" s="385">
        <v>0</v>
      </c>
      <c r="G5" s="386">
        <v>0</v>
      </c>
      <c r="H5" s="387">
        <v>0</v>
      </c>
      <c r="I5" s="387">
        <v>0</v>
      </c>
      <c r="J5" s="385">
        <v>0</v>
      </c>
      <c r="K5" s="388" t="s">
        <v>437</v>
      </c>
    </row>
    <row r="6" spans="1:11" s="263" customFormat="1" ht="233.25" customHeight="1" thickBot="1" x14ac:dyDescent="0.3">
      <c r="A6" s="284" t="s">
        <v>351</v>
      </c>
      <c r="B6" s="285" t="s">
        <v>410</v>
      </c>
      <c r="C6" s="285" t="s">
        <v>432</v>
      </c>
      <c r="D6" s="389"/>
      <c r="E6" s="390">
        <v>0</v>
      </c>
      <c r="F6" s="390">
        <v>0</v>
      </c>
      <c r="G6" s="391">
        <v>0</v>
      </c>
      <c r="H6" s="392">
        <v>0</v>
      </c>
      <c r="I6" s="392">
        <v>0</v>
      </c>
      <c r="J6" s="390">
        <v>0</v>
      </c>
      <c r="K6" s="393" t="s">
        <v>437</v>
      </c>
    </row>
    <row r="7" spans="1:11" s="263" customFormat="1" ht="36.75" customHeight="1" thickBot="1" x14ac:dyDescent="0.3">
      <c r="A7" s="290"/>
      <c r="B7" s="290"/>
      <c r="C7" s="290"/>
      <c r="D7" s="291"/>
      <c r="E7" s="291"/>
      <c r="F7" s="291"/>
      <c r="G7" s="291"/>
      <c r="H7" s="291"/>
      <c r="I7" s="291"/>
      <c r="J7" s="291"/>
    </row>
    <row r="8" spans="1:11" s="263" customFormat="1" ht="19.5" thickBot="1" x14ac:dyDescent="0.3">
      <c r="A8" s="879" t="s">
        <v>354</v>
      </c>
      <c r="B8" s="881" t="s">
        <v>433</v>
      </c>
      <c r="C8" s="882"/>
      <c r="D8" s="882"/>
      <c r="E8" s="882"/>
      <c r="F8" s="882"/>
      <c r="G8" s="882"/>
      <c r="H8" s="882"/>
      <c r="I8" s="882"/>
      <c r="J8" s="882"/>
      <c r="K8" s="883"/>
    </row>
    <row r="9" spans="1:11" s="263" customFormat="1" ht="20.25" customHeight="1" thickBot="1" x14ac:dyDescent="0.3">
      <c r="A9" s="880"/>
      <c r="B9" s="881" t="s">
        <v>356</v>
      </c>
      <c r="C9" s="883"/>
      <c r="D9" s="884" t="s">
        <v>357</v>
      </c>
      <c r="E9" s="885"/>
      <c r="F9" s="881" t="s">
        <v>358</v>
      </c>
      <c r="G9" s="882"/>
      <c r="H9" s="883"/>
      <c r="I9" s="881" t="s">
        <v>359</v>
      </c>
      <c r="J9" s="882"/>
      <c r="K9" s="883"/>
    </row>
    <row r="10" spans="1:11" s="263" customFormat="1" ht="123" customHeight="1" thickBot="1" x14ac:dyDescent="0.3">
      <c r="A10" s="292" t="s">
        <v>407</v>
      </c>
      <c r="B10" s="863" t="s">
        <v>134</v>
      </c>
      <c r="C10" s="863"/>
      <c r="D10" s="863" t="s">
        <v>134</v>
      </c>
      <c r="E10" s="863"/>
      <c r="F10" s="864" t="s">
        <v>361</v>
      </c>
      <c r="G10" s="865"/>
      <c r="H10" s="866"/>
      <c r="I10" s="867" t="s">
        <v>438</v>
      </c>
      <c r="J10" s="868"/>
      <c r="K10" s="869"/>
    </row>
    <row r="11" spans="1:11" s="263" customFormat="1" x14ac:dyDescent="0.25">
      <c r="H11" s="264"/>
      <c r="I11" s="265"/>
      <c r="J11" s="265"/>
    </row>
    <row r="12" spans="1:11" s="263" customFormat="1" ht="33.75" customHeight="1" x14ac:dyDescent="0.25">
      <c r="A12" s="910" t="s">
        <v>122</v>
      </c>
      <c r="B12" s="910"/>
      <c r="C12" s="910"/>
      <c r="D12" s="910" t="s">
        <v>4</v>
      </c>
      <c r="E12" s="910"/>
      <c r="F12" s="910"/>
      <c r="G12" s="910"/>
      <c r="H12" s="910"/>
      <c r="I12" s="910" t="s">
        <v>13</v>
      </c>
      <c r="J12" s="910"/>
      <c r="K12" s="910"/>
    </row>
    <row r="13" spans="1:11" s="263" customFormat="1" ht="36.75" customHeight="1" x14ac:dyDescent="0.25">
      <c r="A13" s="912" t="s">
        <v>5</v>
      </c>
      <c r="B13" s="914"/>
      <c r="C13" s="382" t="s">
        <v>186</v>
      </c>
      <c r="D13" s="912" t="s">
        <v>5</v>
      </c>
      <c r="E13" s="913"/>
      <c r="F13" s="914"/>
      <c r="G13" s="910" t="s">
        <v>186</v>
      </c>
      <c r="H13" s="910"/>
      <c r="I13" s="910" t="s">
        <v>436</v>
      </c>
      <c r="J13" s="910"/>
      <c r="K13" s="382" t="s">
        <v>186</v>
      </c>
    </row>
    <row r="14" spans="1:11" s="263" customFormat="1" ht="154.5" customHeight="1" x14ac:dyDescent="0.35">
      <c r="A14" s="911" t="s">
        <v>363</v>
      </c>
      <c r="B14" s="911"/>
      <c r="C14" s="353" t="s">
        <v>435</v>
      </c>
      <c r="D14" s="915" t="s">
        <v>307</v>
      </c>
      <c r="E14" s="916"/>
      <c r="F14" s="917"/>
      <c r="G14" s="889" t="s">
        <v>435</v>
      </c>
      <c r="H14" s="889"/>
      <c r="I14" s="891" t="s">
        <v>364</v>
      </c>
      <c r="J14" s="891"/>
      <c r="K14" s="353">
        <v>43672</v>
      </c>
    </row>
    <row r="15" spans="1:11" s="263" customFormat="1" x14ac:dyDescent="0.25">
      <c r="H15" s="264"/>
      <c r="I15" s="265"/>
      <c r="J15" s="265"/>
    </row>
    <row r="16" spans="1:11" s="263" customFormat="1" x14ac:dyDescent="0.25">
      <c r="H16" s="264"/>
      <c r="I16" s="265"/>
      <c r="J16" s="265"/>
    </row>
    <row r="17" spans="8:10" s="263" customFormat="1" x14ac:dyDescent="0.25">
      <c r="H17" s="264"/>
      <c r="I17" s="265"/>
      <c r="J17" s="265"/>
    </row>
    <row r="18" spans="8:10" s="263" customFormat="1" x14ac:dyDescent="0.25">
      <c r="H18" s="264"/>
      <c r="I18" s="265"/>
      <c r="J18" s="265"/>
    </row>
    <row r="19" spans="8:10" s="263" customFormat="1" x14ac:dyDescent="0.25">
      <c r="H19" s="264"/>
      <c r="I19" s="265"/>
      <c r="J19" s="265"/>
    </row>
    <row r="20" spans="8:10" s="263" customFormat="1" x14ac:dyDescent="0.25">
      <c r="H20" s="264"/>
      <c r="I20" s="265"/>
      <c r="J20" s="265"/>
    </row>
    <row r="21" spans="8:10" s="263" customFormat="1" x14ac:dyDescent="0.25">
      <c r="H21" s="264"/>
      <c r="I21" s="265"/>
      <c r="J21" s="265"/>
    </row>
    <row r="22" spans="8:10" s="263" customFormat="1" x14ac:dyDescent="0.25">
      <c r="H22" s="264"/>
      <c r="I22" s="265"/>
      <c r="J22" s="265"/>
    </row>
    <row r="23" spans="8:10" s="263" customFormat="1" x14ac:dyDescent="0.25">
      <c r="H23" s="264"/>
      <c r="I23" s="265"/>
      <c r="J23" s="265"/>
    </row>
    <row r="24" spans="8:10" s="263" customFormat="1" x14ac:dyDescent="0.25">
      <c r="H24" s="264"/>
      <c r="I24" s="265"/>
      <c r="J24" s="265"/>
    </row>
    <row r="25" spans="8:10" s="263" customFormat="1" x14ac:dyDescent="0.25">
      <c r="H25" s="264"/>
      <c r="I25" s="265"/>
      <c r="J25" s="265"/>
    </row>
    <row r="26" spans="8:10" s="263" customFormat="1" x14ac:dyDescent="0.25">
      <c r="H26" s="264"/>
      <c r="I26" s="265"/>
      <c r="J26" s="265"/>
    </row>
    <row r="27" spans="8:10" s="263" customFormat="1" x14ac:dyDescent="0.25">
      <c r="H27" s="264"/>
      <c r="I27" s="265"/>
      <c r="J27" s="265"/>
    </row>
    <row r="28" spans="8:10" s="263" customFormat="1" x14ac:dyDescent="0.25">
      <c r="H28" s="264"/>
      <c r="I28" s="265"/>
      <c r="J28" s="265"/>
    </row>
    <row r="29" spans="8:10" s="263" customFormat="1" x14ac:dyDescent="0.25">
      <c r="H29" s="264"/>
      <c r="I29" s="265"/>
      <c r="J29" s="265"/>
    </row>
    <row r="30" spans="8:10" s="263" customFormat="1" x14ac:dyDescent="0.25">
      <c r="H30" s="264"/>
      <c r="I30" s="265"/>
      <c r="J30" s="265"/>
    </row>
    <row r="31" spans="8:10" s="263" customFormat="1" x14ac:dyDescent="0.25">
      <c r="H31" s="264"/>
      <c r="I31" s="265"/>
      <c r="J31" s="265"/>
    </row>
    <row r="32" spans="8:10" s="263" customFormat="1" x14ac:dyDescent="0.25">
      <c r="H32" s="264"/>
      <c r="I32" s="265"/>
      <c r="J32" s="265"/>
    </row>
    <row r="33" spans="8:10" s="263" customFormat="1" x14ac:dyDescent="0.25">
      <c r="H33" s="264"/>
      <c r="I33" s="265"/>
      <c r="J33" s="265"/>
    </row>
    <row r="34" spans="8:10" s="263" customFormat="1" x14ac:dyDescent="0.25">
      <c r="H34" s="264"/>
      <c r="I34" s="265"/>
      <c r="J34" s="265"/>
    </row>
    <row r="35" spans="8:10" s="263" customFormat="1" x14ac:dyDescent="0.25">
      <c r="H35" s="264"/>
      <c r="I35" s="265"/>
      <c r="J35" s="265"/>
    </row>
    <row r="36" spans="8:10" s="263" customFormat="1" x14ac:dyDescent="0.25">
      <c r="H36" s="264"/>
      <c r="I36" s="265"/>
      <c r="J36" s="265"/>
    </row>
    <row r="37" spans="8:10" s="263" customFormat="1" x14ac:dyDescent="0.25">
      <c r="H37" s="264"/>
      <c r="I37" s="265"/>
      <c r="J37" s="265"/>
    </row>
    <row r="38" spans="8:10" s="263" customFormat="1" x14ac:dyDescent="0.25">
      <c r="H38" s="264"/>
      <c r="I38" s="265"/>
      <c r="J38" s="265"/>
    </row>
    <row r="39" spans="8:10" s="263" customFormat="1" x14ac:dyDescent="0.25">
      <c r="H39" s="264"/>
      <c r="I39" s="265"/>
      <c r="J39" s="265"/>
    </row>
    <row r="40" spans="8:10" s="263" customFormat="1" x14ac:dyDescent="0.25">
      <c r="H40" s="264"/>
      <c r="I40" s="265"/>
      <c r="J40" s="265"/>
    </row>
    <row r="41" spans="8:10" s="263" customFormat="1" x14ac:dyDescent="0.25">
      <c r="H41" s="264"/>
      <c r="I41" s="265"/>
      <c r="J41" s="265"/>
    </row>
    <row r="42" spans="8:10" s="263" customFormat="1" x14ac:dyDescent="0.25">
      <c r="H42" s="264"/>
      <c r="I42" s="265"/>
      <c r="J42" s="265"/>
    </row>
    <row r="43" spans="8:10" s="263" customFormat="1" x14ac:dyDescent="0.25">
      <c r="H43" s="264"/>
      <c r="I43" s="265"/>
      <c r="J43" s="265"/>
    </row>
    <row r="44" spans="8:10" s="263" customFormat="1" x14ac:dyDescent="0.25">
      <c r="H44" s="264"/>
      <c r="I44" s="265"/>
      <c r="J44" s="265"/>
    </row>
    <row r="45" spans="8:10" s="263" customFormat="1" x14ac:dyDescent="0.25">
      <c r="H45" s="264"/>
      <c r="I45" s="265"/>
      <c r="J45" s="265"/>
    </row>
    <row r="46" spans="8:10" s="263" customFormat="1" x14ac:dyDescent="0.25">
      <c r="H46" s="264"/>
      <c r="I46" s="265"/>
      <c r="J46" s="265"/>
    </row>
    <row r="47" spans="8:10" s="263" customFormat="1" x14ac:dyDescent="0.25">
      <c r="H47" s="264"/>
      <c r="I47" s="265"/>
      <c r="J47" s="265"/>
    </row>
    <row r="48" spans="8:10" s="263" customFormat="1" x14ac:dyDescent="0.25">
      <c r="H48" s="264"/>
      <c r="I48" s="265"/>
      <c r="J48" s="265"/>
    </row>
    <row r="49" spans="8:10" s="263" customFormat="1" x14ac:dyDescent="0.25">
      <c r="H49" s="264"/>
      <c r="I49" s="265"/>
      <c r="J49" s="265"/>
    </row>
    <row r="50" spans="8:10" s="263" customFormat="1" x14ac:dyDescent="0.25">
      <c r="H50" s="264"/>
      <c r="I50" s="265"/>
      <c r="J50" s="265"/>
    </row>
    <row r="51" spans="8:10" s="263" customFormat="1" x14ac:dyDescent="0.25">
      <c r="H51" s="264"/>
      <c r="I51" s="265"/>
      <c r="J51" s="265"/>
    </row>
    <row r="52" spans="8:10" s="263" customFormat="1" x14ac:dyDescent="0.25">
      <c r="H52" s="264"/>
      <c r="I52" s="265"/>
      <c r="J52" s="265"/>
    </row>
    <row r="53" spans="8:10" s="263" customFormat="1" x14ac:dyDescent="0.25">
      <c r="H53" s="264"/>
      <c r="I53" s="265"/>
      <c r="J53" s="265"/>
    </row>
    <row r="54" spans="8:10" s="263" customFormat="1" x14ac:dyDescent="0.25">
      <c r="H54" s="264"/>
      <c r="I54" s="265"/>
      <c r="J54" s="265"/>
    </row>
    <row r="55" spans="8:10" s="263" customFormat="1" x14ac:dyDescent="0.25">
      <c r="H55" s="264"/>
      <c r="I55" s="265"/>
      <c r="J55" s="265"/>
    </row>
    <row r="56" spans="8:10" s="263" customFormat="1" x14ac:dyDescent="0.25">
      <c r="H56" s="264"/>
      <c r="I56" s="265"/>
      <c r="J56" s="265"/>
    </row>
    <row r="57" spans="8:10" s="263" customFormat="1" x14ac:dyDescent="0.25">
      <c r="H57" s="264"/>
      <c r="I57" s="265"/>
      <c r="J57" s="265"/>
    </row>
    <row r="58" spans="8:10" s="263" customFormat="1" x14ac:dyDescent="0.25">
      <c r="H58" s="264"/>
      <c r="I58" s="265"/>
      <c r="J58" s="265"/>
    </row>
    <row r="59" spans="8:10" s="263" customFormat="1" x14ac:dyDescent="0.25">
      <c r="H59" s="264"/>
      <c r="I59" s="265"/>
      <c r="J59" s="265"/>
    </row>
    <row r="60" spans="8:10" s="263" customFormat="1" x14ac:dyDescent="0.25">
      <c r="H60" s="264"/>
      <c r="I60" s="265"/>
      <c r="J60" s="265"/>
    </row>
    <row r="61" spans="8:10" s="263" customFormat="1" x14ac:dyDescent="0.25">
      <c r="H61" s="264"/>
      <c r="I61" s="265"/>
      <c r="J61" s="265"/>
    </row>
    <row r="62" spans="8:10" s="263" customFormat="1" x14ac:dyDescent="0.25">
      <c r="H62" s="264"/>
      <c r="I62" s="265"/>
      <c r="J62" s="265"/>
    </row>
    <row r="63" spans="8:10" s="263" customFormat="1" x14ac:dyDescent="0.25">
      <c r="H63" s="264"/>
      <c r="I63" s="265"/>
      <c r="J63" s="265"/>
    </row>
    <row r="64" spans="8:10" s="263" customFormat="1" x14ac:dyDescent="0.25">
      <c r="H64" s="264"/>
      <c r="I64" s="265"/>
      <c r="J64" s="265"/>
    </row>
    <row r="65" spans="8:10" s="263" customFormat="1" x14ac:dyDescent="0.25">
      <c r="H65" s="264"/>
      <c r="I65" s="265"/>
      <c r="J65" s="265"/>
    </row>
    <row r="66" spans="8:10" s="263" customFormat="1" x14ac:dyDescent="0.25">
      <c r="H66" s="264"/>
      <c r="I66" s="265"/>
      <c r="J66" s="265"/>
    </row>
    <row r="67" spans="8:10" s="263" customFormat="1" x14ac:dyDescent="0.25">
      <c r="H67" s="264"/>
      <c r="I67" s="265"/>
      <c r="J67" s="265"/>
    </row>
    <row r="68" spans="8:10" s="263" customFormat="1" x14ac:dyDescent="0.25">
      <c r="H68" s="264"/>
      <c r="I68" s="265"/>
      <c r="J68" s="265"/>
    </row>
    <row r="69" spans="8:10" s="263" customFormat="1" x14ac:dyDescent="0.25">
      <c r="H69" s="264"/>
      <c r="I69" s="265"/>
      <c r="J69" s="265"/>
    </row>
    <row r="70" spans="8:10" s="263" customFormat="1" x14ac:dyDescent="0.25">
      <c r="H70" s="264"/>
      <c r="I70" s="265"/>
      <c r="J70" s="265"/>
    </row>
    <row r="71" spans="8:10" s="263" customFormat="1" x14ac:dyDescent="0.25">
      <c r="H71" s="264"/>
      <c r="I71" s="265"/>
      <c r="J71" s="265"/>
    </row>
    <row r="72" spans="8:10" s="263" customFormat="1" x14ac:dyDescent="0.25">
      <c r="H72" s="264"/>
      <c r="I72" s="265"/>
      <c r="J72" s="265"/>
    </row>
    <row r="73" spans="8:10" s="263" customFormat="1" x14ac:dyDescent="0.25">
      <c r="H73" s="264"/>
      <c r="I73" s="265"/>
      <c r="J73" s="265"/>
    </row>
    <row r="74" spans="8:10" s="263" customFormat="1" x14ac:dyDescent="0.25">
      <c r="H74" s="264"/>
      <c r="I74" s="265"/>
      <c r="J74" s="265"/>
    </row>
    <row r="75" spans="8:10" s="263" customFormat="1" x14ac:dyDescent="0.25">
      <c r="H75" s="264"/>
      <c r="I75" s="265"/>
      <c r="J75" s="265"/>
    </row>
    <row r="76" spans="8:10" s="263" customFormat="1" x14ac:dyDescent="0.25">
      <c r="H76" s="264"/>
      <c r="I76" s="265"/>
      <c r="J76" s="265"/>
    </row>
    <row r="77" spans="8:10" s="263" customFormat="1" x14ac:dyDescent="0.25">
      <c r="H77" s="264"/>
      <c r="I77" s="265"/>
      <c r="J77" s="265"/>
    </row>
    <row r="78" spans="8:10" s="263" customFormat="1" x14ac:dyDescent="0.25">
      <c r="H78" s="264"/>
      <c r="I78" s="265"/>
      <c r="J78" s="265"/>
    </row>
    <row r="79" spans="8:10" s="263" customFormat="1" x14ac:dyDescent="0.25">
      <c r="H79" s="264"/>
      <c r="I79" s="265"/>
      <c r="J79" s="265"/>
    </row>
    <row r="80" spans="8:10" s="263" customFormat="1" x14ac:dyDescent="0.25">
      <c r="H80" s="264"/>
      <c r="I80" s="265"/>
      <c r="J80" s="265"/>
    </row>
    <row r="81" spans="8:10" s="263" customFormat="1" x14ac:dyDescent="0.25">
      <c r="H81" s="264"/>
      <c r="I81" s="265"/>
      <c r="J81" s="265"/>
    </row>
    <row r="82" spans="8:10" s="263" customFormat="1" x14ac:dyDescent="0.25">
      <c r="H82" s="264"/>
      <c r="I82" s="265"/>
      <c r="J82" s="265"/>
    </row>
    <row r="83" spans="8:10" s="263" customFormat="1" x14ac:dyDescent="0.25">
      <c r="H83" s="264"/>
      <c r="I83" s="265"/>
      <c r="J83" s="265"/>
    </row>
    <row r="84" spans="8:10" s="263" customFormat="1" x14ac:dyDescent="0.25">
      <c r="H84" s="264"/>
      <c r="I84" s="265"/>
      <c r="J84" s="265"/>
    </row>
    <row r="85" spans="8:10" s="263" customFormat="1" x14ac:dyDescent="0.25">
      <c r="H85" s="264"/>
      <c r="I85" s="265"/>
      <c r="J85" s="265"/>
    </row>
    <row r="86" spans="8:10" s="263" customFormat="1" x14ac:dyDescent="0.25">
      <c r="H86" s="264"/>
      <c r="I86" s="265"/>
      <c r="J86" s="265"/>
    </row>
    <row r="87" spans="8:10" s="263" customFormat="1" x14ac:dyDescent="0.25">
      <c r="H87" s="264"/>
      <c r="I87" s="265"/>
      <c r="J87" s="265"/>
    </row>
    <row r="88" spans="8:10" s="263" customFormat="1" x14ac:dyDescent="0.25">
      <c r="H88" s="264"/>
      <c r="I88" s="265"/>
      <c r="J88" s="265"/>
    </row>
    <row r="89" spans="8:10" s="263" customFormat="1" x14ac:dyDescent="0.25">
      <c r="H89" s="264"/>
      <c r="I89" s="265"/>
      <c r="J89" s="265"/>
    </row>
    <row r="90" spans="8:10" s="263" customFormat="1" x14ac:dyDescent="0.25">
      <c r="H90" s="264"/>
      <c r="I90" s="265"/>
      <c r="J90" s="265"/>
    </row>
    <row r="91" spans="8:10" s="263" customFormat="1" x14ac:dyDescent="0.25">
      <c r="H91" s="264"/>
      <c r="I91" s="265"/>
      <c r="J91" s="265"/>
    </row>
    <row r="92" spans="8:10" s="263" customFormat="1" x14ac:dyDescent="0.25">
      <c r="H92" s="264"/>
      <c r="I92" s="265"/>
      <c r="J92" s="265"/>
    </row>
    <row r="93" spans="8:10" s="263" customFormat="1" x14ac:dyDescent="0.25">
      <c r="H93" s="264"/>
      <c r="I93" s="265"/>
      <c r="J93" s="265"/>
    </row>
    <row r="94" spans="8:10" s="263" customFormat="1" x14ac:dyDescent="0.25">
      <c r="H94" s="264"/>
      <c r="I94" s="265"/>
      <c r="J94" s="265"/>
    </row>
    <row r="95" spans="8:10" s="263" customFormat="1" x14ac:dyDescent="0.25">
      <c r="H95" s="264"/>
      <c r="I95" s="265"/>
      <c r="J95" s="265"/>
    </row>
    <row r="96" spans="8:10" s="263" customFormat="1" x14ac:dyDescent="0.25">
      <c r="H96" s="264"/>
      <c r="I96" s="265"/>
      <c r="J96" s="265"/>
    </row>
    <row r="97" spans="8:10" s="263" customFormat="1" x14ac:dyDescent="0.25">
      <c r="H97" s="264"/>
      <c r="I97" s="265"/>
      <c r="J97" s="265"/>
    </row>
    <row r="98" spans="8:10" s="263" customFormat="1" x14ac:dyDescent="0.25">
      <c r="H98" s="264"/>
      <c r="I98" s="265"/>
      <c r="J98" s="265"/>
    </row>
    <row r="99" spans="8:10" s="263" customFormat="1" x14ac:dyDescent="0.25">
      <c r="H99" s="264"/>
      <c r="I99" s="265"/>
      <c r="J99" s="265"/>
    </row>
    <row r="100" spans="8:10" s="263" customFormat="1" x14ac:dyDescent="0.25">
      <c r="H100" s="264"/>
      <c r="I100" s="265"/>
      <c r="J100" s="265"/>
    </row>
    <row r="101" spans="8:10" s="263" customFormat="1" x14ac:dyDescent="0.25">
      <c r="H101" s="264"/>
      <c r="I101" s="265"/>
      <c r="J101" s="265"/>
    </row>
    <row r="102" spans="8:10" s="263" customFormat="1" x14ac:dyDescent="0.25">
      <c r="H102" s="264"/>
      <c r="I102" s="265"/>
      <c r="J102" s="265"/>
    </row>
    <row r="103" spans="8:10" s="263" customFormat="1" x14ac:dyDescent="0.25">
      <c r="H103" s="264"/>
      <c r="I103" s="265"/>
      <c r="J103" s="265"/>
    </row>
    <row r="104" spans="8:10" s="263" customFormat="1" x14ac:dyDescent="0.25">
      <c r="H104" s="264"/>
      <c r="I104" s="265"/>
      <c r="J104" s="265"/>
    </row>
    <row r="105" spans="8:10" s="263" customFormat="1" x14ac:dyDescent="0.25">
      <c r="H105" s="264"/>
      <c r="I105" s="265"/>
      <c r="J105" s="265"/>
    </row>
    <row r="106" spans="8:10" s="263" customFormat="1" x14ac:dyDescent="0.25">
      <c r="H106" s="264"/>
      <c r="I106" s="265"/>
      <c r="J106" s="265"/>
    </row>
    <row r="107" spans="8:10" s="263" customFormat="1" x14ac:dyDescent="0.25">
      <c r="H107" s="264"/>
      <c r="I107" s="265"/>
      <c r="J107" s="265"/>
    </row>
    <row r="108" spans="8:10" s="263" customFormat="1" x14ac:dyDescent="0.25">
      <c r="H108" s="264"/>
      <c r="I108" s="265"/>
      <c r="J108" s="265"/>
    </row>
    <row r="109" spans="8:10" s="263" customFormat="1" x14ac:dyDescent="0.25">
      <c r="H109" s="264"/>
      <c r="I109" s="265"/>
      <c r="J109" s="265"/>
    </row>
    <row r="110" spans="8:10" s="263" customFormat="1" x14ac:dyDescent="0.25">
      <c r="H110" s="264"/>
      <c r="I110" s="265"/>
      <c r="J110" s="265"/>
    </row>
    <row r="111" spans="8:10" s="263" customFormat="1" x14ac:dyDescent="0.25">
      <c r="H111" s="264"/>
      <c r="I111" s="265"/>
      <c r="J111" s="265"/>
    </row>
    <row r="112" spans="8:10" s="263" customFormat="1" x14ac:dyDescent="0.25">
      <c r="H112" s="264"/>
      <c r="I112" s="265"/>
      <c r="J112" s="265"/>
    </row>
    <row r="113" spans="8:10" s="263" customFormat="1" x14ac:dyDescent="0.25">
      <c r="H113" s="264"/>
      <c r="I113" s="265"/>
      <c r="J113" s="265"/>
    </row>
    <row r="114" spans="8:10" s="263" customFormat="1" x14ac:dyDescent="0.25">
      <c r="H114" s="264"/>
      <c r="I114" s="265"/>
      <c r="J114" s="265"/>
    </row>
    <row r="115" spans="8:10" s="263" customFormat="1" x14ac:dyDescent="0.25">
      <c r="H115" s="264"/>
      <c r="I115" s="265"/>
      <c r="J115" s="265"/>
    </row>
    <row r="116" spans="8:10" s="263" customFormat="1" x14ac:dyDescent="0.25">
      <c r="H116" s="264"/>
      <c r="I116" s="265"/>
      <c r="J116" s="265"/>
    </row>
    <row r="117" spans="8:10" s="263" customFormat="1" x14ac:dyDescent="0.25">
      <c r="H117" s="264"/>
      <c r="I117" s="265"/>
      <c r="J117" s="265"/>
    </row>
    <row r="118" spans="8:10" s="263" customFormat="1" x14ac:dyDescent="0.25">
      <c r="H118" s="264"/>
      <c r="I118" s="265"/>
      <c r="J118" s="265"/>
    </row>
    <row r="119" spans="8:10" s="263" customFormat="1" x14ac:dyDescent="0.25">
      <c r="H119" s="264"/>
      <c r="I119" s="265"/>
      <c r="J119" s="265"/>
    </row>
    <row r="120" spans="8:10" s="263" customFormat="1" x14ac:dyDescent="0.25">
      <c r="H120" s="264"/>
      <c r="I120" s="265"/>
      <c r="J120" s="265"/>
    </row>
    <row r="121" spans="8:10" s="263" customFormat="1" x14ac:dyDescent="0.25">
      <c r="H121" s="264"/>
      <c r="I121" s="265"/>
      <c r="J121" s="265"/>
    </row>
    <row r="122" spans="8:10" s="263" customFormat="1" x14ac:dyDescent="0.25">
      <c r="H122" s="264"/>
      <c r="I122" s="265"/>
      <c r="J122" s="265"/>
    </row>
    <row r="123" spans="8:10" s="263" customFormat="1" x14ac:dyDescent="0.25">
      <c r="H123" s="264"/>
      <c r="I123" s="265"/>
      <c r="J123" s="265"/>
    </row>
    <row r="124" spans="8:10" s="263" customFormat="1" x14ac:dyDescent="0.25">
      <c r="H124" s="264"/>
      <c r="I124" s="265"/>
      <c r="J124" s="265"/>
    </row>
    <row r="125" spans="8:10" s="263" customFormat="1" x14ac:dyDescent="0.25">
      <c r="H125" s="264"/>
      <c r="I125" s="265"/>
      <c r="J125" s="265"/>
    </row>
    <row r="126" spans="8:10" s="263" customFormat="1" x14ac:dyDescent="0.25">
      <c r="H126" s="264"/>
      <c r="I126" s="265"/>
      <c r="J126" s="265"/>
    </row>
    <row r="127" spans="8:10" s="263" customFormat="1" x14ac:dyDescent="0.25">
      <c r="H127" s="264"/>
      <c r="I127" s="265"/>
      <c r="J127" s="265"/>
    </row>
    <row r="128" spans="8:10" s="263" customFormat="1" x14ac:dyDescent="0.25">
      <c r="H128" s="264"/>
      <c r="I128" s="265"/>
      <c r="J128" s="265"/>
    </row>
    <row r="129" spans="8:10" s="263" customFormat="1" x14ac:dyDescent="0.25">
      <c r="H129" s="264"/>
      <c r="I129" s="265"/>
      <c r="J129" s="265"/>
    </row>
    <row r="130" spans="8:10" s="263" customFormat="1" x14ac:dyDescent="0.25">
      <c r="H130" s="264"/>
      <c r="I130" s="265"/>
      <c r="J130" s="265"/>
    </row>
    <row r="131" spans="8:10" s="263" customFormat="1" x14ac:dyDescent="0.25">
      <c r="H131" s="264"/>
      <c r="I131" s="265"/>
      <c r="J131" s="265"/>
    </row>
    <row r="132" spans="8:10" s="263" customFormat="1" x14ac:dyDescent="0.25">
      <c r="H132" s="264"/>
      <c r="I132" s="265"/>
      <c r="J132" s="265"/>
    </row>
    <row r="133" spans="8:10" s="263" customFormat="1" x14ac:dyDescent="0.25">
      <c r="H133" s="264"/>
      <c r="I133" s="265"/>
      <c r="J133" s="265"/>
    </row>
    <row r="134" spans="8:10" s="263" customFormat="1" x14ac:dyDescent="0.25">
      <c r="H134" s="264"/>
      <c r="I134" s="265"/>
      <c r="J134" s="265"/>
    </row>
    <row r="135" spans="8:10" s="263" customFormat="1" x14ac:dyDescent="0.25">
      <c r="H135" s="264"/>
      <c r="I135" s="265"/>
      <c r="J135" s="265"/>
    </row>
    <row r="136" spans="8:10" s="263" customFormat="1" x14ac:dyDescent="0.25">
      <c r="H136" s="264"/>
      <c r="I136" s="265"/>
      <c r="J136" s="265"/>
    </row>
    <row r="137" spans="8:10" s="263" customFormat="1" x14ac:dyDescent="0.25">
      <c r="H137" s="264"/>
      <c r="I137" s="265"/>
      <c r="J137" s="265"/>
    </row>
    <row r="138" spans="8:10" s="263" customFormat="1" x14ac:dyDescent="0.25">
      <c r="H138" s="264"/>
      <c r="I138" s="265"/>
      <c r="J138" s="265"/>
    </row>
    <row r="139" spans="8:10" s="263" customFormat="1" x14ac:dyDescent="0.25">
      <c r="H139" s="264"/>
      <c r="I139" s="265"/>
      <c r="J139" s="265"/>
    </row>
    <row r="140" spans="8:10" s="263" customFormat="1" x14ac:dyDescent="0.25">
      <c r="H140" s="264"/>
      <c r="I140" s="265"/>
      <c r="J140" s="265"/>
    </row>
    <row r="141" spans="8:10" s="263" customFormat="1" x14ac:dyDescent="0.25">
      <c r="H141" s="264"/>
      <c r="I141" s="265"/>
      <c r="J141" s="265"/>
    </row>
    <row r="142" spans="8:10" s="263" customFormat="1" x14ac:dyDescent="0.25">
      <c r="H142" s="264"/>
      <c r="I142" s="265"/>
      <c r="J142" s="265"/>
    </row>
    <row r="143" spans="8:10" s="263" customFormat="1" x14ac:dyDescent="0.25">
      <c r="H143" s="264"/>
      <c r="I143" s="265"/>
      <c r="J143" s="265"/>
    </row>
    <row r="144" spans="8:10" s="263" customFormat="1" x14ac:dyDescent="0.25">
      <c r="H144" s="264"/>
      <c r="I144" s="265"/>
      <c r="J144" s="265"/>
    </row>
    <row r="145" spans="8:10" s="263" customFormat="1" x14ac:dyDescent="0.25">
      <c r="H145" s="264"/>
      <c r="I145" s="265"/>
      <c r="J145" s="265"/>
    </row>
    <row r="146" spans="8:10" s="263" customFormat="1" x14ac:dyDescent="0.25">
      <c r="H146" s="264"/>
      <c r="I146" s="265"/>
      <c r="J146" s="265"/>
    </row>
    <row r="147" spans="8:10" s="263" customFormat="1" x14ac:dyDescent="0.25">
      <c r="H147" s="264"/>
      <c r="I147" s="265"/>
      <c r="J147" s="265"/>
    </row>
    <row r="148" spans="8:10" s="263" customFormat="1" x14ac:dyDescent="0.25">
      <c r="H148" s="264"/>
      <c r="I148" s="265"/>
      <c r="J148" s="265"/>
    </row>
    <row r="149" spans="8:10" s="263" customFormat="1" x14ac:dyDescent="0.25">
      <c r="H149" s="264"/>
      <c r="I149" s="265"/>
      <c r="J149" s="265"/>
    </row>
    <row r="150" spans="8:10" s="263" customFormat="1" x14ac:dyDescent="0.25">
      <c r="H150" s="264"/>
      <c r="I150" s="265"/>
      <c r="J150" s="265"/>
    </row>
    <row r="151" spans="8:10" s="263" customFormat="1" x14ac:dyDescent="0.25">
      <c r="H151" s="264"/>
      <c r="I151" s="265"/>
      <c r="J151" s="265"/>
    </row>
    <row r="152" spans="8:10" s="263" customFormat="1" x14ac:dyDescent="0.25">
      <c r="H152" s="264"/>
      <c r="I152" s="265"/>
      <c r="J152" s="265"/>
    </row>
  </sheetData>
  <mergeCells count="23">
    <mergeCell ref="I13:J13"/>
    <mergeCell ref="A14:B14"/>
    <mergeCell ref="G14:H14"/>
    <mergeCell ref="I14:J14"/>
    <mergeCell ref="B10:C10"/>
    <mergeCell ref="D10:E10"/>
    <mergeCell ref="F10:H10"/>
    <mergeCell ref="I10:K10"/>
    <mergeCell ref="I12:K12"/>
    <mergeCell ref="A12:C12"/>
    <mergeCell ref="D12:H12"/>
    <mergeCell ref="D13:F13"/>
    <mergeCell ref="D14:F14"/>
    <mergeCell ref="A13:B13"/>
    <mergeCell ref="G13:H13"/>
    <mergeCell ref="A2:K2"/>
    <mergeCell ref="A3:K3"/>
    <mergeCell ref="A8:A9"/>
    <mergeCell ref="B8:K8"/>
    <mergeCell ref="B9:C9"/>
    <mergeCell ref="D9:E9"/>
    <mergeCell ref="F9:H9"/>
    <mergeCell ref="I9:K9"/>
  </mergeCells>
  <conditionalFormatting sqref="G5">
    <cfRule type="containsText" dxfId="35" priority="104" stopIfTrue="1" operator="containsText" text="Riesgo Alto">
      <formula>NOT(ISERROR(SEARCH("Riesgo Alto",G5)))</formula>
    </cfRule>
    <cfRule type="containsText" dxfId="34" priority="105" stopIfTrue="1" operator="containsText" text="Riesgo Moderado">
      <formula>NOT(ISERROR(SEARCH("Riesgo Moderado",G5)))</formula>
    </cfRule>
    <cfRule type="containsText" dxfId="33" priority="106" stopIfTrue="1" operator="containsText" text="Riesgo Bajo">
      <formula>NOT(ISERROR(SEARCH("Riesgo Bajo",G5)))</formula>
    </cfRule>
    <cfRule type="containsText" dxfId="32" priority="107" stopIfTrue="1" operator="containsText" text="Riesgo Alto">
      <formula>NOT(ISERROR(SEARCH("Riesgo Alto",G5)))</formula>
    </cfRule>
    <cfRule type="containsText" dxfId="31" priority="108" stopIfTrue="1" operator="containsText" text="Riesgo Extremo">
      <formula>NOT(ISERROR(SEARCH("Riesgo Extremo",G5)))</formula>
    </cfRule>
  </conditionalFormatting>
  <conditionalFormatting sqref="G5">
    <cfRule type="containsText" dxfId="30" priority="103" stopIfTrue="1" operator="containsText" text="Riesgo Extremo">
      <formula>NOT(ISERROR(SEARCH("Riesgo Extremo",G5)))</formula>
    </cfRule>
  </conditionalFormatting>
  <conditionalFormatting sqref="J5">
    <cfRule type="containsText" dxfId="29" priority="38" stopIfTrue="1" operator="containsText" text="Riesgo Alto">
      <formula>NOT(ISERROR(SEARCH("Riesgo Alto",J5)))</formula>
    </cfRule>
    <cfRule type="containsText" dxfId="28" priority="39" stopIfTrue="1" operator="containsText" text="Riesgo Moderado">
      <formula>NOT(ISERROR(SEARCH("Riesgo Moderado",J5)))</formula>
    </cfRule>
    <cfRule type="containsText" dxfId="27" priority="40" stopIfTrue="1" operator="containsText" text="Riesgo Bajo">
      <formula>NOT(ISERROR(SEARCH("Riesgo Bajo",J5)))</formula>
    </cfRule>
    <cfRule type="containsText" dxfId="26" priority="41" stopIfTrue="1" operator="containsText" text="Riesgo Alto">
      <formula>NOT(ISERROR(SEARCH("Riesgo Alto",J5)))</formula>
    </cfRule>
    <cfRule type="containsText" dxfId="25" priority="42" stopIfTrue="1" operator="containsText" text="Riesgo Extremo">
      <formula>NOT(ISERROR(SEARCH("Riesgo Extremo",J5)))</formula>
    </cfRule>
  </conditionalFormatting>
  <conditionalFormatting sqref="J5">
    <cfRule type="containsText" dxfId="24" priority="37" stopIfTrue="1" operator="containsText" text="Riesgo Extremo">
      <formula>NOT(ISERROR(SEARCH("Riesgo Extremo",J5)))</formula>
    </cfRule>
  </conditionalFormatting>
  <conditionalFormatting sqref="J5">
    <cfRule type="containsText" dxfId="23" priority="32" stopIfTrue="1" operator="containsText" text="Riesgo Alto">
      <formula>NOT(ISERROR(SEARCH("Riesgo Alto",J5)))</formula>
    </cfRule>
    <cfRule type="containsText" dxfId="22" priority="33" stopIfTrue="1" operator="containsText" text="Riesgo Moderado">
      <formula>NOT(ISERROR(SEARCH("Riesgo Moderado",J5)))</formula>
    </cfRule>
    <cfRule type="containsText" dxfId="21" priority="34" stopIfTrue="1" operator="containsText" text="Riesgo Bajo">
      <formula>NOT(ISERROR(SEARCH("Riesgo Bajo",J5)))</formula>
    </cfRule>
    <cfRule type="containsText" dxfId="20" priority="35" stopIfTrue="1" operator="containsText" text="Riesgo Alto">
      <formula>NOT(ISERROR(SEARCH("Riesgo Alto",J5)))</formula>
    </cfRule>
    <cfRule type="containsText" dxfId="19" priority="36" stopIfTrue="1" operator="containsText" text="Riesgo Extremo">
      <formula>NOT(ISERROR(SEARCH("Riesgo Extremo",J5)))</formula>
    </cfRule>
  </conditionalFormatting>
  <conditionalFormatting sqref="J5">
    <cfRule type="containsText" dxfId="18" priority="31" stopIfTrue="1" operator="containsText" text="Riesgo Extremo">
      <formula>NOT(ISERROR(SEARCH("Riesgo Extremo",J5)))</formula>
    </cfRule>
  </conditionalFormatting>
  <conditionalFormatting sqref="J6">
    <cfRule type="containsText" dxfId="17" priority="1" stopIfTrue="1" operator="containsText" text="Riesgo Extremo">
      <formula>NOT(ISERROR(SEARCH("Riesgo Extremo",J6)))</formula>
    </cfRule>
  </conditionalFormatting>
  <conditionalFormatting sqref="J6">
    <cfRule type="containsText" dxfId="16" priority="8" stopIfTrue="1" operator="containsText" text="Riesgo Alto">
      <formula>NOT(ISERROR(SEARCH("Riesgo Alto",J6)))</formula>
    </cfRule>
    <cfRule type="containsText" dxfId="15" priority="9" stopIfTrue="1" operator="containsText" text="Riesgo Moderado">
      <formula>NOT(ISERROR(SEARCH("Riesgo Moderado",J6)))</formula>
    </cfRule>
    <cfRule type="containsText" dxfId="14" priority="10" stopIfTrue="1" operator="containsText" text="Riesgo Bajo">
      <formula>NOT(ISERROR(SEARCH("Riesgo Bajo",J6)))</formula>
    </cfRule>
    <cfRule type="containsText" dxfId="13" priority="11" stopIfTrue="1" operator="containsText" text="Riesgo Alto">
      <formula>NOT(ISERROR(SEARCH("Riesgo Alto",J6)))</formula>
    </cfRule>
    <cfRule type="containsText" dxfId="12" priority="12" stopIfTrue="1" operator="containsText" text="Riesgo Extremo">
      <formula>NOT(ISERROR(SEARCH("Riesgo Extremo",J6)))</formula>
    </cfRule>
  </conditionalFormatting>
  <conditionalFormatting sqref="J6">
    <cfRule type="containsText" dxfId="11" priority="7" stopIfTrue="1" operator="containsText" text="Riesgo Extremo">
      <formula>NOT(ISERROR(SEARCH("Riesgo Extremo",J6)))</formula>
    </cfRule>
  </conditionalFormatting>
  <conditionalFormatting sqref="J6">
    <cfRule type="containsText" dxfId="10" priority="2" stopIfTrue="1" operator="containsText" text="Riesgo Alto">
      <formula>NOT(ISERROR(SEARCH("Riesgo Alto",J6)))</formula>
    </cfRule>
    <cfRule type="containsText" dxfId="9" priority="3" stopIfTrue="1" operator="containsText" text="Riesgo Moderado">
      <formula>NOT(ISERROR(SEARCH("Riesgo Moderado",J6)))</formula>
    </cfRule>
    <cfRule type="containsText" dxfId="8" priority="4" stopIfTrue="1" operator="containsText" text="Riesgo Bajo">
      <formula>NOT(ISERROR(SEARCH("Riesgo Bajo",J6)))</formula>
    </cfRule>
    <cfRule type="containsText" dxfId="7" priority="5" stopIfTrue="1" operator="containsText" text="Riesgo Alto">
      <formula>NOT(ISERROR(SEARCH("Riesgo Alto",J6)))</formula>
    </cfRule>
    <cfRule type="containsText" dxfId="6" priority="6" stopIfTrue="1" operator="containsText" text="Riesgo Extremo">
      <formula>NOT(ISERROR(SEARCH("Riesgo Extremo",J6)))</formula>
    </cfRule>
  </conditionalFormatting>
  <conditionalFormatting sqref="G6">
    <cfRule type="containsText" dxfId="5" priority="14" stopIfTrue="1" operator="containsText" text="Riesgo Alto">
      <formula>NOT(ISERROR(SEARCH("Riesgo Alto",G6)))</formula>
    </cfRule>
    <cfRule type="containsText" dxfId="4" priority="15" stopIfTrue="1" operator="containsText" text="Riesgo Moderado">
      <formula>NOT(ISERROR(SEARCH("Riesgo Moderado",G6)))</formula>
    </cfRule>
    <cfRule type="containsText" dxfId="3" priority="16" stopIfTrue="1" operator="containsText" text="Riesgo Bajo">
      <formula>NOT(ISERROR(SEARCH("Riesgo Bajo",G6)))</formula>
    </cfRule>
    <cfRule type="containsText" dxfId="2" priority="17" stopIfTrue="1" operator="containsText" text="Riesgo Alto">
      <formula>NOT(ISERROR(SEARCH("Riesgo Alto",G6)))</formula>
    </cfRule>
    <cfRule type="containsText" dxfId="1" priority="18" stopIfTrue="1" operator="containsText" text="Riesgo Extremo">
      <formula>NOT(ISERROR(SEARCH("Riesgo Extremo",G6)))</formula>
    </cfRule>
  </conditionalFormatting>
  <conditionalFormatting sqref="G6">
    <cfRule type="containsText" dxfId="0" priority="13" stopIfTrue="1" operator="containsText" text="Riesgo Extremo">
      <formula>NOT(ISERROR(SEARCH("Riesgo Extremo",G6)))</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N88"/>
  <sheetViews>
    <sheetView topLeftCell="A28" workbookViewId="0">
      <selection activeCell="C49" sqref="C49"/>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126</v>
      </c>
      <c r="K3" t="s">
        <v>127</v>
      </c>
      <c r="L3" t="s">
        <v>128</v>
      </c>
      <c r="N3" s="5"/>
    </row>
    <row r="4" spans="2:14" ht="107.25" customHeight="1" x14ac:dyDescent="0.2">
      <c r="B4" t="s">
        <v>10</v>
      </c>
      <c r="D4" t="s">
        <v>129</v>
      </c>
      <c r="G4" t="s">
        <v>37</v>
      </c>
      <c r="H4" t="s">
        <v>38</v>
      </c>
      <c r="J4" s="296" t="s">
        <v>130</v>
      </c>
      <c r="K4" s="296" t="s">
        <v>131</v>
      </c>
      <c r="L4" s="296"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x14ac:dyDescent="0.2">
      <c r="B11" s="5" t="s">
        <v>140</v>
      </c>
    </row>
    <row r="15" spans="2:14" x14ac:dyDescent="0.2">
      <c r="G15" s="297"/>
    </row>
    <row r="16" spans="2:14" ht="15.75" x14ac:dyDescent="0.2">
      <c r="B16" s="177">
        <v>1</v>
      </c>
      <c r="C16" s="298" t="s">
        <v>141</v>
      </c>
      <c r="D16" s="14"/>
      <c r="E16" s="38" t="s">
        <v>134</v>
      </c>
      <c r="I16" s="919"/>
      <c r="J16" s="920"/>
      <c r="K16" s="920"/>
      <c r="L16" s="920"/>
    </row>
    <row r="17" spans="2:12" ht="15.75" x14ac:dyDescent="0.2">
      <c r="B17" s="177">
        <v>2</v>
      </c>
      <c r="C17" s="298" t="s">
        <v>142</v>
      </c>
      <c r="D17" s="14"/>
      <c r="E17" s="14"/>
      <c r="I17" s="179"/>
      <c r="J17" s="180"/>
      <c r="K17" s="180"/>
      <c r="L17" s="180"/>
    </row>
    <row r="18" spans="2:12" ht="15.75" x14ac:dyDescent="0.2">
      <c r="B18" s="177">
        <v>3</v>
      </c>
      <c r="C18" s="298" t="s">
        <v>143</v>
      </c>
      <c r="D18" s="14"/>
      <c r="E18" s="14"/>
      <c r="I18" s="179"/>
      <c r="J18" s="180"/>
      <c r="K18" s="180"/>
      <c r="L18" s="180"/>
    </row>
    <row r="19" spans="2:12" ht="15.75" x14ac:dyDescent="0.2">
      <c r="B19" s="177">
        <v>4</v>
      </c>
      <c r="C19" s="298" t="s">
        <v>144</v>
      </c>
      <c r="D19" s="15"/>
      <c r="E19" s="15"/>
      <c r="I19" s="919"/>
      <c r="J19" s="920"/>
      <c r="K19" s="920"/>
      <c r="L19" s="920"/>
    </row>
    <row r="20" spans="2:12" ht="15.75" x14ac:dyDescent="0.2">
      <c r="B20" s="177">
        <v>5</v>
      </c>
      <c r="C20" s="298" t="s">
        <v>145</v>
      </c>
      <c r="D20" s="15"/>
      <c r="E20" s="15"/>
      <c r="I20" s="919"/>
      <c r="J20" s="920"/>
      <c r="K20" s="920"/>
      <c r="L20" s="920"/>
    </row>
    <row r="21" spans="2:12" ht="15.75" x14ac:dyDescent="0.2">
      <c r="B21" s="1"/>
      <c r="C21" s="27"/>
      <c r="D21" s="15"/>
      <c r="E21" s="15"/>
      <c r="I21" s="179"/>
      <c r="J21" s="180"/>
      <c r="K21" s="180"/>
      <c r="L21" s="180"/>
    </row>
    <row r="24" spans="2:12" x14ac:dyDescent="0.2">
      <c r="B24" s="299">
        <v>1</v>
      </c>
      <c r="C24" s="298" t="s">
        <v>24</v>
      </c>
      <c r="D24" s="300"/>
    </row>
    <row r="25" spans="2:12" x14ac:dyDescent="0.2">
      <c r="B25" s="299">
        <v>6</v>
      </c>
      <c r="C25" s="298" t="s">
        <v>25</v>
      </c>
      <c r="D25" s="300"/>
    </row>
    <row r="26" spans="2:12" x14ac:dyDescent="0.2">
      <c r="B26" s="300">
        <v>7</v>
      </c>
      <c r="C26" s="298" t="s">
        <v>26</v>
      </c>
      <c r="D26" s="300"/>
    </row>
    <row r="27" spans="2:12" x14ac:dyDescent="0.2">
      <c r="B27" s="300">
        <v>11</v>
      </c>
      <c r="C27" s="298" t="s">
        <v>27</v>
      </c>
      <c r="D27" s="299"/>
    </row>
    <row r="28" spans="2:12" x14ac:dyDescent="0.2">
      <c r="B28" s="300">
        <v>13</v>
      </c>
      <c r="C28" s="298" t="s">
        <v>28</v>
      </c>
      <c r="D28" s="299"/>
    </row>
    <row r="29" spans="2:12" x14ac:dyDescent="0.2">
      <c r="B29" s="15"/>
      <c r="C29" s="27"/>
      <c r="D29" s="15"/>
    </row>
    <row r="30" spans="2:12" x14ac:dyDescent="0.2">
      <c r="B30" s="15"/>
      <c r="C30" s="27"/>
      <c r="D30" s="15"/>
    </row>
    <row r="31" spans="2:12" x14ac:dyDescent="0.2">
      <c r="B31" s="15" t="s">
        <v>278</v>
      </c>
      <c r="C31" t="s">
        <v>279</v>
      </c>
      <c r="D31" s="15"/>
    </row>
    <row r="32" spans="2:12" x14ac:dyDescent="0.2">
      <c r="B32" s="15">
        <v>1</v>
      </c>
      <c r="C32" t="s">
        <v>282</v>
      </c>
      <c r="D32" s="15"/>
    </row>
    <row r="33" spans="2:14" ht="13.5" customHeight="1" x14ac:dyDescent="0.2">
      <c r="B33" s="15">
        <v>2</v>
      </c>
      <c r="C33" t="s">
        <v>286</v>
      </c>
      <c r="D33" s="15"/>
    </row>
    <row r="34" spans="2:14" ht="13.5" customHeight="1" x14ac:dyDescent="0.2">
      <c r="B34" s="15">
        <v>3</v>
      </c>
      <c r="C34" t="s">
        <v>290</v>
      </c>
      <c r="D34" s="15"/>
    </row>
    <row r="35" spans="2:14" ht="13.5" thickBot="1" x14ac:dyDescent="0.25"/>
    <row r="36" spans="2:14" ht="26.25" thickBot="1" x14ac:dyDescent="0.25">
      <c r="B36" s="301" t="s">
        <v>146</v>
      </c>
      <c r="C36" s="301"/>
      <c r="D36" s="301" t="s">
        <v>97</v>
      </c>
      <c r="I36" s="62" t="s">
        <v>42</v>
      </c>
      <c r="J36" s="63" t="s">
        <v>43</v>
      </c>
      <c r="K36" s="1"/>
      <c r="L36" s="1"/>
      <c r="M36" s="1"/>
      <c r="N36" s="1"/>
    </row>
    <row r="37" spans="2:14" x14ac:dyDescent="0.2">
      <c r="B37" s="301">
        <v>1</v>
      </c>
      <c r="C37" s="302" t="s">
        <v>106</v>
      </c>
      <c r="D37" s="303" t="s">
        <v>147</v>
      </c>
      <c r="E37" s="304"/>
      <c r="F37" s="301"/>
      <c r="G37" s="301"/>
      <c r="I37" s="921" t="s">
        <v>44</v>
      </c>
      <c r="J37" s="60" t="s">
        <v>45</v>
      </c>
      <c r="K37" s="43"/>
      <c r="L37" s="43"/>
      <c r="M37" s="43"/>
      <c r="N37" s="43"/>
    </row>
    <row r="38" spans="2:14" x14ac:dyDescent="0.2">
      <c r="B38" s="301">
        <v>2</v>
      </c>
      <c r="C38" s="305" t="s">
        <v>148</v>
      </c>
      <c r="D38" s="303" t="s">
        <v>149</v>
      </c>
      <c r="E38" s="301"/>
      <c r="F38" s="301"/>
      <c r="G38" s="301"/>
      <c r="I38" s="922"/>
      <c r="J38" s="306" t="s">
        <v>46</v>
      </c>
      <c r="K38" s="44"/>
      <c r="L38" s="44"/>
      <c r="M38" s="44"/>
      <c r="N38" s="44"/>
    </row>
    <row r="39" spans="2:14" x14ac:dyDescent="0.2">
      <c r="B39" s="301">
        <v>3</v>
      </c>
      <c r="C39" s="305" t="s">
        <v>107</v>
      </c>
      <c r="D39" s="303" t="s">
        <v>150</v>
      </c>
      <c r="E39" s="301"/>
      <c r="F39" s="301"/>
      <c r="G39" s="301"/>
      <c r="I39" s="922"/>
      <c r="J39" s="306" t="s">
        <v>49</v>
      </c>
      <c r="K39" s="44"/>
      <c r="L39" s="44"/>
      <c r="M39" s="44"/>
      <c r="N39" s="44"/>
    </row>
    <row r="40" spans="2:14" x14ac:dyDescent="0.2">
      <c r="B40" s="301">
        <v>4</v>
      </c>
      <c r="C40" s="307" t="s">
        <v>151</v>
      </c>
      <c r="D40" s="303" t="s">
        <v>152</v>
      </c>
      <c r="E40" s="301"/>
      <c r="F40" s="301"/>
      <c r="G40" s="301"/>
      <c r="I40" s="922"/>
      <c r="J40" s="306" t="s">
        <v>51</v>
      </c>
      <c r="K40" s="44"/>
      <c r="L40" s="44"/>
      <c r="M40" s="44"/>
      <c r="N40" s="44"/>
    </row>
    <row r="41" spans="2:14" x14ac:dyDescent="0.2">
      <c r="B41" s="301">
        <v>5</v>
      </c>
      <c r="C41" s="308" t="s">
        <v>153</v>
      </c>
      <c r="D41" s="301"/>
      <c r="E41" s="301"/>
      <c r="F41" s="301"/>
      <c r="G41" s="301"/>
      <c r="I41" s="922"/>
      <c r="J41" s="306" t="s">
        <v>53</v>
      </c>
      <c r="K41" s="44"/>
      <c r="L41" s="44"/>
      <c r="M41" s="44"/>
      <c r="N41" s="44"/>
    </row>
    <row r="42" spans="2:14" ht="12.75" customHeight="1" x14ac:dyDescent="0.2">
      <c r="B42" s="301">
        <v>6</v>
      </c>
      <c r="C42" s="305" t="s">
        <v>370</v>
      </c>
      <c r="D42" s="301"/>
      <c r="E42" s="301"/>
      <c r="F42" s="301"/>
      <c r="G42" s="301"/>
      <c r="I42" s="923" t="s">
        <v>54</v>
      </c>
      <c r="J42" s="309" t="s">
        <v>55</v>
      </c>
      <c r="K42" s="44"/>
      <c r="L42" s="44"/>
      <c r="M42" s="44"/>
      <c r="N42" s="44"/>
    </row>
    <row r="43" spans="2:14" x14ac:dyDescent="0.2">
      <c r="B43" s="301">
        <v>7</v>
      </c>
      <c r="C43" s="307" t="s">
        <v>105</v>
      </c>
      <c r="D43" s="301"/>
      <c r="E43" s="301"/>
      <c r="F43" s="301"/>
      <c r="G43" s="301"/>
      <c r="I43" s="924"/>
      <c r="J43" s="309" t="s">
        <v>56</v>
      </c>
      <c r="K43" s="44"/>
      <c r="L43" s="44"/>
      <c r="M43" s="44"/>
      <c r="N43" s="44"/>
    </row>
    <row r="44" spans="2:14" x14ac:dyDescent="0.2">
      <c r="B44" s="301">
        <v>11</v>
      </c>
      <c r="C44" s="308" t="s">
        <v>344</v>
      </c>
      <c r="D44" s="301"/>
      <c r="E44" s="301"/>
      <c r="F44" s="301"/>
      <c r="G44" s="301"/>
      <c r="I44" s="924"/>
      <c r="J44" s="309" t="s">
        <v>57</v>
      </c>
      <c r="K44" s="44"/>
      <c r="L44" s="44"/>
      <c r="M44" s="44"/>
      <c r="N44" s="44"/>
    </row>
    <row r="45" spans="2:14" x14ac:dyDescent="0.2">
      <c r="B45" s="301">
        <v>12</v>
      </c>
      <c r="C45" s="305" t="s">
        <v>371</v>
      </c>
      <c r="D45" s="301"/>
      <c r="E45" s="301"/>
      <c r="F45" s="301"/>
      <c r="G45" s="301"/>
      <c r="I45" s="924"/>
      <c r="J45" s="309" t="s">
        <v>58</v>
      </c>
      <c r="K45" s="44"/>
      <c r="L45" s="44"/>
      <c r="M45" s="44"/>
      <c r="N45" s="44"/>
    </row>
    <row r="46" spans="2:14" x14ac:dyDescent="0.2">
      <c r="B46" s="301">
        <v>13</v>
      </c>
      <c r="C46" s="308" t="s">
        <v>372</v>
      </c>
      <c r="D46" s="301"/>
      <c r="E46" s="301"/>
      <c r="F46" s="301"/>
      <c r="G46" s="301"/>
      <c r="I46" s="925" t="s">
        <v>154</v>
      </c>
      <c r="J46" s="310" t="s">
        <v>60</v>
      </c>
      <c r="K46" s="44"/>
      <c r="L46" s="44"/>
      <c r="M46" s="44"/>
      <c r="N46" s="44"/>
    </row>
    <row r="47" spans="2:14" x14ac:dyDescent="0.2">
      <c r="B47" s="301">
        <v>14</v>
      </c>
      <c r="C47" s="307" t="s">
        <v>373</v>
      </c>
      <c r="D47" s="301"/>
      <c r="E47" s="301"/>
      <c r="F47" s="301"/>
      <c r="G47" s="301"/>
      <c r="I47" s="925"/>
      <c r="J47" s="310" t="s">
        <v>61</v>
      </c>
      <c r="K47" s="44"/>
      <c r="L47" s="44"/>
      <c r="M47" s="44"/>
      <c r="N47" s="44"/>
    </row>
    <row r="48" spans="2:14" x14ac:dyDescent="0.2">
      <c r="B48" s="301">
        <v>18</v>
      </c>
      <c r="C48" s="307" t="s">
        <v>108</v>
      </c>
      <c r="D48" s="301"/>
      <c r="E48" s="301"/>
      <c r="F48" s="301"/>
      <c r="G48" s="301"/>
      <c r="I48" s="925"/>
      <c r="J48" s="310" t="s">
        <v>62</v>
      </c>
      <c r="K48" s="44"/>
      <c r="L48" s="44"/>
      <c r="M48" s="44"/>
      <c r="N48" s="44"/>
    </row>
    <row r="49" spans="2:14" x14ac:dyDescent="0.2">
      <c r="B49" s="301">
        <v>21</v>
      </c>
      <c r="C49" s="308" t="s">
        <v>374</v>
      </c>
      <c r="D49" s="301"/>
      <c r="E49" s="301"/>
      <c r="F49" s="301"/>
      <c r="G49" s="301"/>
      <c r="I49" s="925"/>
      <c r="J49" s="310" t="s">
        <v>63</v>
      </c>
      <c r="K49" s="44"/>
      <c r="L49" s="44"/>
      <c r="M49" s="44"/>
      <c r="N49" s="44"/>
    </row>
    <row r="50" spans="2:14" x14ac:dyDescent="0.2">
      <c r="B50" s="301">
        <v>22</v>
      </c>
      <c r="C50" s="308" t="s">
        <v>375</v>
      </c>
      <c r="D50" s="301"/>
      <c r="E50" s="301"/>
      <c r="F50" s="301"/>
      <c r="G50" s="301"/>
      <c r="I50" s="925"/>
      <c r="J50" s="310" t="s">
        <v>64</v>
      </c>
      <c r="K50" s="44"/>
      <c r="L50" s="44"/>
      <c r="M50" s="44"/>
      <c r="N50" s="44"/>
    </row>
    <row r="51" spans="2:14" x14ac:dyDescent="0.2">
      <c r="B51" s="301">
        <v>24</v>
      </c>
      <c r="C51" s="308" t="s">
        <v>155</v>
      </c>
      <c r="D51" s="301"/>
      <c r="E51" s="301"/>
      <c r="F51" s="301"/>
      <c r="G51" s="301"/>
      <c r="I51" s="925"/>
      <c r="J51" s="310" t="s">
        <v>65</v>
      </c>
      <c r="K51" s="44"/>
      <c r="L51" s="44"/>
      <c r="M51" s="44"/>
      <c r="N51" s="44"/>
    </row>
    <row r="52" spans="2:14" x14ac:dyDescent="0.2">
      <c r="B52" s="301">
        <v>26</v>
      </c>
      <c r="C52" s="311" t="s">
        <v>376</v>
      </c>
      <c r="D52" s="301"/>
      <c r="E52" s="301"/>
      <c r="F52" s="301"/>
      <c r="G52" s="301"/>
      <c r="I52" s="925"/>
      <c r="J52" s="310" t="s">
        <v>66</v>
      </c>
      <c r="K52" s="44"/>
      <c r="L52" s="44"/>
      <c r="M52" s="44"/>
      <c r="N52" s="44"/>
    </row>
    <row r="53" spans="2:14" x14ac:dyDescent="0.2">
      <c r="B53" s="301">
        <v>28</v>
      </c>
      <c r="C53" s="308" t="s">
        <v>377</v>
      </c>
      <c r="D53" s="301"/>
      <c r="E53" s="301"/>
      <c r="F53" s="301"/>
      <c r="G53" s="301"/>
      <c r="I53" s="925"/>
      <c r="J53" s="310" t="s">
        <v>67</v>
      </c>
      <c r="K53" s="44"/>
      <c r="L53" s="44"/>
      <c r="M53" s="44"/>
      <c r="N53" s="44"/>
    </row>
    <row r="54" spans="2:14" x14ac:dyDescent="0.2">
      <c r="B54" s="301">
        <v>30</v>
      </c>
      <c r="C54" s="308" t="s">
        <v>156</v>
      </c>
      <c r="D54" s="301"/>
      <c r="E54" s="301"/>
      <c r="F54" s="301"/>
      <c r="G54" s="301"/>
      <c r="I54" s="918" t="s">
        <v>157</v>
      </c>
      <c r="J54" s="312" t="s">
        <v>69</v>
      </c>
      <c r="K54" s="44"/>
      <c r="L54" s="44"/>
      <c r="M54" s="44"/>
      <c r="N54" s="44"/>
    </row>
    <row r="55" spans="2:14" x14ac:dyDescent="0.2">
      <c r="B55" s="301">
        <v>33</v>
      </c>
      <c r="C55" s="311" t="s">
        <v>343</v>
      </c>
      <c r="D55" s="301"/>
      <c r="E55" s="301"/>
      <c r="F55" s="301"/>
      <c r="G55" s="301"/>
      <c r="I55" s="918"/>
      <c r="J55" s="312" t="s">
        <v>70</v>
      </c>
      <c r="K55" s="44"/>
      <c r="L55" s="44"/>
      <c r="M55" s="44"/>
      <c r="N55" s="44"/>
    </row>
    <row r="56" spans="2:14" x14ac:dyDescent="0.2">
      <c r="B56" s="301">
        <v>35</v>
      </c>
      <c r="C56" s="311" t="s">
        <v>378</v>
      </c>
      <c r="D56" s="301"/>
      <c r="E56" s="301"/>
      <c r="F56" s="301"/>
      <c r="G56" s="301"/>
      <c r="I56" s="918"/>
      <c r="J56" s="312" t="s">
        <v>71</v>
      </c>
      <c r="K56" s="44"/>
      <c r="L56" s="44"/>
      <c r="M56" s="44"/>
      <c r="N56" s="44"/>
    </row>
    <row r="57" spans="2:14" x14ac:dyDescent="0.2">
      <c r="B57" s="301">
        <v>39</v>
      </c>
      <c r="C57" s="311" t="s">
        <v>379</v>
      </c>
      <c r="D57" s="301"/>
      <c r="E57" s="301"/>
      <c r="F57" s="301"/>
      <c r="G57" s="301"/>
      <c r="I57" s="918"/>
      <c r="J57" s="312" t="s">
        <v>72</v>
      </c>
      <c r="K57" s="44"/>
      <c r="L57" s="44"/>
      <c r="M57" s="44"/>
      <c r="N57" s="44"/>
    </row>
    <row r="58" spans="2:14" x14ac:dyDescent="0.2">
      <c r="B58" s="301">
        <v>44</v>
      </c>
      <c r="C58" s="311" t="s">
        <v>380</v>
      </c>
      <c r="D58" s="301"/>
      <c r="E58" s="301"/>
      <c r="F58" s="301"/>
      <c r="G58" s="301"/>
      <c r="I58" s="918"/>
      <c r="J58" s="312" t="s">
        <v>73</v>
      </c>
      <c r="K58" s="44"/>
      <c r="L58" s="44"/>
      <c r="M58" s="44"/>
      <c r="N58" s="44"/>
    </row>
    <row r="59" spans="2:14" x14ac:dyDescent="0.2">
      <c r="B59" s="301">
        <v>52</v>
      </c>
      <c r="C59" s="311" t="s">
        <v>381</v>
      </c>
      <c r="D59" s="301"/>
      <c r="E59" s="301"/>
      <c r="F59" s="301"/>
      <c r="G59" s="301"/>
      <c r="I59" s="918"/>
      <c r="J59" s="312" t="s">
        <v>74</v>
      </c>
      <c r="K59" s="44"/>
      <c r="L59" s="44"/>
      <c r="M59" s="44"/>
      <c r="N59" s="44"/>
    </row>
    <row r="60" spans="2:14" x14ac:dyDescent="0.2">
      <c r="B60" s="301">
        <v>55</v>
      </c>
      <c r="C60" s="311" t="s">
        <v>382</v>
      </c>
      <c r="D60" s="301"/>
      <c r="E60" s="301"/>
      <c r="F60" s="301"/>
      <c r="G60" s="301"/>
      <c r="I60" s="918"/>
      <c r="J60" s="312" t="s">
        <v>75</v>
      </c>
      <c r="K60" s="44"/>
      <c r="L60" s="44"/>
      <c r="M60" s="44"/>
      <c r="N60" s="44"/>
    </row>
    <row r="61" spans="2:14" x14ac:dyDescent="0.2">
      <c r="B61" s="301">
        <v>65</v>
      </c>
      <c r="C61" s="311" t="s">
        <v>383</v>
      </c>
      <c r="D61" s="301"/>
      <c r="E61" s="301"/>
      <c r="F61" s="301"/>
      <c r="G61" s="301"/>
      <c r="I61" s="918"/>
      <c r="J61" s="312"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303" t="s">
        <v>158</v>
      </c>
      <c r="C65" s="303"/>
      <c r="E65" s="65" t="s">
        <v>38</v>
      </c>
      <c r="F65" s="66">
        <v>1</v>
      </c>
      <c r="G65" s="66">
        <v>2</v>
      </c>
      <c r="H65" s="66">
        <v>3</v>
      </c>
      <c r="I65" s="67">
        <v>4</v>
      </c>
      <c r="J65" s="44"/>
      <c r="K65" s="44"/>
      <c r="L65" s="44"/>
      <c r="M65" s="44"/>
      <c r="N65" s="44"/>
    </row>
    <row r="66" spans="2:14" ht="15.75" x14ac:dyDescent="0.25">
      <c r="B66" s="313" t="s">
        <v>159</v>
      </c>
      <c r="C66" s="313"/>
      <c r="D66" s="73" t="s">
        <v>160</v>
      </c>
      <c r="E66" s="68">
        <v>1</v>
      </c>
      <c r="F66" s="44">
        <v>6</v>
      </c>
      <c r="G66" s="44">
        <v>7</v>
      </c>
      <c r="H66" s="44">
        <v>11</v>
      </c>
      <c r="I66" s="69">
        <v>13</v>
      </c>
      <c r="J66" s="44"/>
      <c r="K66" s="44"/>
      <c r="L66" s="44"/>
      <c r="M66" s="44"/>
      <c r="N66" s="44"/>
    </row>
    <row r="67" spans="2:14" ht="15.75" x14ac:dyDescent="0.25">
      <c r="B67" s="313" t="s">
        <v>161</v>
      </c>
      <c r="C67" s="313"/>
      <c r="E67" s="68">
        <v>2</v>
      </c>
      <c r="F67" s="44">
        <v>12</v>
      </c>
      <c r="G67" s="44">
        <v>14</v>
      </c>
      <c r="H67" s="44">
        <v>22</v>
      </c>
      <c r="I67" s="69">
        <v>26</v>
      </c>
      <c r="J67" s="44"/>
      <c r="K67" s="44"/>
      <c r="L67" s="44"/>
      <c r="M67" s="44"/>
      <c r="N67" s="44"/>
    </row>
    <row r="68" spans="2:14" ht="15.75" x14ac:dyDescent="0.25">
      <c r="B68" s="313" t="s">
        <v>162</v>
      </c>
      <c r="C68" s="313"/>
      <c r="E68" s="68">
        <v>3</v>
      </c>
      <c r="F68" s="44">
        <v>18</v>
      </c>
      <c r="G68" s="44">
        <v>21</v>
      </c>
      <c r="H68" s="44">
        <v>33</v>
      </c>
      <c r="I68" s="69">
        <v>39</v>
      </c>
      <c r="J68" s="44"/>
      <c r="K68" s="44"/>
      <c r="L68" s="44"/>
      <c r="M68" s="44"/>
      <c r="N68" s="44"/>
    </row>
    <row r="69" spans="2:14" ht="15.75" x14ac:dyDescent="0.25">
      <c r="B69" s="313" t="s">
        <v>163</v>
      </c>
      <c r="C69" s="313"/>
      <c r="E69" s="68">
        <v>4</v>
      </c>
      <c r="F69" s="44">
        <v>24</v>
      </c>
      <c r="G69" s="44">
        <v>28</v>
      </c>
      <c r="H69" s="44">
        <v>44</v>
      </c>
      <c r="I69" s="69">
        <v>52</v>
      </c>
      <c r="J69" s="44"/>
      <c r="K69" s="44"/>
      <c r="L69" s="44"/>
      <c r="M69" s="44"/>
      <c r="N69" s="44"/>
    </row>
    <row r="70" spans="2:14" ht="16.5" thickBot="1" x14ac:dyDescent="0.3">
      <c r="B70" s="313" t="s">
        <v>164</v>
      </c>
      <c r="C70" s="313"/>
      <c r="E70" s="70">
        <v>5</v>
      </c>
      <c r="F70" s="71">
        <v>30</v>
      </c>
      <c r="G70" s="71">
        <v>35</v>
      </c>
      <c r="H70" s="71">
        <v>55</v>
      </c>
      <c r="I70" s="72">
        <v>65</v>
      </c>
      <c r="J70" s="44"/>
      <c r="K70" s="44"/>
      <c r="L70" s="44"/>
      <c r="M70" s="44"/>
      <c r="N70" s="44"/>
    </row>
    <row r="71" spans="2:14" ht="15.75" x14ac:dyDescent="0.25">
      <c r="B71" s="313" t="s">
        <v>165</v>
      </c>
      <c r="C71" s="313"/>
      <c r="I71" s="44"/>
      <c r="J71" s="44"/>
      <c r="K71" s="44"/>
      <c r="L71" s="44"/>
      <c r="M71" s="44"/>
      <c r="N71" s="44"/>
    </row>
    <row r="72" spans="2:14" ht="15.75" x14ac:dyDescent="0.25">
      <c r="B72" s="313" t="s">
        <v>166</v>
      </c>
      <c r="C72" s="313"/>
      <c r="I72" s="44"/>
      <c r="J72" s="44"/>
      <c r="K72" s="44"/>
      <c r="L72" s="44"/>
      <c r="M72" s="44"/>
      <c r="N72" s="44"/>
    </row>
    <row r="73" spans="2:14" ht="15.75" x14ac:dyDescent="0.25">
      <c r="B73" s="313" t="s">
        <v>167</v>
      </c>
      <c r="I73" s="44"/>
      <c r="J73" s="44"/>
      <c r="K73" s="44"/>
      <c r="L73" s="44"/>
      <c r="M73" s="44"/>
      <c r="N73" s="44"/>
    </row>
    <row r="74" spans="2:14" ht="15.75" x14ac:dyDescent="0.25">
      <c r="B74" s="313" t="s">
        <v>168</v>
      </c>
      <c r="F74">
        <v>0</v>
      </c>
      <c r="G74">
        <v>50</v>
      </c>
      <c r="H74">
        <v>0</v>
      </c>
      <c r="I74" s="44"/>
      <c r="J74" s="44"/>
      <c r="K74" s="44"/>
      <c r="L74" s="44"/>
      <c r="M74" s="44"/>
      <c r="N74" s="44"/>
    </row>
    <row r="75" spans="2:14" ht="15.75" x14ac:dyDescent="0.25">
      <c r="B75" s="313"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303" t="s">
        <v>170</v>
      </c>
      <c r="I77" s="44"/>
      <c r="J77" s="44"/>
      <c r="K77" s="44"/>
      <c r="L77" s="44"/>
      <c r="M77" s="44"/>
      <c r="N77" s="44"/>
    </row>
    <row r="78" spans="2:14" ht="15.75" x14ac:dyDescent="0.25">
      <c r="B78" s="313" t="s">
        <v>171</v>
      </c>
      <c r="D78" s="314" t="s">
        <v>171</v>
      </c>
      <c r="I78" s="44"/>
      <c r="J78" s="44"/>
      <c r="K78" s="44"/>
      <c r="L78" s="44"/>
      <c r="M78" s="44"/>
      <c r="N78" s="44"/>
    </row>
    <row r="79" spans="2:14" ht="15.75" x14ac:dyDescent="0.25">
      <c r="B79" s="313" t="s">
        <v>172</v>
      </c>
      <c r="D79" s="314" t="s">
        <v>173</v>
      </c>
      <c r="I79" s="44"/>
      <c r="J79" s="44"/>
      <c r="K79" s="44"/>
      <c r="L79" s="44"/>
      <c r="M79" s="44"/>
      <c r="N79" s="44"/>
    </row>
    <row r="80" spans="2:14" ht="15.75" x14ac:dyDescent="0.25">
      <c r="B80" s="313" t="s">
        <v>174</v>
      </c>
      <c r="D80" s="314" t="s">
        <v>169</v>
      </c>
      <c r="I80" s="44"/>
      <c r="J80" s="44"/>
      <c r="K80" s="44"/>
      <c r="L80" s="44"/>
      <c r="M80" s="44"/>
      <c r="N80" s="44"/>
    </row>
    <row r="81" spans="2:14" ht="15.75" x14ac:dyDescent="0.25">
      <c r="B81" s="313" t="s">
        <v>169</v>
      </c>
      <c r="D81" s="314" t="s">
        <v>175</v>
      </c>
      <c r="I81" s="44"/>
      <c r="J81" s="44"/>
      <c r="K81" s="44"/>
      <c r="L81" s="44"/>
      <c r="M81" s="44"/>
      <c r="N81" s="44"/>
    </row>
    <row r="82" spans="2:14" ht="15.75" x14ac:dyDescent="0.25">
      <c r="B82" s="313" t="s">
        <v>176</v>
      </c>
      <c r="D82" s="314" t="s">
        <v>3</v>
      </c>
      <c r="I82" s="44"/>
      <c r="J82" s="44"/>
      <c r="K82" s="44"/>
      <c r="L82" s="44"/>
      <c r="M82" s="44"/>
      <c r="N82" s="44"/>
    </row>
    <row r="83" spans="2:14" ht="15.75" x14ac:dyDescent="0.25">
      <c r="B83" s="313" t="s">
        <v>177</v>
      </c>
      <c r="D83" s="61" t="s">
        <v>177</v>
      </c>
      <c r="I83" s="44"/>
      <c r="J83" s="44"/>
      <c r="K83" s="44"/>
      <c r="L83" s="44"/>
      <c r="M83" s="44"/>
      <c r="N83" s="44"/>
    </row>
    <row r="84" spans="2:14" ht="15.75" x14ac:dyDescent="0.25">
      <c r="B84" s="313"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2.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8A2B8-49BC-4133-8BC4-E6AC4BA5A706}">
  <ds:schemaRefs>
    <ds:schemaRef ds:uri="http://schemas.microsoft.com/PowerBIAddIn"/>
  </ds:schemaRefs>
</ds:datastoreItem>
</file>

<file path=customXml/itemProps4.xml><?xml version="1.0" encoding="utf-8"?>
<ds:datastoreItem xmlns:ds="http://schemas.openxmlformats.org/officeDocument/2006/customXml" ds:itemID="{704F48D7-29FA-4C14-BDEC-A45162B37F1F}">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43756ae8-a6e7-40f8-ab40-e4035d49e276"/>
    <ds:schemaRef ds:uri="http://purl.org/dc/dcmitype/"/>
  </ds:schemaRefs>
</ds:datastoreItem>
</file>

<file path=customXml/itemProps5.xml><?xml version="1.0" encoding="utf-8"?>
<ds:datastoreItem xmlns:ds="http://schemas.openxmlformats.org/officeDocument/2006/customXml" ds:itemID="{2E69EB6E-8BA2-4448-BBFB-7B58DBFCCA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17</vt:i4>
      </vt:variant>
    </vt:vector>
  </HeadingPairs>
  <TitlesOfParts>
    <vt:vector size="28" baseType="lpstr">
      <vt:lpstr>CICLO PHVA</vt:lpstr>
      <vt:lpstr>SEPG-F-007</vt:lpstr>
      <vt:lpstr>SEPG-F-061</vt:lpstr>
      <vt:lpstr>SEPG-F-012</vt:lpstr>
      <vt:lpstr>Fm-20 </vt:lpstr>
      <vt:lpstr>SEPG-F-030 </vt:lpstr>
      <vt:lpstr>2017-2018</vt:lpstr>
      <vt:lpstr>2018-2019</vt:lpstr>
      <vt:lpstr>ZB</vt:lpstr>
      <vt:lpstr>DB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Ingrid Johanna Maldonado Martinez</cp:lastModifiedBy>
  <cp:revision/>
  <cp:lastPrinted>2019-08-12T15:48:13Z</cp:lastPrinted>
  <dcterms:created xsi:type="dcterms:W3CDTF">2007-05-23T11:34:18Z</dcterms:created>
  <dcterms:modified xsi:type="dcterms:W3CDTF">2019-09-11T17:07:59Z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