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anionline-my.sharepoint.com/personal/hvanegas_ani_gov_co/Documents/Documentos HV/HV ANI/2025/Varios/"/>
    </mc:Choice>
  </mc:AlternateContent>
  <xr:revisionPtr revIDLastSave="14" documentId="8_{25F053F6-3A29-40B5-B8FC-A2DD60710984}" xr6:coauthVersionLast="47" xr6:coauthVersionMax="47" xr10:uidLastSave="{876CFB7E-7041-470D-A3D4-2FEBAC82C29D}"/>
  <bookViews>
    <workbookView xWindow="-120" yWindow="-120" windowWidth="29040" windowHeight="15840" tabRatio="807" activeTab="7" xr2:uid="{00000000-000D-0000-FFFF-FFFF00000000}"/>
  </bookViews>
  <sheets>
    <sheet name="Menú" sheetId="26" r:id="rId1"/>
    <sheet name="1° Ctos Apoyo a la Gestion  " sheetId="18" r:id="rId2"/>
    <sheet name="Ctos Apoyo " sheetId="20" state="hidden" r:id="rId3"/>
    <sheet name="2° Otros Gastos " sheetId="21" r:id="rId4"/>
    <sheet name="Descripción  Otros Gastos" sheetId="22" state="hidden" r:id="rId5"/>
    <sheet name="3° Nómina" sheetId="23" r:id="rId6"/>
    <sheet name="4° Adquisición serv. comunidad" sheetId="24" r:id="rId7"/>
    <sheet name="5° Adquisici_Impue Serv. Gener." sheetId="25" r:id="rId8"/>
  </sheets>
  <definedNames>
    <definedName name="_xlnm._FilterDatabase" localSheetId="6" hidden="1">'4° Adquisición serv. comunidad'!#REF!</definedName>
    <definedName name="_xlnm._FilterDatabase" localSheetId="7" hidden="1">'5° Adquisici_Impue Serv. Gener.'!$B$10:$I$272</definedName>
    <definedName name="abrmen" localSheetId="0">#REF!</definedName>
    <definedName name="abrmen">#REF!</definedName>
    <definedName name="abrmhcp" localSheetId="0">#REF!</definedName>
    <definedName name="abrmhcp">#REF!</definedName>
    <definedName name="AFC">#REF!</definedName>
    <definedName name="AFP">#REF!</definedName>
    <definedName name="agoley" localSheetId="0">#REF!</definedName>
    <definedName name="agoley">#REF!</definedName>
    <definedName name="agomhcpgir" localSheetId="0">#REF!</definedName>
    <definedName name="agomhcpgir">#REF!</definedName>
    <definedName name="agosup" localSheetId="0">#REF!</definedName>
    <definedName name="agosup">#REF!</definedName>
    <definedName name="AÑO">#REF!</definedName>
    <definedName name="AÑOACTUAL">#REF!</definedName>
    <definedName name="AÑOUNO">#REF!</definedName>
    <definedName name="APELLIDO1">#REF!</definedName>
    <definedName name="APELLIDO2">#REF!</definedName>
    <definedName name="_xlnm.Print_Area" localSheetId="1">'1° Ctos Apoyo a la Gestion  '!$B$1:$L$31</definedName>
    <definedName name="_xlnm.Print_Area" localSheetId="3">'2° Otros Gastos '!$B$1:$J$43</definedName>
    <definedName name="_xlnm.Print_Area" localSheetId="5">'3° Nómina'!$B$1:$I$57</definedName>
    <definedName name="_xlnm.Print_Area" localSheetId="6">'4° Adquisición serv. comunidad'!$B$1:$I$38</definedName>
    <definedName name="_xlnm.Print_Area" localSheetId="7">'5° Adquisici_Impue Serv. Gener.'!$A$1:$I$290</definedName>
    <definedName name="ARL">#REF!</definedName>
    <definedName name="base" localSheetId="0">#REF!</definedName>
    <definedName name="base">#REF!</definedName>
    <definedName name="base10" localSheetId="0">#REF!</definedName>
    <definedName name="base10">#REF!</definedName>
    <definedName name="base13">#REF!</definedName>
    <definedName name="base3">#REF!</definedName>
    <definedName name="base4">#REF!</definedName>
    <definedName name="base5">#REF!</definedName>
    <definedName name="base6">#REF!</definedName>
    <definedName name="base7">#REF!</definedName>
    <definedName name="CELULAR">#REF!</definedName>
    <definedName name="CIUDAD">#REF!</definedName>
    <definedName name="CONTRATO">#REF!</definedName>
    <definedName name="CONYUGE">#REF!</definedName>
    <definedName name="CORREOS">#REF!</definedName>
    <definedName name="_xlnm.Criteria" localSheetId="6">'4° Adquisición serv. comunidad'!#REF!</definedName>
    <definedName name="_xlnm.Criteria" localSheetId="7">'5° Adquisici_Impue Serv. Gener.'!#REF!</definedName>
    <definedName name="CTAAFC">#REF!</definedName>
    <definedName name="CTAPENVOLUNTARIA">#REF!</definedName>
    <definedName name="cuatro" localSheetId="0">#REF!</definedName>
    <definedName name="cuatro">#REF!</definedName>
    <definedName name="DECLARANTE">#REF!</definedName>
    <definedName name="DEPARTAMENTOS">#REF!</definedName>
    <definedName name="DEPENDIENTES">#REF!</definedName>
    <definedName name="DEPTO">#REF!</definedName>
    <definedName name="DIA">#REF!</definedName>
    <definedName name="DIAACTUAL">#REF!</definedName>
    <definedName name="Diario">#REF!</definedName>
    <definedName name="Diario2011">#REF!</definedName>
    <definedName name="DIAUNO">#REF!</definedName>
    <definedName name="dichac" localSheetId="0">#REF!</definedName>
    <definedName name="dichac">#REF!</definedName>
    <definedName name="diez">#REF!</definedName>
    <definedName name="DIGVER">#REF!</definedName>
    <definedName name="DIRECCION">#REF!</definedName>
    <definedName name="dos" localSheetId="0">#REF!</definedName>
    <definedName name="dos">#REF!</definedName>
    <definedName name="dtn" localSheetId="0">#REF!</definedName>
    <definedName name="dtn">#REF!</definedName>
    <definedName name="E" localSheetId="0">#REF!</definedName>
    <definedName name="E">#REF!</definedName>
    <definedName name="Efec" localSheetId="0">#REF!</definedName>
    <definedName name="Efec">#REF!</definedName>
    <definedName name="Efectivo" localSheetId="0">#REF!</definedName>
    <definedName name="Efectivo">#REF!</definedName>
    <definedName name="EMAIL1">#REF!</definedName>
    <definedName name="EMAIL2">#REF!</definedName>
    <definedName name="ENTAFC">#REF!</definedName>
    <definedName name="ENTAFP">#REF!</definedName>
    <definedName name="ENTARL">#REF!</definedName>
    <definedName name="ENTEPS">#REF!</definedName>
    <definedName name="ENTFONPENSIONES">#REF!</definedName>
    <definedName name="ENVIA">#REF!</definedName>
    <definedName name="EPS">#REF!</definedName>
    <definedName name="estampilla" localSheetId="0">#REF!</definedName>
    <definedName name="estampilla">#REF!</definedName>
    <definedName name="estjul" localSheetId="0">#REF!</definedName>
    <definedName name="estjul">#REF!</definedName>
    <definedName name="Excedenteaño1">#REF!</definedName>
    <definedName name="Excedenteaño2">#REF!</definedName>
    <definedName name="Fecha1">#REF!</definedName>
    <definedName name="FechaCorte" localSheetId="0">#REF!</definedName>
    <definedName name="FechaCorte">#REF!</definedName>
    <definedName name="hacioctub" localSheetId="0">#REF!</definedName>
    <definedName name="hacioctub">#REF!</definedName>
    <definedName name="HIJOS18A23">#REF!</definedName>
    <definedName name="HIJOSMENORES">#REF!</definedName>
    <definedName name="HIJOSPAILA">#REF!</definedName>
    <definedName name="INGMAY25">#REF!</definedName>
    <definedName name="INTVIVIENDA">#REF!</definedName>
    <definedName name="isa">#REF!</definedName>
    <definedName name="jun" localSheetId="0">#REF!</definedName>
    <definedName name="jun">#REF!</definedName>
    <definedName name="L21marzo" localSheetId="0">#REF!</definedName>
    <definedName name="L21marzo">#REF!</definedName>
    <definedName name="l21oct" localSheetId="0">#REF!</definedName>
    <definedName name="l21oct">#REF!</definedName>
    <definedName name="l21tesor" localSheetId="0">#REF!</definedName>
    <definedName name="l21tesor">#REF!</definedName>
    <definedName name="ley" localSheetId="0">#REF!</definedName>
    <definedName name="ley">#REF!</definedName>
    <definedName name="leyjul" localSheetId="0">#REF!</definedName>
    <definedName name="leyjul">#REF!</definedName>
    <definedName name="MEDPREPAGADA">#REF!</definedName>
    <definedName name="men" localSheetId="0">#REF!</definedName>
    <definedName name="men">#REF!</definedName>
    <definedName name="menmarzo" localSheetId="0">#REF!</definedName>
    <definedName name="menmarzo">#REF!</definedName>
    <definedName name="menoctub" localSheetId="0">#REF!</definedName>
    <definedName name="menoctub">#REF!</definedName>
    <definedName name="MES">#REF!</definedName>
    <definedName name="MESACTUAL">#REF!</definedName>
    <definedName name="MESES">#REF!</definedName>
    <definedName name="MESUNO">#REF!</definedName>
    <definedName name="mhcp" localSheetId="0">#REF!</definedName>
    <definedName name="mhcp">#REF!</definedName>
    <definedName name="mhcpagoing" localSheetId="0">#REF!</definedName>
    <definedName name="mhcpagoing">#REF!</definedName>
    <definedName name="mhcpjul" localSheetId="0">#REF!</definedName>
    <definedName name="mhcpjul">#REF!</definedName>
    <definedName name="MHCPmarzo" localSheetId="0">#REF!</definedName>
    <definedName name="MHCPmarzo">#REF!</definedName>
    <definedName name="Mil">#REF!</definedName>
    <definedName name="NOMBRE1">#REF!</definedName>
    <definedName name="NOMBRE2">#REF!</definedName>
    <definedName name="NUMDOC">#REF!</definedName>
    <definedName name="Número" localSheetId="0">#REF!</definedName>
    <definedName name="Número">#REF!</definedName>
    <definedName name="once">#REF!</definedName>
    <definedName name="PADRES">#REF!</definedName>
    <definedName name="pago" localSheetId="0">#REF!</definedName>
    <definedName name="pago">#REF!</definedName>
    <definedName name="partidas" localSheetId="0">#REF!</definedName>
    <definedName name="partidas">#REF!</definedName>
    <definedName name="PENVOLUNTARIA">#REF!</definedName>
    <definedName name="PERIODOAFP">#REF!</definedName>
    <definedName name="PERIODOARL">#REF!</definedName>
    <definedName name="PERIODOEPS">#REF!</definedName>
    <definedName name="PERIODOSS">#REF!</definedName>
    <definedName name="PLANILLA">#REF!</definedName>
    <definedName name="Q" localSheetId="0">#REF!</definedName>
    <definedName name="Q">#REF!</definedName>
    <definedName name="S" localSheetId="0">#REF!</definedName>
    <definedName name="S">#REF!</definedName>
    <definedName name="SD" localSheetId="0">#REF!</definedName>
    <definedName name="SD">#REF!</definedName>
    <definedName name="SDF" localSheetId="0">#REF!</definedName>
    <definedName name="SDF">#REF!</definedName>
    <definedName name="seis">#REF!</definedName>
    <definedName name="siete">#REF!</definedName>
    <definedName name="super" localSheetId="0">#REF!</definedName>
    <definedName name="super">#REF!</definedName>
    <definedName name="supjul" localSheetId="0">#REF!</definedName>
    <definedName name="supjul">#REF!</definedName>
    <definedName name="supmarzo" localSheetId="0">#REF!</definedName>
    <definedName name="supmarzo">#REF!</definedName>
    <definedName name="supoct" localSheetId="0">#REF!</definedName>
    <definedName name="supoct">#REF!</definedName>
    <definedName name="suptesor" localSheetId="0">#REF!</definedName>
    <definedName name="suptesor">#REF!</definedName>
    <definedName name="T" localSheetId="0">#REF!</definedName>
    <definedName name="T">#REF!</definedName>
    <definedName name="TELFIJO">#REF!</definedName>
    <definedName name="TIPO_DI">#REF!</definedName>
    <definedName name="TIPODOC">#REF!</definedName>
    <definedName name="_xlnm.Print_Titles" localSheetId="1">'1° Ctos Apoyo a la Gestion  '!$1:$11</definedName>
    <definedName name="_xlnm.Print_Titles" localSheetId="3">'2° Otros Gastos '!$1:$11</definedName>
    <definedName name="_xlnm.Print_Titles" localSheetId="5">'3° Nómina'!$1:$8</definedName>
    <definedName name="_xlnm.Print_Titles" localSheetId="6">'4° Adquisición serv. comunidad'!$1:$8</definedName>
    <definedName name="_xlnm.Print_Titles" localSheetId="7">'5° Adquisici_Impue Serv. Gener.'!$1:$10</definedName>
    <definedName name="TRABAJADORES">#REF!</definedName>
    <definedName name="TRES" localSheetId="0">#REF!</definedName>
    <definedName name="TRES">#REF!</definedName>
    <definedName name="U" localSheetId="0">#REF!</definedName>
    <definedName name="U">#REF!</definedName>
    <definedName name="uno" localSheetId="0">#REF!</definedName>
    <definedName name="uno">#REF!</definedName>
    <definedName name="Utilidad2009">#REF!</definedName>
    <definedName name="VRAFC">#REF!</definedName>
    <definedName name="VRAFP">#REF!</definedName>
    <definedName name="VRARL">#REF!</definedName>
    <definedName name="VREPS">#REF!</definedName>
    <definedName name="VRPENVOLUNTARIA">#REF!</definedName>
    <definedName name="W" localSheetId="0">#REF!</definedName>
    <definedName name="W">#REF!</definedName>
    <definedName name="Y" localSheetId="0">#REF!</definedName>
    <definedName nam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18" l="1"/>
  <c r="F272" i="25"/>
  <c r="E69" i="25"/>
  <c r="F70" i="25"/>
  <c r="F250" i="25"/>
  <c r="F174" i="25"/>
  <c r="F173" i="25" s="1"/>
  <c r="F101" i="25"/>
  <c r="F54" i="25"/>
  <c r="F53" i="25" s="1"/>
  <c r="F52" i="25" s="1"/>
  <c r="E53" i="25"/>
  <c r="E52" i="25" s="1"/>
  <c r="E173" i="25"/>
  <c r="E168" i="25"/>
  <c r="F112" i="25"/>
  <c r="F111" i="25"/>
  <c r="E110" i="25"/>
  <c r="F110" i="25" s="1"/>
  <c r="F115" i="25"/>
  <c r="F114" i="25"/>
  <c r="E113" i="25"/>
  <c r="F113" i="25" s="1"/>
  <c r="D28" i="21" l="1"/>
  <c r="F271" i="25"/>
  <c r="F270" i="25"/>
  <c r="E269" i="25"/>
  <c r="E268" i="25" s="1"/>
  <c r="E267" i="25" s="1"/>
  <c r="F269" i="25" l="1"/>
  <c r="F268" i="25" s="1"/>
  <c r="F267" i="25" s="1"/>
  <c r="F264" i="25"/>
  <c r="F261" i="25"/>
  <c r="F259" i="25"/>
  <c r="F258" i="25"/>
  <c r="F256" i="25"/>
  <c r="F255" i="25"/>
  <c r="F253" i="25"/>
  <c r="F252" i="25"/>
  <c r="F251" i="25"/>
  <c r="F249" i="25"/>
  <c r="F246" i="25"/>
  <c r="F245" i="25"/>
  <c r="F244" i="25"/>
  <c r="F243" i="25"/>
  <c r="F242" i="25"/>
  <c r="F241" i="25"/>
  <c r="F239" i="25"/>
  <c r="F237" i="25"/>
  <c r="F235" i="25"/>
  <c r="F232" i="25"/>
  <c r="F231" i="25"/>
  <c r="F230" i="25"/>
  <c r="F229" i="25"/>
  <c r="F228" i="25"/>
  <c r="F226" i="25"/>
  <c r="F224" i="25"/>
  <c r="F222" i="25"/>
  <c r="F220" i="25"/>
  <c r="F218" i="25"/>
  <c r="F216" i="25"/>
  <c r="F214" i="25"/>
  <c r="F213" i="25"/>
  <c r="F212" i="25"/>
  <c r="F211" i="25"/>
  <c r="F210" i="25"/>
  <c r="F207" i="25"/>
  <c r="F206" i="25"/>
  <c r="F205" i="25"/>
  <c r="F204" i="25"/>
  <c r="F202" i="25"/>
  <c r="F201" i="25"/>
  <c r="F200" i="25"/>
  <c r="F197" i="25"/>
  <c r="F196" i="25"/>
  <c r="F193" i="25"/>
  <c r="F192" i="25"/>
  <c r="F190" i="25"/>
  <c r="F187" i="25"/>
  <c r="F185" i="25"/>
  <c r="F184" i="25"/>
  <c r="F183" i="25"/>
  <c r="F181" i="25"/>
  <c r="F180" i="25"/>
  <c r="F179" i="25"/>
  <c r="F178" i="25"/>
  <c r="F177" i="25"/>
  <c r="F176" i="25"/>
  <c r="F171" i="25"/>
  <c r="F169" i="25"/>
  <c r="F168" i="25"/>
  <c r="F165" i="25"/>
  <c r="F164" i="25"/>
  <c r="F162" i="25"/>
  <c r="F160" i="25"/>
  <c r="F159" i="25"/>
  <c r="F157" i="25"/>
  <c r="F155" i="25"/>
  <c r="F154" i="25"/>
  <c r="F153" i="25"/>
  <c r="F151" i="25"/>
  <c r="F149" i="25"/>
  <c r="F148" i="25"/>
  <c r="F147" i="25"/>
  <c r="F144" i="25"/>
  <c r="F143" i="25"/>
  <c r="F142" i="25"/>
  <c r="F141" i="25"/>
  <c r="F137" i="25"/>
  <c r="F136" i="25"/>
  <c r="F135" i="25"/>
  <c r="F133" i="25"/>
  <c r="F132" i="25"/>
  <c r="F131" i="25"/>
  <c r="F130" i="25"/>
  <c r="F129" i="25"/>
  <c r="F128" i="25"/>
  <c r="F127" i="25"/>
  <c r="F125" i="25"/>
  <c r="F124" i="25"/>
  <c r="F123" i="25"/>
  <c r="F122" i="25"/>
  <c r="F121" i="25"/>
  <c r="F120" i="25"/>
  <c r="F118" i="25"/>
  <c r="F117" i="25"/>
  <c r="F109" i="25"/>
  <c r="F106" i="25"/>
  <c r="F104" i="25"/>
  <c r="F103" i="25"/>
  <c r="F102" i="25"/>
  <c r="F100" i="25"/>
  <c r="F98" i="25"/>
  <c r="F97" i="25"/>
  <c r="F96" i="25"/>
  <c r="F95" i="25"/>
  <c r="F94" i="25"/>
  <c r="F92" i="25"/>
  <c r="F91" i="25"/>
  <c r="F90" i="25"/>
  <c r="F89" i="25"/>
  <c r="F88" i="25"/>
  <c r="F86" i="25"/>
  <c r="F85" i="25"/>
  <c r="F84" i="25"/>
  <c r="F83" i="25"/>
  <c r="F81" i="25"/>
  <c r="F79" i="25"/>
  <c r="F78" i="25"/>
  <c r="F77" i="25"/>
  <c r="F76" i="25"/>
  <c r="F75" i="25"/>
  <c r="F74" i="25"/>
  <c r="F73" i="25"/>
  <c r="F72" i="25"/>
  <c r="F67" i="25"/>
  <c r="F65" i="25"/>
  <c r="F63" i="25"/>
  <c r="F62" i="25"/>
  <c r="F61" i="25"/>
  <c r="F60" i="25"/>
  <c r="F59" i="25"/>
  <c r="F51" i="25"/>
  <c r="F50" i="25"/>
  <c r="F48" i="25"/>
  <c r="F47" i="25"/>
  <c r="F46" i="25"/>
  <c r="F45" i="25"/>
  <c r="F44" i="25"/>
  <c r="F43" i="25"/>
  <c r="F42" i="25"/>
  <c r="F40" i="25"/>
  <c r="F39" i="25"/>
  <c r="F38" i="25"/>
  <c r="F37" i="25"/>
  <c r="F36" i="25"/>
  <c r="F35" i="25"/>
  <c r="F33" i="25"/>
  <c r="F32" i="25"/>
  <c r="F30" i="25"/>
  <c r="F29" i="25"/>
  <c r="F27" i="25"/>
  <c r="F24" i="25"/>
  <c r="F22" i="25"/>
  <c r="F21" i="25"/>
  <c r="F20" i="25"/>
  <c r="F19" i="25"/>
  <c r="F18" i="25"/>
  <c r="E23" i="25"/>
  <c r="F23" i="25" s="1"/>
  <c r="E17" i="25"/>
  <c r="E257" i="25"/>
  <c r="F257" i="25" s="1"/>
  <c r="E234" i="25"/>
  <c r="F234" i="25" s="1"/>
  <c r="E219" i="25"/>
  <c r="F219" i="25" s="1"/>
  <c r="E134" i="25"/>
  <c r="F134" i="25" s="1"/>
  <c r="E49" i="25"/>
  <c r="F49" i="25" s="1"/>
  <c r="E26" i="25"/>
  <c r="F26" i="25" s="1"/>
  <c r="F17" i="25" l="1"/>
  <c r="F16" i="25" s="1"/>
  <c r="F15" i="25" s="1"/>
  <c r="E16" i="25"/>
  <c r="F22" i="24" l="1"/>
  <c r="F20" i="24"/>
  <c r="F19" i="24"/>
  <c r="F17" i="24"/>
  <c r="F15" i="24"/>
  <c r="F41" i="23"/>
  <c r="F40" i="23" s="1"/>
  <c r="F39" i="23" s="1"/>
  <c r="F38" i="23" s="1"/>
  <c r="F32" i="23"/>
  <c r="F31" i="23" s="1"/>
  <c r="F23" i="23"/>
  <c r="F13" i="23"/>
  <c r="F12" i="23" s="1"/>
  <c r="M16" i="22"/>
  <c r="M15" i="22"/>
  <c r="M14" i="22"/>
  <c r="M13" i="22"/>
  <c r="M12" i="22"/>
  <c r="M11" i="22"/>
  <c r="H12" i="18"/>
  <c r="I4" i="25"/>
  <c r="F4" i="25"/>
  <c r="I3" i="24"/>
  <c r="F3" i="24"/>
  <c r="I3" i="23"/>
  <c r="F3" i="23"/>
  <c r="J3" i="21"/>
  <c r="G3" i="21"/>
  <c r="H3" i="18"/>
  <c r="F11" i="23" l="1"/>
  <c r="F10" i="23" s="1"/>
  <c r="F9" i="23" s="1"/>
  <c r="E119" i="25"/>
  <c r="F119" i="25" s="1"/>
  <c r="E195" i="25"/>
  <c r="F195" i="25" s="1"/>
  <c r="E215" i="25"/>
  <c r="F215" i="25" s="1"/>
  <c r="E158" i="25"/>
  <c r="F158" i="25" s="1"/>
  <c r="E34" i="25"/>
  <c r="F34" i="25" s="1"/>
  <c r="E126" i="25"/>
  <c r="F126" i="25" s="1"/>
  <c r="E108" i="25"/>
  <c r="F108" i="25" s="1"/>
  <c r="E41" i="25"/>
  <c r="F41" i="25" s="1"/>
  <c r="E263" i="25"/>
  <c r="E262" i="25" l="1"/>
  <c r="F262" i="25" s="1"/>
  <c r="F263" i="25"/>
  <c r="E191" i="25"/>
  <c r="F191" i="25" s="1"/>
  <c r="E199" i="25"/>
  <c r="F199" i="25" s="1"/>
  <c r="E221" i="25"/>
  <c r="F221" i="25" s="1"/>
  <c r="E248" i="25"/>
  <c r="F248" i="25" s="1"/>
  <c r="E240" i="25"/>
  <c r="F240" i="25" s="1"/>
  <c r="E203" i="25"/>
  <c r="F203" i="25" s="1"/>
  <c r="E186" i="25"/>
  <c r="F186" i="25" s="1"/>
  <c r="E182" i="25"/>
  <c r="F182" i="25" s="1"/>
  <c r="E170" i="25"/>
  <c r="F170" i="25" s="1"/>
  <c r="E156" i="25"/>
  <c r="F156" i="25" s="1"/>
  <c r="E152" i="25"/>
  <c r="F152" i="25" s="1"/>
  <c r="E116" i="25"/>
  <c r="E99" i="25"/>
  <c r="F99" i="25" s="1"/>
  <c r="E93" i="25"/>
  <c r="F93" i="25" s="1"/>
  <c r="E87" i="25"/>
  <c r="F87" i="25" s="1"/>
  <c r="E82" i="25"/>
  <c r="F82" i="25" s="1"/>
  <c r="E71" i="25"/>
  <c r="E31" i="25"/>
  <c r="F31" i="25" s="1"/>
  <c r="E28" i="25"/>
  <c r="F28" i="25" s="1"/>
  <c r="F71" i="25" l="1"/>
  <c r="F69" i="25"/>
  <c r="E265" i="25"/>
  <c r="F265" i="25" s="1"/>
  <c r="F266" i="25"/>
  <c r="E107" i="25"/>
  <c r="F107" i="25" s="1"/>
  <c r="F116" i="25"/>
  <c r="E25" i="25"/>
  <c r="F25" i="25" s="1"/>
  <c r="H17" i="18"/>
  <c r="E194" i="25"/>
  <c r="F194" i="25" s="1"/>
  <c r="E66" i="25"/>
  <c r="F66" i="25" s="1"/>
  <c r="E58" i="25"/>
  <c r="F58" i="25" s="1"/>
  <c r="E223" i="25"/>
  <c r="F223" i="25" s="1"/>
  <c r="E146" i="25"/>
  <c r="F146" i="25" s="1"/>
  <c r="E209" i="25"/>
  <c r="F209" i="25" s="1"/>
  <c r="F14" i="25" l="1"/>
  <c r="F13" i="25" s="1"/>
  <c r="E15" i="25"/>
  <c r="E14" i="25" s="1"/>
  <c r="M10" i="22" l="1"/>
  <c r="M9" i="22"/>
  <c r="M8" i="22"/>
  <c r="M7" i="22"/>
  <c r="M6" i="22"/>
  <c r="M5" i="22"/>
  <c r="M4" i="22"/>
  <c r="M3" i="22"/>
  <c r="E260" i="25" l="1"/>
  <c r="F260" i="25" s="1"/>
  <c r="E254" i="25"/>
  <c r="E238" i="25"/>
  <c r="F238" i="25" s="1"/>
  <c r="E236" i="25"/>
  <c r="F236" i="25" s="1"/>
  <c r="E227" i="25"/>
  <c r="F227" i="25" s="1"/>
  <c r="E225" i="25"/>
  <c r="F225" i="25" s="1"/>
  <c r="E217" i="25"/>
  <c r="F217" i="25" s="1"/>
  <c r="E189" i="25"/>
  <c r="E175" i="25"/>
  <c r="F175" i="25" s="1"/>
  <c r="E163" i="25"/>
  <c r="F163" i="25" s="1"/>
  <c r="E161" i="25"/>
  <c r="F161" i="25" s="1"/>
  <c r="E150" i="25"/>
  <c r="F150" i="25" s="1"/>
  <c r="E140" i="25"/>
  <c r="E105" i="25"/>
  <c r="F105" i="25" s="1"/>
  <c r="E80" i="25"/>
  <c r="E64" i="25"/>
  <c r="F64" i="25" s="1"/>
  <c r="E21" i="24"/>
  <c r="F21" i="24" s="1"/>
  <c r="E18" i="24"/>
  <c r="F18" i="24" s="1"/>
  <c r="E16" i="24"/>
  <c r="F16" i="24" s="1"/>
  <c r="E14" i="24"/>
  <c r="F14" i="24" s="1"/>
  <c r="E41" i="23"/>
  <c r="E32" i="23"/>
  <c r="E31" i="23" s="1"/>
  <c r="E23" i="23"/>
  <c r="E13" i="23"/>
  <c r="E12" i="23" s="1"/>
  <c r="F80" i="25" l="1"/>
  <c r="E68" i="25"/>
  <c r="F68" i="25" s="1"/>
  <c r="E247" i="25"/>
  <c r="F247" i="25" s="1"/>
  <c r="F254" i="25"/>
  <c r="E188" i="25"/>
  <c r="F188" i="25" s="1"/>
  <c r="F189" i="25"/>
  <c r="E139" i="25"/>
  <c r="F139" i="25" s="1"/>
  <c r="F140" i="25"/>
  <c r="E172" i="25"/>
  <c r="E233" i="25"/>
  <c r="F233" i="25" s="1"/>
  <c r="E208" i="25"/>
  <c r="F208" i="25" s="1"/>
  <c r="E13" i="24"/>
  <c r="E145" i="25"/>
  <c r="F145" i="25" s="1"/>
  <c r="E57" i="25"/>
  <c r="F57" i="25" s="1"/>
  <c r="E11" i="23"/>
  <c r="E10" i="23" s="1"/>
  <c r="E40" i="23"/>
  <c r="E39" i="23" s="1"/>
  <c r="E38" i="23" s="1"/>
  <c r="H13" i="18"/>
  <c r="H14" i="18"/>
  <c r="H15" i="18"/>
  <c r="H16" i="18"/>
  <c r="E167" i="25" l="1"/>
  <c r="E166" i="25" s="1"/>
  <c r="F166" i="25" s="1"/>
  <c r="F172" i="25"/>
  <c r="E12" i="24"/>
  <c r="F13" i="24"/>
  <c r="E198" i="25"/>
  <c r="F198" i="25" s="1"/>
  <c r="E56" i="25"/>
  <c r="F56" i="25" s="1"/>
  <c r="E9" i="23"/>
  <c r="F5" i="20"/>
  <c r="F4" i="20"/>
  <c r="F3" i="20"/>
  <c r="F2" i="20"/>
  <c r="E138" i="25" l="1"/>
  <c r="F138" i="25" s="1"/>
  <c r="F167" i="25"/>
  <c r="E11" i="24"/>
  <c r="F12" i="24"/>
  <c r="E13" i="25"/>
  <c r="E55" i="25" l="1"/>
  <c r="F55" i="25" s="1"/>
  <c r="F12" i="25" s="1"/>
  <c r="F11" i="25" s="1"/>
  <c r="E10" i="24"/>
  <c r="F11" i="24"/>
  <c r="E12" i="25" l="1"/>
  <c r="E11" i="25" s="1"/>
  <c r="E9" i="24"/>
  <c r="F9" i="24" s="1"/>
  <c r="F10"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 Mendoza N.</author>
  </authors>
  <commentList>
    <comment ref="B11" authorId="0" shapeId="0" xr:uid="{790B5B14-C256-4907-A084-499C2CEFE9E7}">
      <text>
        <r>
          <rPr>
            <sz val="9"/>
            <color indexed="81"/>
            <rFont val="Tahoma"/>
            <family val="2"/>
          </rPr>
          <t xml:space="preserve">Seleccione el tipo de gasto
</t>
        </r>
      </text>
    </comment>
    <comment ref="D11" authorId="0" shapeId="0" xr:uid="{5FDE3B6E-84E8-455D-8D4D-10D89BAD6CB4}">
      <text>
        <r>
          <rPr>
            <sz val="9"/>
            <color indexed="81"/>
            <rFont val="Tahoma"/>
            <family val="2"/>
          </rPr>
          <t xml:space="preserve">Registre el valor total del gasto para la siguiente vigencia
</t>
        </r>
      </text>
    </comment>
  </commentList>
</comments>
</file>

<file path=xl/sharedStrings.xml><?xml version="1.0" encoding="utf-8"?>
<sst xmlns="http://schemas.openxmlformats.org/spreadsheetml/2006/main" count="823" uniqueCount="653">
  <si>
    <t>GESTIÓN ADMINISTRATIVA Y FINANCIERA</t>
  </si>
  <si>
    <t>ÁREA O VICEPRESIDENCIA:</t>
  </si>
  <si>
    <t>ACTIVIDAD</t>
  </si>
  <si>
    <t>RUBRO</t>
  </si>
  <si>
    <t>N° CONTRATOS REQUERIDOS</t>
  </si>
  <si>
    <t>JUSTIFICACIÓN</t>
  </si>
  <si>
    <t xml:space="preserve">Rubro </t>
  </si>
  <si>
    <t>ESPECIALIZADA</t>
  </si>
  <si>
    <t>PROFESIONAL</t>
  </si>
  <si>
    <t>TÉCNICA</t>
  </si>
  <si>
    <t>ASISTENCIAL</t>
  </si>
  <si>
    <t>VIGENCIA ACTUAL:</t>
  </si>
  <si>
    <t xml:space="preserve">VIGENCIA ANTEPROYECTO: </t>
  </si>
  <si>
    <t>VALOR HONORARIOS MENSUALES ACTUALES</t>
  </si>
  <si>
    <t>TOTAL PRESUPUESTO VIGENCIA ANTEPROYECTO</t>
  </si>
  <si>
    <t>Registre Cargo</t>
  </si>
  <si>
    <t xml:space="preserve">                Cargo:</t>
  </si>
  <si>
    <t xml:space="preserve">Aprobó: </t>
  </si>
  <si>
    <t>Seleccione</t>
  </si>
  <si>
    <t>Descripción Gastos</t>
  </si>
  <si>
    <t xml:space="preserve">Dotaciones </t>
  </si>
  <si>
    <t>Compra de Equipos</t>
  </si>
  <si>
    <t>TOTAL</t>
  </si>
  <si>
    <t>Atención al ciudadano</t>
  </si>
  <si>
    <t>Control Interno Disciplinario</t>
  </si>
  <si>
    <t>Contabilidad</t>
  </si>
  <si>
    <t>Gestión Documental</t>
  </si>
  <si>
    <t>Tesorería</t>
  </si>
  <si>
    <t>Vicepresidencia de Gestión Contractual</t>
  </si>
  <si>
    <t>Vicepresidencia Jurídica</t>
  </si>
  <si>
    <t>Vicepresidencia de Planeación, Riesgos y Entorno</t>
  </si>
  <si>
    <t>G.I.T. Administrativo y Financiero</t>
  </si>
  <si>
    <t>Oficina de Comunicaciones</t>
  </si>
  <si>
    <t>Presidencia</t>
  </si>
  <si>
    <t>Servicios Generales</t>
  </si>
  <si>
    <t>Talento Humano</t>
  </si>
  <si>
    <t>Vicepresidencia Ejecutiva</t>
  </si>
  <si>
    <t xml:space="preserve">Vicepresidencia de Estructuración </t>
  </si>
  <si>
    <t>Oficina Control Interno</t>
  </si>
  <si>
    <t>Justificación Necesidad</t>
  </si>
  <si>
    <t xml:space="preserve">FUNCIONAMIENTO </t>
  </si>
  <si>
    <t>A</t>
  </si>
  <si>
    <t>GASTOS DE PERSONAL</t>
  </si>
  <si>
    <t>A-01</t>
  </si>
  <si>
    <t>PLANTA DE PERSONAL PERMANENTE</t>
  </si>
  <si>
    <t>A-01-01</t>
  </si>
  <si>
    <t>SALARIO</t>
  </si>
  <si>
    <t>A-01-01-01</t>
  </si>
  <si>
    <t>FACTORES SALARIALES COMUNES</t>
  </si>
  <si>
    <t>A-01-01-01-001</t>
  </si>
  <si>
    <t>SUELDO BÁSICO</t>
  </si>
  <si>
    <t>A-01-01-01-001-001</t>
  </si>
  <si>
    <t>PRIMA TÉCNICA SALARIAL</t>
  </si>
  <si>
    <t>A-01-01-01-001-003</t>
  </si>
  <si>
    <t>SUBSIDIO DE ALIMENTACIÓN</t>
  </si>
  <si>
    <t>A-01-01-01-001-004</t>
  </si>
  <si>
    <t>PRIMA DE SERVICIO</t>
  </si>
  <si>
    <t>A-01-01-01-001-006</t>
  </si>
  <si>
    <t>BONIFICACIÓN POR SERVICIOS PRESTADOS</t>
  </si>
  <si>
    <t>A-01-01-01-001-007</t>
  </si>
  <si>
    <t>HORAS EXTRAS, DOMINICALES, FESTIVOS Y RECARGOS</t>
  </si>
  <si>
    <t>A-01-01-01-001-008</t>
  </si>
  <si>
    <t>PRIMA DE NAVIDAD</t>
  </si>
  <si>
    <t>A-01-01-01-001-009</t>
  </si>
  <si>
    <t>PRIMA DE VACACIONES</t>
  </si>
  <si>
    <t>A-01-01-01-001-010</t>
  </si>
  <si>
    <t>CONTRIBUCIONES INHERENTES A LA NÓMINA</t>
  </si>
  <si>
    <t>A-01-01-02</t>
  </si>
  <si>
    <t>A-01-01-02-001</t>
  </si>
  <si>
    <t>A-01-01-02-002</t>
  </si>
  <si>
    <t>A-01-01-02-003</t>
  </si>
  <si>
    <t>A-01-01-02-004</t>
  </si>
  <si>
    <t>APORTES GENERALES AL SISTEMA DE RIESGOS LABORALES</t>
  </si>
  <si>
    <t>A-01-01-02-005</t>
  </si>
  <si>
    <t>APORTES AL ICBF</t>
  </si>
  <si>
    <t>A-01-01-02-006</t>
  </si>
  <si>
    <t>APORTES AL SENA</t>
  </si>
  <si>
    <t>A-01-01-02-007</t>
  </si>
  <si>
    <t>REMUNERACIONES NO CONSTITUTIVAS DE FACTOR SALARIAL</t>
  </si>
  <si>
    <t>A-01-01-03</t>
  </si>
  <si>
    <t>PRESTACIONES SOCIALES SEGÚN DEFINICIÓN LEGAL</t>
  </si>
  <si>
    <t>A-01-01-03-001</t>
  </si>
  <si>
    <t>A-01-01-03-001-001</t>
  </si>
  <si>
    <t>INDEMNIZACIÓN POR VACACIONES</t>
  </si>
  <si>
    <t>A-01-01-03-001-002</t>
  </si>
  <si>
    <t>BONIFICACIÓN ESPECIAL DE RECREACIÓN</t>
  </si>
  <si>
    <t>A-01-01-03-001-003</t>
  </si>
  <si>
    <t>PRIMA TÉCNICA NO SALARIAL</t>
  </si>
  <si>
    <t>A-01-01-03-002</t>
  </si>
  <si>
    <t>BONIFICACIÓN DE DIRECCIÓN</t>
  </si>
  <si>
    <t>A-01-01-03-030</t>
  </si>
  <si>
    <t>TRANSFERENCIAS CORRIENTES</t>
  </si>
  <si>
    <t>A-03</t>
  </si>
  <si>
    <t>PRESTACIONES SOCIALES</t>
  </si>
  <si>
    <t>A-03-04</t>
  </si>
  <si>
    <t>PRESTACIONES SOCIALES RELACIONADAS CON EL EMPLEO</t>
  </si>
  <si>
    <t>A-03-04-02</t>
  </si>
  <si>
    <t>INCAPACIDADES Y LICENCIAS DE MATERNIDAD (NO DE PENSIONES)</t>
  </si>
  <si>
    <t>A-03-04-02-012</t>
  </si>
  <si>
    <t>INCAPACIDADES (NO DE PENSIONES)</t>
  </si>
  <si>
    <t>A-03-04-02-012-001</t>
  </si>
  <si>
    <t>LICENCIAS DE MATERNIDAD Y PATERNIDAD (NO DE PENSIONES)</t>
  </si>
  <si>
    <t>A-03-04-02-012-002</t>
  </si>
  <si>
    <t xml:space="preserve">Archivo Y Correspondencia </t>
  </si>
  <si>
    <t xml:space="preserve">IPC PROYECTADO </t>
  </si>
  <si>
    <t>Identificación</t>
  </si>
  <si>
    <t xml:space="preserve">Descripción </t>
  </si>
  <si>
    <t>A-02</t>
  </si>
  <si>
    <t>ADQUISICIÓN DE BIENES  Y SERVICIOS</t>
  </si>
  <si>
    <t>A-02-02</t>
  </si>
  <si>
    <t>ADQUISICIONES DIFERENTES DE ACTIVOS</t>
  </si>
  <si>
    <t>A-02-02-01</t>
  </si>
  <si>
    <t>MATERIALES Y SUMINISTROS</t>
  </si>
  <si>
    <t>A-02-02-02-009</t>
  </si>
  <si>
    <t>SERVICIOS PARA LA COMUNIDAD, SOCIALES Y PERSONALES</t>
  </si>
  <si>
    <t>A-02-02-02-009-002</t>
  </si>
  <si>
    <t>SERVICIOS DE EDUCACIÓN</t>
  </si>
  <si>
    <t>A-02-02-02-009-002-09</t>
  </si>
  <si>
    <t>OTROS TIPOS DE EDUCACIÓN Y SERVICIOS DE APOYO EDUCATIVO</t>
  </si>
  <si>
    <t>A-02-02-02-009-003</t>
  </si>
  <si>
    <t>SERVICIOS PARA EL CUIDADO DE LA SALUD HUMANA Y SERVICIOS SOCIALES</t>
  </si>
  <si>
    <t>A-02-02-02-009-003-01</t>
  </si>
  <si>
    <t>SERVICIOS DE SALUD HUMANA</t>
  </si>
  <si>
    <t>A-02-02-02-009-006</t>
  </si>
  <si>
    <t>A-02-02-02-009-006-05</t>
  </si>
  <si>
    <t>A-02-02-02-009-006-09</t>
  </si>
  <si>
    <t>OTROS SERVICIOS DE ESPARCIMIENTO Y DIVERSIÓN</t>
  </si>
  <si>
    <t>A-02-02-02-009-007</t>
  </si>
  <si>
    <t>OTROS SERVICIOS</t>
  </si>
  <si>
    <t>A-02-02-02-009-007-09</t>
  </si>
  <si>
    <t>OTROS SERVICIOS DIVERSOS N.C.P.</t>
  </si>
  <si>
    <t>A-02-02-01-002</t>
  </si>
  <si>
    <t>PRODUCTOS ALIMENTICIOS, BEBIDAS Y TABACO; TEXTILES, PRENDAS DE VESTIR Y PRODUCTOS DE CUERO</t>
  </si>
  <si>
    <t>A-02-02-01-002-003</t>
  </si>
  <si>
    <t>PRODUCTOS DE MOLINERÍA, ALMIDONES Y PRODUCTOS DERIVADOS DEL ALMIDÓN; OTROS PRODUCTOS ALIMENTICIOS</t>
  </si>
  <si>
    <t>A-02-02-01-002-003-05</t>
  </si>
  <si>
    <t>A-02-02-01-002-003-08</t>
  </si>
  <si>
    <t>PRODUCTOS DEL CAFÉ</t>
  </si>
  <si>
    <t>A-02-02-01-002-003-09</t>
  </si>
  <si>
    <t>OTROS PRODUCTOS ALIMENTICIOS N.C.P.</t>
  </si>
  <si>
    <t>A-02-02-01-002-008</t>
  </si>
  <si>
    <t>DOTACIÓN (PRENDAS DE VESTIR Y CALZADO)</t>
  </si>
  <si>
    <t>A-02-02-01-003</t>
  </si>
  <si>
    <t>OTROS BIENES TRANSPORTABLES (EXCEPTO PRODUCTOS METÁLICOS, MAQUINARIA Y EQUIPO)</t>
  </si>
  <si>
    <t>A-02-02-01-003-002</t>
  </si>
  <si>
    <t>A-02-02-01-003-002-01</t>
  </si>
  <si>
    <t>PASTA DE PAPEL, PAPEL Y CARTÓN</t>
  </si>
  <si>
    <t>A-02-02-01-003-002-05</t>
  </si>
  <si>
    <t>A-02-02-01-003-002-06</t>
  </si>
  <si>
    <t>A-02-02-01-003-002-07</t>
  </si>
  <si>
    <t>LIBROS DE REGISTROS, LIBROS DE CONTABILIDAD, CUADERNILLOS DE NOTAS, BLOQUES PARA CARTAS, AGENDAS Y ARTÍCULOS SIMILARES, SECANTES, ENCUADERNADORES, CLASIFICADORES PARA ARCHIVOS, FORMULARIOS Y OTROS ARTÍCULOS DE ESCRITORIO, DE PAPEL O CARTÓN</t>
  </si>
  <si>
    <t>A-02-02-01-003-002-08</t>
  </si>
  <si>
    <t>TIPOS DE IMPRENTA, PLANCHAS O CILINDROS, PREPARADOS PARA LAS ARTES GRÁFICAS, PIEDRAS LITOGRÁFICAS IMPRESAS U OTROS ELEMENTOS DE IMPRESIÓN</t>
  </si>
  <si>
    <t>A-02-02-01-003-003</t>
  </si>
  <si>
    <t>PRODUCTOS DE HORNOS DE COQUE; PRODUCTOS DE REFINACIÓN DE PETRÓLEO Y COMBUSTIBLE NUCLEAR</t>
  </si>
  <si>
    <t>A-02-02-01-003-003-03</t>
  </si>
  <si>
    <t>ACEITES DE PETRÓLEO O ACEITES OBTENIDOS DE MINERALES BITUMINOSOS (EXCEPTO LOS ACEITES CRUDOS); PREPARADOS N.C.P., QUE CONTENGAN POR LO MENOS EL 70% DE SU PESO EN ACEITES DE ESOS TIPOS Y CUYOS COMPONENTES BÁSICOS SEAN ESOS ACEITES</t>
  </si>
  <si>
    <t>A-02-02-01-003-005</t>
  </si>
  <si>
    <t>OTROS PRODUCTOS QUÍMICOS; FIBRAS ARTIFICIALES (O FIBRAS INDUSTRIALES HECHAS POR EL HOMBRE)</t>
  </si>
  <si>
    <t>A-02-02-01-003-005-02</t>
  </si>
  <si>
    <t>PRODUCTOS FARMACÉUTICOS</t>
  </si>
  <si>
    <t>A-02-02-01-003-005-03</t>
  </si>
  <si>
    <t>JABÓN, PREPARADOS PARA LIMPIEZA, PERFUMES Y PREPARADOS DE TOCADOR</t>
  </si>
  <si>
    <t>A-02-02-01-003-006</t>
  </si>
  <si>
    <t>PRODUCTOS DE CAUCHO Y PLÁSTICO</t>
  </si>
  <si>
    <t>A-02-02-01-003-006-01</t>
  </si>
  <si>
    <t>LLANTAS DE CAUCHO Y NEUMÁTICOS (CÁMARAS DE AIRE)</t>
  </si>
  <si>
    <t>A-02-02-01-003-006-04</t>
  </si>
  <si>
    <t>PRODUCTOS DE EMPAQUE Y ENVASADO, DE PLÁSTICO</t>
  </si>
  <si>
    <t>A-02-02-01-003-008</t>
  </si>
  <si>
    <t>OTROS BIENES TRANSPORTABLES N.C.P.</t>
  </si>
  <si>
    <t>A-02-02-01-003-008-09</t>
  </si>
  <si>
    <t>OTROS ARTÍCULOS MANUFACTURADOS N.C.P.</t>
  </si>
  <si>
    <t>A-02-02-01-004</t>
  </si>
  <si>
    <t>PRODUCTOS METÁLICOS Y PAQUETES DE SOFTWARE</t>
  </si>
  <si>
    <t>A-02-02-01-004-007</t>
  </si>
  <si>
    <t>EQUIPO Y APARATOS DE RADIO, TELEVISIÓN Y COMUNICACIONES</t>
  </si>
  <si>
    <t>A-02-02-01-004-007-02</t>
  </si>
  <si>
    <t>APARATOS TRANSMISORES DE TELEVISIÓN Y RADIO; TELEVISIÓN, VIDEO Y CÁMARAS DIGITALES; TELÉFONOS</t>
  </si>
  <si>
    <t>A-02-02-02</t>
  </si>
  <si>
    <t>ADQUISICIÓN DE SERVICIOS</t>
  </si>
  <si>
    <t>A-02-02-02-005</t>
  </si>
  <si>
    <t>SERVICIOS DE LA CONSTRUCCIÓN</t>
  </si>
  <si>
    <t>A-02-02-02-005-004</t>
  </si>
  <si>
    <t>SERVICIOS DE CONSTRUCCIÓN</t>
  </si>
  <si>
    <t>A-02-02-02-005-004-04</t>
  </si>
  <si>
    <t>A-02-02-02-005-004-05</t>
  </si>
  <si>
    <t>SERVICIOS ESPECIALES DE CONSTRUCCIÓN</t>
  </si>
  <si>
    <t>A-02-02-02-005-004-06</t>
  </si>
  <si>
    <t>SERVICIOS DE INSTALACIONES</t>
  </si>
  <si>
    <t>A-02-02-02-005-004-07</t>
  </si>
  <si>
    <t>SERVICIOS DE TERMINACIÓN Y ACABADOS DE EDIFICIOS</t>
  </si>
  <si>
    <t>A-02-02-02-006</t>
  </si>
  <si>
    <t>A-02-02-02-006-003</t>
  </si>
  <si>
    <t>ALOJAMIENTO; SERVICIOS DE SUMINISTROS DE COMIDAS Y BEBIDAS</t>
  </si>
  <si>
    <t>A-02-02-02-006-003-01</t>
  </si>
  <si>
    <t>SERVICIOS DE ALOJAMIENTO PARA ESTANCIAS CORTAS</t>
  </si>
  <si>
    <t>A-02-02-02-006-003-03</t>
  </si>
  <si>
    <t>SERVICIOS DE SUMINISTRO DE COMIDAS</t>
  </si>
  <si>
    <t>A-02-02-02-006-004</t>
  </si>
  <si>
    <t>SERVICIOS DE TRANSPORTE DE PASAJEROS</t>
  </si>
  <si>
    <t>A-02-02-02-006-007</t>
  </si>
  <si>
    <t>SERVICIOS DE APOYO AL TRANSPORTE</t>
  </si>
  <si>
    <t>A-02-02-02-006-007-09</t>
  </si>
  <si>
    <t>OTROS SERVICIOS DE APOYO AL TRANSPORTE</t>
  </si>
  <si>
    <t>A-02-02-02-006-008</t>
  </si>
  <si>
    <t>SERVICIOS POSTALES Y DE MENSAJERÍA</t>
  </si>
  <si>
    <t>A-02-02-02-006-009</t>
  </si>
  <si>
    <t>SERVICIOS DE DISTRIBUCIÓN DE ELECTRICIDAD, GAS Y AGUA (POR CUENTA PROPIA)</t>
  </si>
  <si>
    <t>A-02-02-02-006-009-01</t>
  </si>
  <si>
    <t>SERVICIOS DE DISTRIBUCIÓN DE ELECTRICIDAD, Y SERVICIOS DE DISTRIBUCIÓN DE GAS (POR CUENTA PROPIA)</t>
  </si>
  <si>
    <t>A-02-02-02-006-009-02</t>
  </si>
  <si>
    <t>SERVICIOS DE DISTRIBUCIÓN DE AGUA (POR CUENTA PROPIA)</t>
  </si>
  <si>
    <t>A-02-02-02-007</t>
  </si>
  <si>
    <t>A-02-02-02-007-001</t>
  </si>
  <si>
    <t>SERVICIOS FINANCIEROS Y SERVICIOS CONEXOS</t>
  </si>
  <si>
    <t>A-02-02-02-007-001-03</t>
  </si>
  <si>
    <t>A-02-02-02-007-001-03-5</t>
  </si>
  <si>
    <t>OTROS SERVICIOS DE SEGUROS DISTINTOS A LOS SEGUROS DE VIDA (EXCEPTO LOS SERVICIOS DE REASEGURO)</t>
  </si>
  <si>
    <t>A-02-02-02-007-001-03-5-01</t>
  </si>
  <si>
    <t>SERVICIOS DE SEGUROS DE VEHÍCULOS AUTOMOTORES</t>
  </si>
  <si>
    <t>A-02-02-02-007-001-03-5-04</t>
  </si>
  <si>
    <t>SERVICIOS DE SEGUROS CONTRA INCENDIO, TERREMOTO O SUSTRACCIÓN</t>
  </si>
  <si>
    <t>A-02-02-02-007-001-03-5-05</t>
  </si>
  <si>
    <t>SERVICIOS DE SEGUROS GENERALES DE RESPONSABILIDAD CIVIL</t>
  </si>
  <si>
    <t>A-02-02-02-007-001-03-5-07</t>
  </si>
  <si>
    <t>A-02-02-02-007-001-03-5-09</t>
  </si>
  <si>
    <t>OTROS SERVICIOS DE SEGUROS DISTINTOS DE LOS SEGUROS DE VIDA N.C.P.</t>
  </si>
  <si>
    <t>A-02-02-02-007-001-03-5-10</t>
  </si>
  <si>
    <t>SEGURO DE INFIDELIDAD Y RIESGOS FINANCIEROS</t>
  </si>
  <si>
    <t>A-02-02-02-007-002</t>
  </si>
  <si>
    <t>SERVICIOS INMOBILIARIOS</t>
  </si>
  <si>
    <t>A-02-02-02-007-002-01</t>
  </si>
  <si>
    <t>A-02-02-02-007-002-01-1</t>
  </si>
  <si>
    <t>SERVICIOS DE ALQUILER O ARRENDAMIENTO CON O SIN OPCIÓN DE COMPRA RELATIVOS A BIENES INMUEBLES PROPIOS O ARRENDADOS</t>
  </si>
  <si>
    <t>A-02-02-02-007-002-02</t>
  </si>
  <si>
    <t>SERVICIOS INMOBILIARIOS A COMISIÓN O POR CONTRATO</t>
  </si>
  <si>
    <t>A-02-02-02-007-002-02-1</t>
  </si>
  <si>
    <t>SERVICIOS DE ADMINISTRACIÓN DE BIENES INMUEBLES A COMISIÓN O POR CONTRATO</t>
  </si>
  <si>
    <t>A-02-02-02-007-003</t>
  </si>
  <si>
    <t>SERVICIOS DE ARRENDAMIENTO O ALQUILER SIN OPERARIO</t>
  </si>
  <si>
    <t>A-02-02-02-007-003-02</t>
  </si>
  <si>
    <t>SERVICIOS DE ARRENDAMIENTO SIN OPCIÓN DE COMPRA DE OTROS BIENES</t>
  </si>
  <si>
    <t>A-02-02-02-008</t>
  </si>
  <si>
    <t>SERVICIOS PRESTADOS A LAS EMPRESAS Y SERVICIOS DE PRODUCCIÓN</t>
  </si>
  <si>
    <t>A-02-02-02-008-002</t>
  </si>
  <si>
    <t>SERVICIOS JURÍDICOS Y CONTABLES</t>
  </si>
  <si>
    <t>A-02-02-02-008-002-01</t>
  </si>
  <si>
    <t>SERVICIOS JURÍDICOS</t>
  </si>
  <si>
    <t>A-02-02-02-008-002-02</t>
  </si>
  <si>
    <t>SERVICIOS DE CONTABILIDAD, AUDITORÍA Y TENEDURÍA DE LIBROS</t>
  </si>
  <si>
    <t>A-02-02-02-008-003</t>
  </si>
  <si>
    <t>A-02-02-02-008-003-01</t>
  </si>
  <si>
    <t>SERVICIOS DE CONSULTORÍA EN ADMINISTRACIÓN Y SERVICIOS DE GESTIÓN; SERVICIOS DE TECNOLOGÍA DE LA INFORMACIÓN</t>
  </si>
  <si>
    <t>A-02-02-02-008-003-01-3</t>
  </si>
  <si>
    <t>A-02-02-02-008-003-01-9</t>
  </si>
  <si>
    <t>A-02-02-02-008-003-03</t>
  </si>
  <si>
    <t>SERVICIOS DE INGENIERÍA</t>
  </si>
  <si>
    <t>A-02-02-02-008-003-09</t>
  </si>
  <si>
    <t>A-02-02-02-008-004</t>
  </si>
  <si>
    <t>SERVICIOS DE TELECOMUNICACIONES, TRANSMISIÓN Y SUMINISTRO DE INFORMACIÓN</t>
  </si>
  <si>
    <t>A-02-02-02-008-004-01</t>
  </si>
  <si>
    <t>A-02-02-02-008-004-02</t>
  </si>
  <si>
    <t>A-02-02-02-008-004-04</t>
  </si>
  <si>
    <t>SERVICIOS DE AGENCIAS DE NOTICIAS</t>
  </si>
  <si>
    <t>A-02-02-02-008-004-05</t>
  </si>
  <si>
    <t>SERVICIOS DE BIBLIOTECAS Y ARCHIVOS</t>
  </si>
  <si>
    <t>A-02-02-02-008-004-06</t>
  </si>
  <si>
    <t>A-02-02-02-008-005</t>
  </si>
  <si>
    <t>SERVICIOS DE SOPORTE</t>
  </si>
  <si>
    <t>A-02-02-02-008-005-02</t>
  </si>
  <si>
    <t>SERVICIOS DE INVESTIGACIÓN Y SEGURIDAD</t>
  </si>
  <si>
    <t>A-02-02-02-008-005-03</t>
  </si>
  <si>
    <t>SERVICIOS DE LIMPIEZA</t>
  </si>
  <si>
    <t>A-02-02-02-008-005-09</t>
  </si>
  <si>
    <t>OTROS SERVICIOS AUXILIARES</t>
  </si>
  <si>
    <t>A-02-02-02-008-005-09-5</t>
  </si>
  <si>
    <t>SERVICIOS AUXILIARES ESPECIALIZADOS DE OFICINA</t>
  </si>
  <si>
    <t>A-02-02-02-008-005-09-9</t>
  </si>
  <si>
    <t>OTROS SERVICIOS DE APOYO Y DE INFORMACIÓN N.C.P.</t>
  </si>
  <si>
    <t>A-02-02-02-008-007</t>
  </si>
  <si>
    <t>SERVICIOS DE MANTENIMIENTO, REPARACIÓN E INSTALACIÓN (EXCEPTO SERVICIOS DE CONSTRUCCIÓN)</t>
  </si>
  <si>
    <t>A-02-02-02-008-007-01</t>
  </si>
  <si>
    <t>SERVICIOS DE MANTENIMIENTO Y REPARACIÓN DE PRODUCTOS METÁLICOS ELABORADOS, MAQUINARIA Y EQUIPO</t>
  </si>
  <si>
    <t>A-02-02-02-008-007-01-4</t>
  </si>
  <si>
    <t>SERVICIOS DE MANTENIMIENTO Y REPARACIÓN DE MAQUINARIA Y EQUIPO DE TRANSPORTE</t>
  </si>
  <si>
    <t>A-02-02-02-008-007-02</t>
  </si>
  <si>
    <t>SERVICIOS DE REPARACIÓN DE OTROS BIENES</t>
  </si>
  <si>
    <t>A-02-02-02-008-007-02-4</t>
  </si>
  <si>
    <t>SERVICIOS DE REPARACIÓN DE MUEBLES</t>
  </si>
  <si>
    <t>A-02-02-02-008-007-02-9</t>
  </si>
  <si>
    <t>SERVICIOS DE MANTENIMIENTO Y REPARACIÓN DE OTROS BIENES N.C.P.</t>
  </si>
  <si>
    <t>A-02-02-02-008-009</t>
  </si>
  <si>
    <t>OTROS SERVICIOS DE FABRICACIÓN; SERVICIOS DE EDICIÓN, IMPRESIÓN Y REPRODUCCIÓN; SERVICIOS DE RECUPERACIÓN DE MATERIALES</t>
  </si>
  <si>
    <t>A-02-02-02-008-009-01</t>
  </si>
  <si>
    <t>SERVICIOS DE EDICIÓN, IMPRESIÓN Y REPRODUCCIÓN</t>
  </si>
  <si>
    <t xml:space="preserve">Cuantías pretensiones  en tribunales de arbitramiento </t>
  </si>
  <si>
    <r>
      <t xml:space="preserve">Nota: </t>
    </r>
    <r>
      <rPr>
        <sz val="12"/>
        <rFont val="Calibri"/>
        <family val="2"/>
        <scheme val="minor"/>
      </rPr>
      <t>Para los gastos por concepto de sentencias y conciliaciones es necesario adjuntar cuadro que desagregue en más detalle los conceptos y valores de la proyección aquí realizada.</t>
    </r>
  </si>
  <si>
    <t>PROYECCIÓN DE GASTOS DE PERSONAL</t>
  </si>
  <si>
    <t>Justificación</t>
  </si>
  <si>
    <t>SERVICIOS GENERALES</t>
  </si>
  <si>
    <t>IDENTIFICACIÓN</t>
  </si>
  <si>
    <t>Presupuesto</t>
  </si>
  <si>
    <t>No Responsable de IVA</t>
  </si>
  <si>
    <t>Responsable de IVA</t>
  </si>
  <si>
    <t xml:space="preserve">Valor   Año 
</t>
  </si>
  <si>
    <t xml:space="preserve">Tipo contratos y/o Gasto
</t>
  </si>
  <si>
    <t>IPC Proyectado</t>
  </si>
  <si>
    <t>Valor Base a Precios  Vigencia Anterior</t>
  </si>
  <si>
    <t>Valor Base +Incremento Estimado  Vigencia Siguiente</t>
  </si>
  <si>
    <t>Conciliaciones</t>
  </si>
  <si>
    <t>Otros Gastos</t>
  </si>
  <si>
    <t>Programa SST</t>
  </si>
  <si>
    <t>Cuantías pretensiones  en procesos  Judiciales  sin Ejecutoriar</t>
  </si>
  <si>
    <t>Cuantías pretensiones  en procesos Judiciales  ejecutoriados</t>
  </si>
  <si>
    <t>VIÁTICOS DE LOS FUNCIONARIOS EN COMISIÓN</t>
  </si>
  <si>
    <t>A-02-02-02-010</t>
  </si>
  <si>
    <t>A-02-02-02-008-003-01-4</t>
  </si>
  <si>
    <t>A-02-02-02-008-003-01-1</t>
  </si>
  <si>
    <t>SERVICIOS DE CONSULTORÍA EN ADMINISTRACIÓN Y SERVICIOS DE GESTIÓN</t>
  </si>
  <si>
    <t>A-02-02-02-008-003-01-6</t>
  </si>
  <si>
    <t>A-02-02-02-006-003-02</t>
  </si>
  <si>
    <t>OTROS SERVICIOS DE ALOJAMIENTO</t>
  </si>
  <si>
    <t>A-02-02-02-006-005-01</t>
  </si>
  <si>
    <t>SERVICIOS DE TRANSPORTE DE CARGA POR VÍA TERRESTRE</t>
  </si>
  <si>
    <t>A-02-02-02-008-005-09-3</t>
  </si>
  <si>
    <t>SERVICIOS AUXILIARES POR TELÉFONO</t>
  </si>
  <si>
    <t>A-02-02-02-008-005-09-1</t>
  </si>
  <si>
    <t>SERVICIOS DE INFORMACIÓN CREDITICIA</t>
  </si>
  <si>
    <t>A-02-02-02-008-003-08</t>
  </si>
  <si>
    <t>PRODUCTOS DE MOLINERÍA</t>
  </si>
  <si>
    <t>A-02-02-01-002-003-01</t>
  </si>
  <si>
    <t>A-02-02-01-002-007</t>
  </si>
  <si>
    <t>ARTÍCULOS TEXTILES (EXCEPTO PRENDAS DE VESTIR)</t>
  </si>
  <si>
    <t>A-02-02-01-003-006-02</t>
  </si>
  <si>
    <t>OTROS PRODUCTOS DE CAUCHO</t>
  </si>
  <si>
    <t>A-02-02-01-003-004</t>
  </si>
  <si>
    <t>QUÍMICOS BÁSICOS</t>
  </si>
  <si>
    <t>A-02-02-01-003-004-01</t>
  </si>
  <si>
    <t>QUÍMICOS ORGÁNICOS BÁSICOS</t>
  </si>
  <si>
    <t>A-02-02-02-008-005-09-4</t>
  </si>
  <si>
    <t>SERVICIOS ADMINISTRATIVOS COMBINADOS DE OFICINA</t>
  </si>
  <si>
    <t>ADQUISICIÓN DE ACTIVOS NO FINANCIEROS</t>
  </si>
  <si>
    <t>A-02-01</t>
  </si>
  <si>
    <t>A-02-01-01</t>
  </si>
  <si>
    <t>ACTIVOS FIJOS</t>
  </si>
  <si>
    <t>ACTIVOS FIJOS NO CLASIFICADOS COMO MAQUINARIA Y EQUIPO</t>
  </si>
  <si>
    <t>MUEBLES, INSTRUMENTOS MUSICALES, ARTÍCULOS DE DEPORTE Y ANTIGÜEDADES</t>
  </si>
  <si>
    <t>A-02-01-01-003-008-01-1</t>
  </si>
  <si>
    <t>ASIENTOS</t>
  </si>
  <si>
    <t>MUEBLES</t>
  </si>
  <si>
    <t>A-02-01-01-003-008-01</t>
  </si>
  <si>
    <t>A-02-01-01-004-007</t>
  </si>
  <si>
    <t>A-02-01-01-004-007-02</t>
  </si>
  <si>
    <t>A-02-02-01-004-005-02</t>
  </si>
  <si>
    <t>MAQUINARIA DE INFORMÁTICA Y SUS PARTES, PIEZAS Y ACCESORIOS</t>
  </si>
  <si>
    <t>A-02-02-01-004-004-09</t>
  </si>
  <si>
    <t>OTRA MAQUINARIA PARA USOS ESPECIALES Y SUS PARTES Y PIEZAS</t>
  </si>
  <si>
    <t>MAQUINARIA PARA USOS ESPECIALES</t>
  </si>
  <si>
    <t>A-02-02-01-004-004</t>
  </si>
  <si>
    <t>MAQUINARIA DE OFICINA, CONTABILIDAD E INFORMÁTICA</t>
  </si>
  <si>
    <t>A-02-02-01-004-005</t>
  </si>
  <si>
    <t>A-02-02-02-006-005</t>
  </si>
  <si>
    <t>SERVICIOS DE TRANSPORTE DE CARGA</t>
  </si>
  <si>
    <t>Proyección  Gastos a Precios vigencia Actual</t>
  </si>
  <si>
    <t>Proyección Gastos  a Precios Vigencia  Actual</t>
  </si>
  <si>
    <t>NECESIDAD CONTRATISTAS DE APOYO A LA GESTIÓN CON CARGO AL PRESUPUESTO DE GASTOS DE FUNCIONAMIENTO</t>
  </si>
  <si>
    <t xml:space="preserve">OTROS GASTOS QUE SE CONSIDERE INCLUIR EN EL PRESUPUESTO DE GASTOS DE FUNCIONAMIENTO </t>
  </si>
  <si>
    <t xml:space="preserve">Otros  gastos de  Tribunales de Arbitramiento o  Amigable Composición ya instalados o que se tiene proyectado que se instalen en la siguiente vigencia </t>
  </si>
  <si>
    <t>Esta hoja es de uso exclusivo para el diligenciamiento por parte del GIT de Talento Humano. Se deberán tener en cuenta las siguientes recomendaciones:
*Servicios Para la Comunidad, Sociales y Personales : deberán registrarse necesidades en materia de Capacitación, Bienestar Social y Estímulos entre otros, describiendo las implicaciones que tendría esta Entidad en caso de no contar con los recursos para ejecutar los programas, todo soportado bajo la normatividad correspondiente.</t>
  </si>
  <si>
    <t>A-02-01-01-003-008-01-2</t>
  </si>
  <si>
    <t>MUEBLES, DEL TIPO UTILIZADO EN OFICINAS</t>
  </si>
  <si>
    <t>A-02-01-01-003-008-01-3</t>
  </si>
  <si>
    <t>MUEBLES DE MADERA, DEL TIPO UTILIZADO EN LA COCINA</t>
  </si>
  <si>
    <t>A-02-01-01-003-008-01-4</t>
  </si>
  <si>
    <t>OTROS MUEBLES N.C.P.</t>
  </si>
  <si>
    <t>A-02-01-01-003-008-01-6</t>
  </si>
  <si>
    <t>PARTES Y PIEZAS DE MUEBLES</t>
  </si>
  <si>
    <t>A-02-01-01-004-004</t>
  </si>
  <si>
    <t>A-02-01-01-004-004-08</t>
  </si>
  <si>
    <t>A-02-01-01-004-004-09</t>
  </si>
  <si>
    <t>APARATOS DE USO DOMÉSTICO Y SUS PARTES Y PIEZAS</t>
  </si>
  <si>
    <t>A-02-01-01-004-005</t>
  </si>
  <si>
    <t>A-02-01-01-004-005-01</t>
  </si>
  <si>
    <t>MÁQUINAS PARA OFICINA Y CONTABILIDAD, Y SUS PARTES Y ACCESORIOS</t>
  </si>
  <si>
    <t>A-02-01-01-004-005-02</t>
  </si>
  <si>
    <t>A-02-02-01-003-002-02</t>
  </si>
  <si>
    <t>LIBROS IMPRESOS</t>
  </si>
  <si>
    <t>A-02-02-01-003-002-03</t>
  </si>
  <si>
    <t>DIARIOS, REVISTAS Y PUBLICACIONES PERIÓDICAS, PUBLICADOS POR LO MENOS CUATRO VECES POR SEMANA</t>
  </si>
  <si>
    <t>A-02-02-01-003-002-04</t>
  </si>
  <si>
    <t>DIARIOS, REVISTAS Y PUBLICACIONES PERIÓDICAS, PUBLICADOS MENOS DE CUATRO VECES POR SEMANA</t>
  </si>
  <si>
    <t>A-02-02-01-003-004-02</t>
  </si>
  <si>
    <t>A-02-02-01-003-004-05</t>
  </si>
  <si>
    <t>A-02-02-01-003-004-07</t>
  </si>
  <si>
    <t>PRODUCTOS QUÍMICOS INORGÁNICOS BÁSICOS N.C.P.</t>
  </si>
  <si>
    <t>PRODUCTOS QUÍMICOS BÁSICOS DIVERSOS</t>
  </si>
  <si>
    <t>PLÁSTICOS EN FORMAS PRIMARIAS</t>
  </si>
  <si>
    <t>A-02-02-01-003-005-01</t>
  </si>
  <si>
    <t>PINTURAS Y BARNICES Y PRODUCTOS RELACIONADOS; COLORES PARA LA PINTURA ARTÍSTICA; TINTAS</t>
  </si>
  <si>
    <t>A-02-02-01-003-005-04</t>
  </si>
  <si>
    <t>PRODUCTOS QUÍMICOS N.C.P.</t>
  </si>
  <si>
    <t>A-02-02-01-003-006-09</t>
  </si>
  <si>
    <t>OTROS PRODUCTOS PLÁSTICOS</t>
  </si>
  <si>
    <t>A-02-02-01-003-007</t>
  </si>
  <si>
    <t>VIDRIO Y PRODUCTOS DE VIDRIO Y OTROS PRODUCTOS NO METÁLICOS N.C.P.</t>
  </si>
  <si>
    <t>A-02-02-01-003-007-01</t>
  </si>
  <si>
    <t>A-02-02-01-003-007-04</t>
  </si>
  <si>
    <t>A-02-02-01-003-007-05</t>
  </si>
  <si>
    <t>A-02-02-01-003-007-09</t>
  </si>
  <si>
    <t>VIDRIO Y PRODUCTOS DE VIDRIO</t>
  </si>
  <si>
    <t>YESO, CAL Y CEMENTO</t>
  </si>
  <si>
    <t>ARTÍCULOS DE CONCRETO, CEMENTO Y YESO</t>
  </si>
  <si>
    <t>OTROS PRODUCTOS MINERALES NO METÁLICOS N.C.P.</t>
  </si>
  <si>
    <t>A-02-02-01-004-005-01</t>
  </si>
  <si>
    <t>A-02-02-02-006-005-02</t>
  </si>
  <si>
    <t>A-02-02-02-006-005-03</t>
  </si>
  <si>
    <t>SERVICIOS DE TRANSPORTE DE CARGA POR VÍA ACUÁTICA</t>
  </si>
  <si>
    <t>SERVICIOS DE TRANSPORTE DE CARGA POR VÍA AÉREA O ESPACIAL</t>
  </si>
  <si>
    <t>A-02-02-02-006-006</t>
  </si>
  <si>
    <t>SERVICIOS DE ALQUILER DE VEHÍCULOS DE TRANSPORTE CON OPERARIO</t>
  </si>
  <si>
    <t>A-02-02-02-007-001-01</t>
  </si>
  <si>
    <t>A-02-02-02-007-001-01-9</t>
  </si>
  <si>
    <t>A-02-02-02-007-001-02</t>
  </si>
  <si>
    <t>SERVICIOS DE LA BANCA DE INVERSIÓN</t>
  </si>
  <si>
    <t>A-02-02-02-007-001-05</t>
  </si>
  <si>
    <t>SERVICIOS AUXILIARES A LOS SERVICIOS FINANCIEROS DISTINTOS DE LOS SEGUROS Y LAS PENSIONES</t>
  </si>
  <si>
    <t>A-02-02-02-007-001-05-4</t>
  </si>
  <si>
    <t>SERVICIOS FIDUCIARIOS Y DE CUSTODIA</t>
  </si>
  <si>
    <t>A-02-02-02-007-001-05-5</t>
  </si>
  <si>
    <t>SERVICIOS RELACIONADOS CON LA ADMINISTRACIÓN DE LOS MERCADOS FINANCIEROS</t>
  </si>
  <si>
    <t>A-02-02-02-007-001-05-9</t>
  </si>
  <si>
    <t>OTROS SERVICIOS AUXILIARES A LOS SERVICIOS FINANCIEROS</t>
  </si>
  <si>
    <t>A-02-02-02-007-001-07</t>
  </si>
  <si>
    <t>SERVICIOS DE MANTENIMIENTO DE ACTIVOS FINANCIEROS</t>
  </si>
  <si>
    <t>A-02-02-02-007-002-02-5</t>
  </si>
  <si>
    <t>A-02-02-02-008-001</t>
  </si>
  <si>
    <t>SERVICIOS DE INVESTIGACIÓN Y DESARROLLO</t>
  </si>
  <si>
    <t>A-02-02-02-008-001-01</t>
  </si>
  <si>
    <t>A-02-02-02-008-001-02</t>
  </si>
  <si>
    <t>A-02-02-02-008-001-03</t>
  </si>
  <si>
    <t>SERVICIOS DE INVESTIGACIÓN Y DESARROLLO EXPERIMENTAL EN CIENCIAS NATURALES E INGENIERÍA</t>
  </si>
  <si>
    <t>SERVICIOS DE INVESTIGACIÓN Y DESARROLLO EXPERIMENTAL EN CIENCIAS SOCIALES Y HUMANIDADES</t>
  </si>
  <si>
    <t>SERVICIOS INTERDISCIPLINARIOS DE INVESTIGACIÓN Y DESARROLLO EXPERIMENTAL</t>
  </si>
  <si>
    <t>A-02-02-02-008-002-03</t>
  </si>
  <si>
    <t>A-02-02-02-008-002-04</t>
  </si>
  <si>
    <t>SERVICIOS DE PREPARACIÓN Y ASESORAMIENTO TRIBUTARIO</t>
  </si>
  <si>
    <t>SERVICIOS RELACIONADOS CON CASOS DE INSOLVENCIA Y LIQUIDACIÓN</t>
  </si>
  <si>
    <t>A-02-02-02-008-005-09-6</t>
  </si>
  <si>
    <t>SERVICIOS DE ORGANIZACIÓN Y ASISTENCIA DE CONVENCIONES Y FERIAS</t>
  </si>
  <si>
    <t>A-02-02-02-008-007-01-2</t>
  </si>
  <si>
    <t>A-02-02-02-008-007-01-3</t>
  </si>
  <si>
    <t>A-02-02-02-008-007-01-5</t>
  </si>
  <si>
    <t>SERVICIOS DE MANTENIMIENTO Y REPARACIÓN DE OTRA MAQUINARIA Y OTRO EQUIPO</t>
  </si>
  <si>
    <t>A-02-02-02-008-003-06</t>
  </si>
  <si>
    <t>SERVICIOS DE PUBLICIDAD Y EL SUMINISTRO DE ESPACIO O TIEMPO PUBLICITARIOS</t>
  </si>
  <si>
    <t xml:space="preserve">Elaboró: </t>
  </si>
  <si>
    <t>Aprobó</t>
  </si>
  <si>
    <t>Registre Nombre Colaborador</t>
  </si>
  <si>
    <t>Revisó</t>
  </si>
  <si>
    <t>Revisó:</t>
  </si>
  <si>
    <t>Cargo:</t>
  </si>
  <si>
    <t xml:space="preserve">Firma  Ordenador del gasto </t>
  </si>
  <si>
    <t>Registre Nombre Ordenador del Gasto</t>
  </si>
  <si>
    <t xml:space="preserve">Revisó </t>
  </si>
  <si>
    <t>Registre Nombre del Ordenador del Gasto</t>
  </si>
  <si>
    <t>Firma Ordenador del Gasto</t>
  </si>
  <si>
    <t>Fecha</t>
  </si>
  <si>
    <t>ANTEPROYECTO DE PRESUPUESTO - GASTOS DE FUNCIONAMIENTO</t>
  </si>
  <si>
    <t>1.</t>
  </si>
  <si>
    <t>2.</t>
  </si>
  <si>
    <t>3.</t>
  </si>
  <si>
    <r>
      <t xml:space="preserve">Esta hoja es de uso exclusivo para el diligenciamiento por parte del G.I.T. de Talento Humano. Se deberán tener en cuenta las siguientes recomendaciones:
</t>
    </r>
    <r>
      <rPr>
        <sz val="14"/>
        <color theme="1"/>
        <rFont val="Calibri"/>
        <family val="2"/>
      </rPr>
      <t>•</t>
    </r>
    <r>
      <rPr>
        <sz val="14"/>
        <color theme="1"/>
        <rFont val="Calibri"/>
        <family val="2"/>
        <scheme val="minor"/>
      </rPr>
      <t>Gastos de Personal: La estimación de la nómina debe proyectarse basándose en el personal de planta autorizado a la fecha de diligenciamiento de la vigencia en curso.
•La estimación de los gastos de nómina se deben proyectar teniendo en cuenta el decreto expedido por Departamento Administrativo de la Función Pública por medio del cual se fijan las remuneraciones de los empleados públicos que se encuentre vigente en la fecha del diligenciamiento.</t>
    </r>
  </si>
  <si>
    <t>4.</t>
  </si>
  <si>
    <t>5.</t>
  </si>
  <si>
    <r>
      <t xml:space="preserve">En esta opción se realizará la programación de los contratos de prestación de servicios financiados con el presupuesto de gastos de funcionamiento de la Entidad, esta información debe ser consolidada por Vicepresidencia o Dependencia, para tal efecto se debe tener en cuenta la tabla de honorarios que se encuentre vigente en el momento de su diligenciamiento y las siguientes recomendaciones:
</t>
    </r>
    <r>
      <rPr>
        <sz val="14"/>
        <color theme="1"/>
        <rFont val="Calibri"/>
        <family val="2"/>
      </rPr>
      <t>•</t>
    </r>
    <r>
      <rPr>
        <sz val="14"/>
        <color theme="1"/>
        <rFont val="Calibri"/>
        <family val="2"/>
        <scheme val="minor"/>
      </rPr>
      <t>Los campos Actividad, Régimen y Rubro cuentan con lista desplegable para su diligenciamiento.
•El diligenciamiento del campo "Valor Honorarios Mensuales Actuales" debe estar en el rango correspondiente a la actividad y la categoría descrita en la tabla de honorarios vigentes ubicada en el siguiente link https://www.ani.gov.co/gestion-talento-humano/tabla-honorarios-contratistas
•En el Campo "N° de contratos" se debe diligenciar la cantidad de contratistas correspondientes a la categoría señalada
•El campo "Total Presupuesto de la Vigencia Anteproyecto " esta formulado, no se debe modificar.
•En el campo "Justificación" se debe argumentar brevemente la necesidad a contratar, de considerarlo necesario podría adjuntarse un documento que amplíe la justificación.</t>
    </r>
  </si>
  <si>
    <t>NECESIDAD  CONTRATISTAS DE APOYO A LA GESTIÓN CON CARGO AL PRESUPUESTO DE FUNCIONAMIENTO</t>
  </si>
  <si>
    <t>RÉGIMEN</t>
  </si>
  <si>
    <t xml:space="preserve">Código Rubro </t>
  </si>
  <si>
    <t xml:space="preserve">Servicios Generales </t>
  </si>
  <si>
    <t>DESCRIPCIÓN</t>
  </si>
  <si>
    <t xml:space="preserve">Proyección Gastos  + IPC PROYECTADO </t>
  </si>
  <si>
    <t>GADF-F-086</t>
  </si>
  <si>
    <t>AUXILIO DE TRANSPORTE</t>
  </si>
  <si>
    <t>A-01-01-01-001-005</t>
  </si>
  <si>
    <t>A-02-01-01-004-007-05</t>
  </si>
  <si>
    <t>A-02-01-01-004-007-09</t>
  </si>
  <si>
    <t>DISCOS, CINTAS, DISPOSITIVOS DE ALMACENAMIENTO EN ESTADO SÓLIDO NO VOLÁTILES Y OTROS MEDIOS, NO GRABADOS</t>
  </si>
  <si>
    <t>TARJETAS CON BANDAS MAGNÉTICAS O PLAQUETAS (CHIP)</t>
  </si>
  <si>
    <t>A-02-02-01-004-007-05</t>
  </si>
  <si>
    <t>PAQUETES DE SOFTWARE</t>
  </si>
  <si>
    <t>A-02-02-01-004-007-08</t>
  </si>
  <si>
    <t>A-02-02-01-004-007-09</t>
  </si>
  <si>
    <t>RADIORRECEPTORES Y RECEPTORES DE TELEVISIÓN; APARATOS PARA LA GRABACIÓN Y REPRODUCCIÓN DE SONIDO Y VIDEO; MICRÓFONOS, ALTAVOCES, AMPLIFICADORES, ETC.</t>
  </si>
  <si>
    <t>A-02-02-01-004-007-03</t>
  </si>
  <si>
    <t>A-02-01-01-004-007-03</t>
  </si>
  <si>
    <t>GRABACIONES DE AUDIO, VIDEO Y OTROS DISCOS, CINTAS Y OTROS MEDIOS FÍSICOS</t>
  </si>
  <si>
    <t>A-02-01-01-004-007-06</t>
  </si>
  <si>
    <t>SERVICIOS DE ALCANTARILLADO, RECOLECCIÓN, TRATAMIENTO Y DISPOSICIÓN DE DESECHOS Y OTROS SERVICIOS DE SANEAMIENTO AMBIENTAL</t>
  </si>
  <si>
    <t>A-02-02-02-009-004</t>
  </si>
  <si>
    <t>SERVICIOS DE ALCANTARILLADO, SERVICIOS DE LIMPIEZA, TRATAMIENTO DE AGUAS RESIDUALES Y TANQUES SÉPTICOS</t>
  </si>
  <si>
    <t>A-02-02-02-009-004-01</t>
  </si>
  <si>
    <t>CÓDIGO</t>
  </si>
  <si>
    <t>VERSIÓN</t>
  </si>
  <si>
    <t>FECHA</t>
  </si>
  <si>
    <t>A-02-01-01-003</t>
  </si>
  <si>
    <t>A-02-01-01-003-008</t>
  </si>
  <si>
    <t>A-02-01-01-004-007-01</t>
  </si>
  <si>
    <t>VÁLVULAS Y TUBOS ELECTRÓNICOS; COMPONENTES ELECTRÓNICOS; SUS PARTES Y PIEZAS</t>
  </si>
  <si>
    <t>A-02-01-01-004-007-04</t>
  </si>
  <si>
    <t>PARTES Y PIEZAS DE LOS PRODUCTOS DE LAS CLASES 4721 A 4733 Y 4822</t>
  </si>
  <si>
    <t>A-02-02-01-003-005-05</t>
  </si>
  <si>
    <t>FIBRAS TEXTILES MANUFACTURADAS</t>
  </si>
  <si>
    <t>A-02-02-01-004-004-08</t>
  </si>
  <si>
    <t>A-02-02-01-004-007-01</t>
  </si>
  <si>
    <t>A-02-02-01-004-007-04</t>
  </si>
  <si>
    <t xml:space="preserve">Proyección Gastos Vigencia Actual + IPC PROYECTADO </t>
  </si>
  <si>
    <t>A-02-01-01-004-006</t>
  </si>
  <si>
    <t>A-02-01-01-004-006-03</t>
  </si>
  <si>
    <t>A-02-01-01-004-006-05</t>
  </si>
  <si>
    <t>HILOS Y CABLES AISLADOS; CABLE DE FIBRA ÓPTICA</t>
  </si>
  <si>
    <t>LÁMPARAS ELÉCTRICAS DE INCANDESCENCIA O DESCARGA; LÁMPARAS DE ARCO, EQUIPO PARA ALUMBRADO ELÉCTRICO; SUS PARTES Y PIEZAS</t>
  </si>
  <si>
    <t>MAQUINARIA Y APARATOS ELÉCTRICOS</t>
  </si>
  <si>
    <t>A-02-02-01-003-006-03</t>
  </si>
  <si>
    <t>SEMIMANUFACTURAS DE PLÁSTICO</t>
  </si>
  <si>
    <t>A-02-02-01-004-006</t>
  </si>
  <si>
    <t>A-02-02-01-004-006-04</t>
  </si>
  <si>
    <t>ACUMULADORES, PILAS Y BATERÍAS PRIMARIAS Y SUS PARTES Y PIEZAS</t>
  </si>
  <si>
    <t>A-02-02-01-004-008</t>
  </si>
  <si>
    <t>A-02-02-01-004-008-02</t>
  </si>
  <si>
    <t>A-02-02-01-004-008-03</t>
  </si>
  <si>
    <t>INSTRUMENTOS Y APARATOS DE MEDICIÓN, VERIFICACIÓN, ANÁLISIS, DE NAVEGACIÓN Y PARA OTROS FINES (EXCEPTO INSTRUMENTOS ÓPTICOS); INSTRUMENTOS DE CONTROL DE PROCESOS INDUSTRIALES, SUS PARTES, PIEZAS Y ACCESORIOS</t>
  </si>
  <si>
    <t>INSTRUMENTOS ÓPTICOS Y EQUIPO FOTOGRÁFICO; PARTES, PIEZAS Y ACCESORIOS</t>
  </si>
  <si>
    <t>APARATOS MÉDICOS, INSTRUMENTOS ÓPTICOS Y DE PRECISIÓN, RELOJES</t>
  </si>
  <si>
    <t>A-02-02-02-006-007-02</t>
  </si>
  <si>
    <t>SERVICIOS DE ALMACENAMIENTO Y DEPÓSITO</t>
  </si>
  <si>
    <t>A-02-02-02-007-003-01</t>
  </si>
  <si>
    <t>SERVICIOS DE ARRENDAMIENTO O ALQUILER DE MAQUINARIA Y EQUIPO SIN OPERARIO</t>
  </si>
  <si>
    <t>A-02-02-02-008-003-02</t>
  </si>
  <si>
    <t>A-02-02-02-008-007-03</t>
  </si>
  <si>
    <t>A-02-02-02-008-007-03-9</t>
  </si>
  <si>
    <t>SERVICIOS DE INSTALACIÓN DE OTROS BIENES N.C.P.</t>
  </si>
  <si>
    <t>A-02-01-01-004-006-04</t>
  </si>
  <si>
    <t>A-02-01-01-004-006-01</t>
  </si>
  <si>
    <t>A-02-01-01-004-006-02</t>
  </si>
  <si>
    <t>A-02-01-01-004-006-09</t>
  </si>
  <si>
    <t>MOTORES, GENERADORES Y TRANSFORMADORES ELÉCTRICOS Y SUS PARTES Y PIEZAS</t>
  </si>
  <si>
    <t>APARATOS DE CONTROL ELÉCTRICO Y DISTRIBUCIÓN DE ELECTRICIDAD Y SUS PARTES Y PIEZAS</t>
  </si>
  <si>
    <t>OTRO EQUIPO ELÉCTRICO Y SUS PARTES Y PIEZAS</t>
  </si>
  <si>
    <t>A-02-02-01-004-006-01</t>
  </si>
  <si>
    <t>A-02-02-01-004-006-02</t>
  </si>
  <si>
    <t>A-02-02-01-004-006-03</t>
  </si>
  <si>
    <t>A-02-02-01-004-006-05</t>
  </si>
  <si>
    <t>A-02-02-01-004-006-09</t>
  </si>
  <si>
    <t>A-02-02-01-002-003-02</t>
  </si>
  <si>
    <t>ALMIDONES Y PRODUCTOS DERIVADOS DEL ALMIDÓN, AZÚCARES Y JARABES DE AZÚCAR N.C.P.</t>
  </si>
  <si>
    <t>A-02-02-02-008-002 ADQUISICIÓN DE BIENES  Y SERVICIOS-ADQUISICIONES DIFERENTES DE ACTIVOS-ADQUISICIÓN DE SERVICIOS-SERVICIOS PRESTADOS A LAS EMPRESAS Y SERVICIOS DE PRODUCCIÓN-SERVICIOS JURÍDICOS Y CONTABLES</t>
  </si>
  <si>
    <t>A-02-02-02-008-003 ADQUISICIÓN DE BIENES  Y SERVICIOS-ADQUISICIONES DIFERENTES DE ACTIVOS-ADQUISICIÓN DE SERVICIOS-SERVICIOS PRESTADOS A LAS EMPRESAS Y SERVICIOS DE PRODUCCIÓN-SERVICIOS PROFESIONALES, CIENTÍFICOS Y TÉCNICOS (EXCEPTO LOS SERVICIOS DE INVESTIGACION, URBANISMO, JURÍDICOS Y DE CONTABILIDAD)</t>
  </si>
  <si>
    <t>A-02-02-02-008-005 ADQUISICIÓN DE BIENES  Y SERVICIOS-ADQUISICIONES DIFERENTES DE ACTIVOS-ADQUISICIÓN DE SERVICIOS-SERVICIOS PRESTADOS A LAS EMPRESAS Y SERVICIOS DE PRODUCCIÓN-SERVICIOS DE SOPORTE</t>
  </si>
  <si>
    <t>Despacho  Vicepresidencia de Gestión Corporativa</t>
  </si>
  <si>
    <t>APORTES A LA SEGURIDAD SOCIAL EN PENSIONES</t>
  </si>
  <si>
    <t>APORTES A LA SEGURIDAD SOCIAL EN SALUD</t>
  </si>
  <si>
    <t xml:space="preserve">AUXILIO DE CESANTÍAS </t>
  </si>
  <si>
    <t>APORTES A CAJAS DE COMPENSACIÓN FAMILIAR</t>
  </si>
  <si>
    <t>VACACIONES</t>
  </si>
  <si>
    <t>SERVICIOS RECREATIVOS, CULTURALES Y DEPORTIVOS</t>
  </si>
  <si>
    <t>SERVICIOS DEPORTIVOS Y RECREATIVOS</t>
  </si>
  <si>
    <t>AZÚCAR Y MELAZA</t>
  </si>
  <si>
    <t>PASTA O PULPA, PAPEL Y PRODUCTOS DE PAPEL; IMPRESOS Y ARTÍCULOS SIMILARES</t>
  </si>
  <si>
    <t>MAPAS IMPRESOS; PARTITURAS IMPRESAS O EN MANUSCRITO; TARJETAS POSTALES, TARJETAS DE FELICITACIÓN, FOTOGRAFÍAS Y PLANOS</t>
  </si>
  <si>
    <t>ESTAMPILLAS, TALONARIOS DE CHEQUES, BILLETES DE BANCO, TÍTULOS DE ACCIONES, CATÁLOGOS Y FOLLETOS, MATERIAL PARA ANUNCIOS PUBLICITARIOS Y OTROS MATERIALES IMPRESOS</t>
  </si>
  <si>
    <t>MONTAJE E INSTALACION DE CONSTRUCCIONES PREFABRICADAS</t>
  </si>
  <si>
    <t>COMERCIO Y DISTRIBUCIÓN; ALOJAMIENTO; SERVICIOS DE SUMINISTRO DE COMIDAS Y BEBIDAS; SERVICIOS DE TRANSPORTE; Y SERVICIOS DE DISTRIBUCIÓN DE ELECTRICIDAD, GAS Y AGUA</t>
  </si>
  <si>
    <t>SERVICIOS FINANCIEROS Y SERVICIOS CONEXOS, SERVICIOS INMOBILIARIOS Y SERVICIOS DE ARRENDAMIENTO Y LEASING</t>
  </si>
  <si>
    <t>SERVICIOS FINANCIEROS (EXCEPTO DE LA BANCA DE INVERSIÓN, SERVICIOS DE SEGUROS Y SERVICIOS DE PENSIONES)</t>
  </si>
  <si>
    <t>OTROS SERVICIOS FINANCIEROS (EXCEPTO LOS SERVICIOS DE LA BANCA DE INVERSIÓN, SERVICIOS DE SEGUROS Y PENSIONES)</t>
  </si>
  <si>
    <t>SERVICIOS DE SEGUROS Y PENSIONES (EXCEPTO LOS SERVICIOS DE REASEGURO Y DE SEGURIDAD SOCIAL DE AFILIACION OBLIGATORIA)</t>
  </si>
  <si>
    <t>SERVICIOS DE SEGUROS DE VIAJE</t>
  </si>
  <si>
    <t>SERVICIOS INMOBILIARIOS RELATIVOS A BIENES INMUEBLES PROPIOS O ARRENDADOS</t>
  </si>
  <si>
    <t>SERVICIOS DE ARRENDAMIENTO DE BIENES INMUEBLES A COMISIÓN O POR CONTRATA</t>
  </si>
  <si>
    <t>SERVICIOS PROFESIONALES, CIENTÍFICOS Y TÉCNICOS (EXCEPTO LOS SERVICIOS DE INVESTIGACION, URBANISMO, JURÍDICOS Y DE CONTABILIDAD)</t>
  </si>
  <si>
    <t>SERVICIOS DE CONSULTORÍA Y SOPORTE  EN TECNOLOGÍAS DE LA INFORMACIÓN (TI)</t>
  </si>
  <si>
    <t>SERVICIOS DE DISEÑO Y DESARROLLO EN TECNOLOGÍAS DE LA INFORMACIÓN (TI)</t>
  </si>
  <si>
    <t>SERVICIOS DE ADMINISTRACION DE REDES E INFRAESTRUCTURA DE TI</t>
  </si>
  <si>
    <t>OTROS SERVICIOS DE ADMINISTRACION DE TI, EXCEPTO LOS SERVICIOS DE ADMINISTRACIÓN DE PROYECTOS DE CONSTRUCCIÓN</t>
  </si>
  <si>
    <t>SERVICIOS DE ARQUITECTURA, PAISAJISMO, PLANEACIÓN URBANA Y ORDENAMIENTO TERRITORIAL</t>
  </si>
  <si>
    <t>SERVICIOS DE FOTOGRÁFIA Y REVELADO FOTOGRÁFICO</t>
  </si>
  <si>
    <t>OTROS SERVICIOS PROFESIONALES, TÉCNICOS Y EMPRESARIALES N.C.P.</t>
  </si>
  <si>
    <t>SERVICIOS DE TELEFONÍA Y OTROS SERVICIOS DE TELECOMUNICACIONES</t>
  </si>
  <si>
    <t>SERVICIOS DE TELECOMUNICACIONES VÍA INTERNET</t>
  </si>
  <si>
    <t>SERVICIOS DE TRANSMISIÓN, PROGRAMACIÓN Y DISTRIBUCIÓN DE PROGRAMAS</t>
  </si>
  <si>
    <t>SERVICIOS DE MANTENIMIENTO Y REPARACIÓN DE EQUIPO DE OFICINA Y CONTABILIDAD</t>
  </si>
  <si>
    <t>SERVICIOS DE MANTENIMIENTO Y REPARACIÓN DE COMPUTADORES Y EQUIPOS PERIFÉRICOS</t>
  </si>
  <si>
    <t>SERVICIOS DE INSTALACIÓN (DISTINTOS DE LOS SERVICIOS DE CONSTRUCCIÓN)</t>
  </si>
  <si>
    <t>A-02-01-01-003-008-04</t>
  </si>
  <si>
    <t>ARTÍCULOS DE DEPORTE</t>
  </si>
  <si>
    <t>A-02-01-01-004-003</t>
  </si>
  <si>
    <t>A-02-01-01-004-003-09</t>
  </si>
  <si>
    <t>A-02-01-01-004</t>
  </si>
  <si>
    <t>A-02-01-01-004-008</t>
  </si>
  <si>
    <t>A-02-01-01-004-008-01</t>
  </si>
  <si>
    <t>A-02-01-01-004-008-02</t>
  </si>
  <si>
    <t>A-02-02-01-004-008-01</t>
  </si>
  <si>
    <t>A-02-02-02-008-003-04-4</t>
  </si>
  <si>
    <t>A-02-02-02-008-003-04</t>
  </si>
  <si>
    <t>A-02-02-02-008-005-01</t>
  </si>
  <si>
    <t>A-02-02-02-008-007-03-6</t>
  </si>
  <si>
    <t>MAQUINARIA Y EQUIPO</t>
  </si>
  <si>
    <t>MAQUINARIA PARA USO GENERAL</t>
  </si>
  <si>
    <t>OTRAS MÁQUINAS PARA USOS GENERALES Y SUS PARTES Y PIEZAS</t>
  </si>
  <si>
    <t>APARATOS MÉDICOS Y QUIRÚRGICOS Y APARATOS ORTÉSICOS Y PROTÉSICOS</t>
  </si>
  <si>
    <t>SERVICIOS CIENTÍFICOS Y OTROS SERVICIOS TÉCNICOS</t>
  </si>
  <si>
    <t>SERVICIOS DE ENSAYO Y ANÁLISIS TÉCNICOS</t>
  </si>
  <si>
    <t>SERVICIOS DE EMPLEO</t>
  </si>
  <si>
    <t>SERVICIOS DE INSTALACIÓN DE MAQUINARIA Y APARATOS ELÉCTRICOS N.C.P.</t>
  </si>
  <si>
    <t>Valor Gastos instalación de tribunales de Arbitramiento y/o Amigable composición (Incluir También Reembolsos a Concesionarios)</t>
  </si>
  <si>
    <t>Cuota de Auditaje Contraloría General de la Republica</t>
  </si>
  <si>
    <t xml:space="preserve">OTROS GASTOS QUE SE CONSIDERE INCLUIR  EN EL PRESUPUESTO DE  FUNCIONAMIENTO, POR CONCEPTO DE PAGO DE CUOTA DE AUDITAJE CONTRALORIA GENERAL DE LA REPUBLICA O POR CONCEPTO DE SENTENCIAS Y CONCILIACIONES </t>
  </si>
  <si>
    <t>A-08</t>
  </si>
  <si>
    <t>GASTOS POR TRIBUTOS, MULTAS, SANCIONES E INTERESES DE MORA</t>
  </si>
  <si>
    <t>A-08-01</t>
  </si>
  <si>
    <t>IMPUESTOS</t>
  </si>
  <si>
    <t>A-08-01-02</t>
  </si>
  <si>
    <t>IMPUESTOS TERRITORIALES</t>
  </si>
  <si>
    <t>A-08-01-02-001</t>
  </si>
  <si>
    <t>IMPUESTO PREDIAL Y SOBRETASA AMBIENTAL</t>
  </si>
  <si>
    <t>A-08-01-02-006</t>
  </si>
  <si>
    <t>IMPUESTO SOBRE VEHÍCULOS AUTOMOTORES</t>
  </si>
  <si>
    <r>
      <t xml:space="preserve">Esta hoja es de uso exclusivo para el diligenciamiento del área de Servicios Generales del G.I.T. Administrativo y Financiero. Se deberán tener en cuenta la siguientes recomendaciones:
</t>
    </r>
    <r>
      <rPr>
        <sz val="14"/>
        <color theme="1"/>
        <rFont val="Calibri"/>
        <family val="2"/>
      </rPr>
      <t>•</t>
    </r>
    <r>
      <rPr>
        <sz val="14"/>
        <color theme="1"/>
        <rFont val="Calibri"/>
        <family val="2"/>
        <scheme val="minor"/>
      </rPr>
      <t>Registrar los gastos necesarios para el funcionamiento de la Entidad, todo soportado bajo la normatividad existente. Describir las implicaciones que tendría la Agencia en caso de no contar con los recursos para ejecutar los gastos programados. 
•En la columna “Justificación” se debe indicar concretamente la explicación correspondiente, sin perjuicio de que ésta se describa con mayor amplitud en los documentos anexos que se consideren pertinentes, junto con los soportes y cálculos utilizados para la proyección. De igual manera, tener en cuenta que los valores registrados deben reportarse en pesos de la vigencia actual.
•Se solicita que la proyección se efectúe con base en el presupuesto vigente excluyendo los gastos no recurrentes, entendiéndose estos como los gastos no prioritarios, en el marco de las normas de austeridad en el gasto vigentes. Así mismo, el área de servicios generales deberá incluir los gastos por Gastos por Tributos, Multas, Sanciones e Intereses de Mora  por efecto de los gastos asociados a predial, impuestos de vehículos y otros.</t>
    </r>
  </si>
  <si>
    <t>En esta hoja se deben registrar otros gastos que considere necesarios para el funcionamiento de su Oficina o Vicepresidencia en la vigencia subsiguiente con cargo al Presupuesto de Gastos de Funcionamiento.
Tenga en cuenta que el diligenciamiento de esta hoja debe estar consolidado por Oficina o Vicepresidencia, con excepción el GIT de Talento Humano, así mismo desde el GIT Administrativo y Financiero se realizará la estimación preliminar para el pago de la Cuota de Auditaje de la Contraloría General de la Republica.
En el evento de que su necesidad no este contenida en la lista desplegable seleccione la opción "Otros Gastos" y deberá describir el tipo de necesidad en la justificación.
Se solicita que la proyección de gastos se efectúe con base en el presupuesto vigente excluyendo los gastos no recurrentes, entendiéndose estos como los gastos no prioritarios, en el marco de las normas de Austeridad en el Gasto, que se encuentren vigentes cuando se vaya a ejecutar el presupuesto proyectado.
En la columna “Justificación” se debe indicar concretamente la explicación correspondiente, sin perjuicio de que ésta se describa con mayor amplitud en los documentos anexos que se consideren pertinentes, junto con los soportes y cálculos utilizados para la proyección. De igual manera, tener en cuenta que los valores registrados deben reportarse en pesos de la vigencia actual.
En esta hoja adicionalmente el GIT de Talento Humano deberá registrar el costo del programa Sistema de Seguridad en el Trabajo-SST-. Se deben describir las implicaciones que tendría la Agencia en caso de no contar con los recursos para este efecto bajo la normatividad correspondiente.
Las Vicepresidencias Jurídicas y de Planeación Riesgos y Entorno, además de otros gastos en este hoja deberán registrar:
-Gastos Judiciales (honorarios de peritos dentro de procesos judiciales, costos de llamamientos en garantía, notificaciones, copias, entre otros) 
-Los gastos necesarios por concepto de Sentencias y Conciliaciones desagregando específicamente: 
a) Cuantías pretensiones en procesos judiciales sin ejecutoriar
b) Cuantías pretensiones en procesos judiciales ejecutoriados
c) Cuantías pretensiones en Tribunales de Arbitramiento
d) Valor gastos de instalación de Tribunales de Arbitramiento y trámite de Amigable composición 
e) Otros gastos de Tribunales de Arbitramiento o Amigable Composición ya instalados o que se tiene proyectado que se instalen en la siguiente vigencia 
f) Gastos por Conciliaciones</t>
  </si>
  <si>
    <t>A-02-02-01-004-003</t>
  </si>
  <si>
    <t>A-02-02-01-004-002</t>
  </si>
  <si>
    <t>PRODUCTOS METÁLICOS ELABORADOS (EXCEPTO MAQUINARIA Y EQUIPO)</t>
  </si>
  <si>
    <t>Multas o Sanciones Administrativas</t>
  </si>
  <si>
    <t>A-02-02-02-007-001-03-4</t>
  </si>
  <si>
    <t>A-02-02-02-007-001-03-4-07</t>
  </si>
  <si>
    <t>SERVICIOS DE SEGURO OBLIGATORIO DE ACCIDENTES DE TRÁNSITO (SOAT)</t>
  </si>
  <si>
    <t>A-02-02-01-003-007-02</t>
  </si>
  <si>
    <t>ARTÍCULOS DE CERÁMICA NO ESTRUCTURAL</t>
  </si>
  <si>
    <t>A-02-02-01-004-003-09</t>
  </si>
  <si>
    <t>A-02-02-02-008-007-01-1</t>
  </si>
  <si>
    <t>SERVICIOS DE MANTENIMIENTO Y REPARACIÓN DE PRODUCTOS METÁLICOS ELABORADOS, (EXCEPTO MAQUINARIA Y EQUIPO)</t>
  </si>
  <si>
    <t>A-02-01-01-006</t>
  </si>
  <si>
    <t>A-02-01-01-006-002</t>
  </si>
  <si>
    <t>A-02-01-01-006-002-03-1-01</t>
  </si>
  <si>
    <t>OTROS ACTIVOS FIJOS</t>
  </si>
  <si>
    <t>PRODUCTOS DE LA PROPIEDAD INTELECTUAL</t>
  </si>
  <si>
    <t>A-02-02-01-004-003-02</t>
  </si>
  <si>
    <t>BOMBAS, COMPRESORES, MOTORES DE FUERZA HIDRÁULICA Y MOTORES DE POTENCIA NEUMÁTICA Y VÁLVULAS Y SUS PARTES Y PIEZAS</t>
  </si>
  <si>
    <t>SERVICIOS DE SEGUROS DE SALUD Y DE ACCIDENTES</t>
  </si>
  <si>
    <t>EXPERTO ALTAMENTE ESPECIALIZADO</t>
  </si>
  <si>
    <t>A-02-02-01-003-001</t>
  </si>
  <si>
    <t>PRODUCTOS DE MADERA, CORCHO, CESTERÍA Y ESPARTERÍA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</si>
</sst>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 #,##0.00;[Red]\-&quot;$&quot;\ #,##0.00"/>
    <numFmt numFmtId="41" formatCode="_-* #,##0_-;\-* #,##0_-;_-* &quot;-&quot;_-;_-@_-"/>
    <numFmt numFmtId="43" formatCode="_-* #,##0.00_-;\-* #,##0.00_-;_-* &quot;-&quot;??_-;_-@_-"/>
    <numFmt numFmtId="164" formatCode="_(* #,##0.00_);_(* \(#,##0.00\);_(* &quot;-&quot;??_);_(@_)"/>
    <numFmt numFmtId="165" formatCode="_(* #,##0.00_);_(* \(#,##0.00\);_(* &quot;-&quot;_);_(@_)"/>
    <numFmt numFmtId="166" formatCode="dd/mm/yyyy;@"/>
    <numFmt numFmtId="167" formatCode="_(&quot;$&quot;\ * #,##0.00_);_(&quot;$&quot;\ * \(#,##0.00\);_(&quot;$&quot;\ * &quot;-&quot;??_);_(@_)"/>
    <numFmt numFmtId="168" formatCode="_-* #,##0.00_-;\-* #,##0.00_-;_-* &quot;-&quot;_-;_-@_-"/>
    <numFmt numFmtId="169" formatCode="0.0%"/>
    <numFmt numFmtId="170" formatCode="&quot;$&quot;#,##0.00"/>
    <numFmt numFmtId="171" formatCode="000"/>
  </numFmts>
  <fonts count="68" x14ac:knownFonts="1">
    <font>
      <sz val="11"/>
      <color theme="1"/>
      <name val="Calibri"/>
      <family val="2"/>
      <scheme val="minor"/>
    </font>
    <font>
      <sz val="11"/>
      <color theme="1"/>
      <name val="Calibri"/>
      <family val="2"/>
      <scheme val="minor"/>
    </font>
    <font>
      <sz val="8"/>
      <name val="Arial"/>
      <family val="2"/>
    </font>
    <font>
      <u/>
      <sz val="8"/>
      <color theme="10"/>
      <name val="Arial"/>
      <family val="2"/>
    </font>
    <font>
      <sz val="10"/>
      <name val="Arial"/>
      <family val="2"/>
    </font>
    <font>
      <sz val="11"/>
      <color theme="1"/>
      <name val="Arial Narrow"/>
      <family val="2"/>
    </font>
    <font>
      <sz val="12"/>
      <name val="Arial"/>
      <family val="2"/>
    </font>
    <font>
      <b/>
      <sz val="12"/>
      <name val="Arial"/>
      <family val="2"/>
    </font>
    <font>
      <sz val="12"/>
      <color theme="1"/>
      <name val="Arial"/>
      <family val="2"/>
    </font>
    <font>
      <b/>
      <sz val="12"/>
      <color theme="1"/>
      <name val="Arial"/>
      <family val="2"/>
    </font>
    <font>
      <sz val="12"/>
      <color theme="1"/>
      <name val="Calibri"/>
      <family val="2"/>
      <scheme val="minor"/>
    </font>
    <font>
      <sz val="10"/>
      <color theme="1"/>
      <name val="Arial"/>
      <family val="2"/>
    </font>
    <font>
      <sz val="10"/>
      <name val="Calibri"/>
      <family val="2"/>
      <scheme val="minor"/>
    </font>
    <font>
      <b/>
      <sz val="12"/>
      <name val="Calibri"/>
      <family val="2"/>
      <scheme val="minor"/>
    </font>
    <font>
      <sz val="12"/>
      <name val="Calibri"/>
      <family val="2"/>
      <scheme val="minor"/>
    </font>
    <font>
      <b/>
      <sz val="12"/>
      <color theme="1"/>
      <name val="Calibri"/>
      <family val="2"/>
      <scheme val="minor"/>
    </font>
    <font>
      <b/>
      <sz val="11"/>
      <color theme="3"/>
      <name val="Calibri"/>
      <family val="2"/>
      <scheme val="minor"/>
    </font>
    <font>
      <b/>
      <sz val="11"/>
      <color theme="0"/>
      <name val="Calibri"/>
      <family val="2"/>
      <scheme val="minor"/>
    </font>
    <font>
      <sz val="8"/>
      <color rgb="FF000000"/>
      <name val="Arial Narrow"/>
      <family val="2"/>
    </font>
    <font>
      <sz val="16"/>
      <color theme="8" tint="-0.249977111117893"/>
      <name val="Calibri"/>
      <family val="2"/>
      <scheme val="minor"/>
    </font>
    <font>
      <sz val="11"/>
      <color theme="1"/>
      <name val="Blackadder ITC"/>
      <family val="5"/>
    </font>
    <font>
      <b/>
      <sz val="11"/>
      <color theme="1"/>
      <name val="Calibri"/>
      <family val="2"/>
      <scheme val="minor"/>
    </font>
    <font>
      <sz val="10"/>
      <color theme="1"/>
      <name val="Calibri"/>
      <family val="2"/>
      <scheme val="minor"/>
    </font>
    <font>
      <sz val="20"/>
      <color theme="4" tint="-0.249977111117893"/>
      <name val="Calibri"/>
      <family val="2"/>
      <scheme val="minor"/>
    </font>
    <font>
      <sz val="20"/>
      <color theme="1"/>
      <name val="Calibri"/>
      <family val="2"/>
      <scheme val="minor"/>
    </font>
    <font>
      <sz val="11"/>
      <color theme="3"/>
      <name val="Calibri"/>
      <family val="2"/>
      <scheme val="minor"/>
    </font>
    <font>
      <sz val="11"/>
      <color rgb="FF000000"/>
      <name val="Calibri"/>
      <family val="2"/>
      <scheme val="minor"/>
    </font>
    <font>
      <b/>
      <sz val="8"/>
      <color theme="1"/>
      <name val="Arial Narrow"/>
      <family val="2"/>
    </font>
    <font>
      <b/>
      <sz val="10"/>
      <color rgb="FF000000"/>
      <name val="Arial Narrow"/>
      <family val="2"/>
    </font>
    <font>
      <b/>
      <sz val="11"/>
      <color theme="1"/>
      <name val="Arial Narrow"/>
      <family val="2"/>
    </font>
    <font>
      <sz val="14"/>
      <color rgb="FF000000"/>
      <name val="Arial"/>
      <family val="2"/>
    </font>
    <font>
      <sz val="11"/>
      <name val="Calibri"/>
      <family val="2"/>
    </font>
    <font>
      <sz val="9"/>
      <color rgb="FF000000"/>
      <name val="Arial"/>
      <family val="2"/>
    </font>
    <font>
      <sz val="8"/>
      <name val="Calibri"/>
      <family val="2"/>
    </font>
    <font>
      <b/>
      <sz val="12"/>
      <color rgb="FF000000"/>
      <name val="Arial Narrow"/>
      <family val="2"/>
    </font>
    <font>
      <b/>
      <sz val="12"/>
      <name val="Calibri"/>
      <family val="2"/>
    </font>
    <font>
      <b/>
      <sz val="11"/>
      <name val="Calibri"/>
      <family val="2"/>
    </font>
    <font>
      <b/>
      <sz val="11"/>
      <color rgb="FF000000"/>
      <name val="Arial Narrow"/>
      <family val="2"/>
    </font>
    <font>
      <sz val="11"/>
      <color rgb="FF000000"/>
      <name val="Arial Narrow"/>
      <family val="2"/>
    </font>
    <font>
      <b/>
      <sz val="11"/>
      <color theme="1"/>
      <name val="Arial"/>
      <family val="2"/>
    </font>
    <font>
      <sz val="9"/>
      <color indexed="81"/>
      <name val="Tahoma"/>
      <family val="2"/>
    </font>
    <font>
      <i/>
      <sz val="14"/>
      <color theme="1"/>
      <name val="Calibri"/>
      <family val="2"/>
      <scheme val="minor"/>
    </font>
    <font>
      <u/>
      <sz val="11"/>
      <color theme="10"/>
      <name val="Calibri"/>
      <family val="2"/>
      <scheme val="minor"/>
    </font>
    <font>
      <u/>
      <sz val="16"/>
      <color theme="8" tint="-0.249977111117893"/>
      <name val="Calibri"/>
      <family val="2"/>
      <scheme val="minor"/>
    </font>
    <font>
      <i/>
      <sz val="11"/>
      <color theme="1"/>
      <name val="Calibri"/>
      <family val="2"/>
      <scheme val="minor"/>
    </font>
    <font>
      <b/>
      <sz val="16"/>
      <color rgb="FF000000"/>
      <name val="Calibri"/>
      <family val="2"/>
      <scheme val="minor"/>
    </font>
    <font>
      <sz val="14"/>
      <color theme="1"/>
      <name val="Calibri"/>
      <family val="2"/>
      <scheme val="minor"/>
    </font>
    <font>
      <sz val="14"/>
      <color theme="1"/>
      <name val="Calibri"/>
      <family val="2"/>
    </font>
    <font>
      <b/>
      <sz val="10"/>
      <color theme="1"/>
      <name val="Calibri"/>
      <family val="2"/>
      <scheme val="minor"/>
    </font>
    <font>
      <b/>
      <sz val="10"/>
      <color rgb="FF000000"/>
      <name val="Calibri"/>
      <family val="2"/>
      <scheme val="minor"/>
    </font>
    <font>
      <b/>
      <sz val="14"/>
      <color rgb="FF000000"/>
      <name val="Calibri"/>
      <family val="2"/>
      <scheme val="minor"/>
    </font>
    <font>
      <b/>
      <sz val="12"/>
      <color rgb="FF000000"/>
      <name val="Calibri"/>
      <family val="2"/>
      <scheme val="minor"/>
    </font>
    <font>
      <sz val="12"/>
      <name val="Calibri"/>
      <family val="2"/>
    </font>
    <font>
      <sz val="9"/>
      <color rgb="FF000000"/>
      <name val="Calibri"/>
      <family val="2"/>
      <scheme val="minor"/>
    </font>
    <font>
      <b/>
      <sz val="11"/>
      <color rgb="FF000000"/>
      <name val="Calibri"/>
      <family val="2"/>
      <scheme val="minor"/>
    </font>
    <font>
      <sz val="8"/>
      <color rgb="FFFF0000"/>
      <name val="Calibri"/>
      <family val="2"/>
    </font>
    <font>
      <sz val="11"/>
      <color theme="0"/>
      <name val="Calibri"/>
      <family val="2"/>
      <scheme val="minor"/>
    </font>
    <font>
      <sz val="9"/>
      <color theme="0"/>
      <name val="Arial"/>
      <family val="2"/>
    </font>
    <font>
      <b/>
      <sz val="14"/>
      <color theme="1"/>
      <name val="Calibri"/>
      <family val="2"/>
      <scheme val="minor"/>
    </font>
    <font>
      <b/>
      <sz val="16"/>
      <color theme="1"/>
      <name val="Calibri"/>
      <family val="2"/>
      <scheme val="minor"/>
    </font>
    <font>
      <b/>
      <sz val="9"/>
      <name val="Calibri"/>
      <family val="2"/>
      <scheme val="minor"/>
    </font>
    <font>
      <sz val="9"/>
      <name val="Calibri"/>
      <family val="2"/>
      <scheme val="minor"/>
    </font>
    <font>
      <b/>
      <sz val="11"/>
      <name val="Arial"/>
      <family val="2"/>
    </font>
    <font>
      <b/>
      <sz val="14"/>
      <name val="Calibri"/>
      <family val="2"/>
      <scheme val="minor"/>
    </font>
    <font>
      <b/>
      <sz val="12"/>
      <name val="Arial Narrow"/>
      <family val="2"/>
    </font>
    <font>
      <b/>
      <sz val="11"/>
      <name val="Arial Narrow"/>
      <family val="2"/>
    </font>
    <font>
      <sz val="11"/>
      <name val="Arial Narrow"/>
      <family val="2"/>
    </font>
    <font>
      <b/>
      <sz val="11"/>
      <name val="Calibri"/>
      <family val="2"/>
      <scheme val="minor"/>
    </font>
  </fonts>
  <fills count="1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00B050"/>
        <bgColor indexed="64"/>
      </patternFill>
    </fill>
    <fill>
      <gradientFill degree="135">
        <stop position="0">
          <color theme="0" tint="-5.0965910824915313E-2"/>
        </stop>
        <stop position="1">
          <color theme="2"/>
        </stop>
      </gradientFill>
    </fill>
    <fill>
      <gradientFill type="path" left="0.5" right="0.5" top="0.5" bottom="0.5">
        <stop position="0">
          <color theme="0"/>
        </stop>
        <stop position="1">
          <color theme="9" tint="0.80001220740379042"/>
        </stop>
      </gradientFill>
    </fill>
    <fill>
      <gradientFill type="path">
        <stop position="0">
          <color theme="0"/>
        </stop>
        <stop position="1">
          <color theme="0" tint="-0.1490218817712943"/>
        </stop>
      </gradientFill>
    </fill>
    <fill>
      <gradientFill degree="90">
        <stop position="0">
          <color theme="0"/>
        </stop>
        <stop position="1">
          <color rgb="FFE9D123"/>
        </stop>
      </gradientFill>
    </fill>
    <fill>
      <patternFill patternType="solid">
        <fgColor theme="0" tint="-0.14996795556505021"/>
        <bgColor indexed="64"/>
      </patternFill>
    </fill>
    <fill>
      <gradientFill degree="90">
        <stop position="0">
          <color theme="0"/>
        </stop>
        <stop position="1">
          <color theme="6" tint="-0.25098422193060094"/>
        </stop>
      </gradientFill>
    </fill>
    <fill>
      <gradientFill degree="90">
        <stop position="0">
          <color theme="0"/>
        </stop>
        <stop position="1">
          <color rgb="FFFFFF00"/>
        </stop>
      </gradientFill>
    </fill>
    <fill>
      <patternFill patternType="solid">
        <fgColor rgb="FFFFFF00"/>
        <bgColor auto="1"/>
      </patternFill>
    </fill>
    <fill>
      <patternFill patternType="solid">
        <fgColor theme="0" tint="-0.499984740745262"/>
        <bgColor indexed="64"/>
      </patternFill>
    </fill>
    <fill>
      <patternFill patternType="solid">
        <fgColor theme="2"/>
        <bgColor indexed="64"/>
      </patternFill>
    </fill>
    <fill>
      <patternFill patternType="solid">
        <fgColor rgb="FF00B0F0"/>
        <bgColor indexed="64"/>
      </patternFill>
    </fill>
  </fills>
  <borders count="77">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dotted">
        <color indexed="64"/>
      </left>
      <right style="dotted">
        <color indexed="64"/>
      </right>
      <top style="dotted">
        <color indexed="64"/>
      </top>
      <bottom style="dotted">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dashDot">
        <color auto="1"/>
      </left>
      <right style="dashDot">
        <color auto="1"/>
      </right>
      <top style="dashDot">
        <color auto="1"/>
      </top>
      <bottom style="dashDot">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dashDot">
        <color auto="1"/>
      </left>
      <right style="dashDot">
        <color auto="1"/>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9">
    <xf numFmtId="0" fontId="0" fillId="0" borderId="0"/>
    <xf numFmtId="0" fontId="2" fillId="0" borderId="0"/>
    <xf numFmtId="0" fontId="1"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4" fillId="0" borderId="0"/>
    <xf numFmtId="164" fontId="2" fillId="0" borderId="0" applyFont="0" applyFill="0" applyBorder="0" applyAlignment="0" applyProtection="0"/>
    <xf numFmtId="164" fontId="1" fillId="0" borderId="0" applyFont="0" applyFill="0" applyBorder="0" applyAlignment="0" applyProtection="0"/>
    <xf numFmtId="0" fontId="2" fillId="0" borderId="0"/>
    <xf numFmtId="0" fontId="1" fillId="0" borderId="0"/>
    <xf numFmtId="164" fontId="5" fillId="0" borderId="0" applyFont="0" applyFill="0" applyBorder="0" applyAlignment="0" applyProtection="0"/>
    <xf numFmtId="0" fontId="1" fillId="0" borderId="0"/>
    <xf numFmtId="41" fontId="1" fillId="0" borderId="0" applyFont="0" applyFill="0" applyBorder="0" applyAlignment="0" applyProtection="0"/>
    <xf numFmtId="0" fontId="1" fillId="0" borderId="0"/>
    <xf numFmtId="164" fontId="4" fillId="0" borderId="0" applyFont="0" applyFill="0" applyBorder="0" applyAlignment="0" applyProtection="0"/>
    <xf numFmtId="0" fontId="5" fillId="0" borderId="0"/>
    <xf numFmtId="0" fontId="1" fillId="0" borderId="0"/>
    <xf numFmtId="41" fontId="1" fillId="0" borderId="0" applyFont="0" applyFill="0" applyBorder="0" applyAlignment="0" applyProtection="0"/>
    <xf numFmtId="0" fontId="1" fillId="0" borderId="0"/>
    <xf numFmtId="0" fontId="1"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41"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4" fillId="0" borderId="0" applyFont="0" applyFill="0" applyBorder="0" applyAlignment="0" applyProtection="0"/>
    <xf numFmtId="0" fontId="5" fillId="0" borderId="0"/>
    <xf numFmtId="41" fontId="1" fillId="0" borderId="0" applyFont="0" applyFill="0" applyBorder="0" applyAlignment="0" applyProtection="0"/>
    <xf numFmtId="0" fontId="2" fillId="0" borderId="0"/>
    <xf numFmtId="41" fontId="1" fillId="0" borderId="0" applyFont="0" applyFill="0" applyBorder="0" applyAlignment="0" applyProtection="0"/>
    <xf numFmtId="0" fontId="2" fillId="0" borderId="0"/>
    <xf numFmtId="0" fontId="1" fillId="0" borderId="0"/>
    <xf numFmtId="0" fontId="1" fillId="0" borderId="0"/>
    <xf numFmtId="0" fontId="1" fillId="0" borderId="0"/>
    <xf numFmtId="0" fontId="16" fillId="0" borderId="20" applyNumberFormat="0" applyFill="0" applyAlignment="0" applyProtection="0"/>
    <xf numFmtId="0" fontId="26" fillId="0" borderId="0"/>
    <xf numFmtId="41" fontId="26" fillId="0" borderId="0" applyFont="0" applyFill="0" applyBorder="0" applyAlignment="0" applyProtection="0"/>
    <xf numFmtId="9" fontId="2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cellStyleXfs>
  <cellXfs count="547">
    <xf numFmtId="0" fontId="0" fillId="0" borderId="0" xfId="0"/>
    <xf numFmtId="0" fontId="6" fillId="2" borderId="6" xfId="1" applyFont="1" applyFill="1" applyBorder="1"/>
    <xf numFmtId="0" fontId="8" fillId="0" borderId="0" xfId="2" applyFont="1"/>
    <xf numFmtId="0" fontId="9" fillId="0" borderId="0" xfId="2" applyFont="1"/>
    <xf numFmtId="0" fontId="6" fillId="2" borderId="8" xfId="1" applyFont="1" applyFill="1" applyBorder="1" applyAlignment="1">
      <alignment horizontal="centerContinuous"/>
    </xf>
    <xf numFmtId="0" fontId="7" fillId="2" borderId="0" xfId="1" applyFont="1" applyFill="1"/>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10" fillId="0" borderId="5" xfId="2" applyFont="1" applyBorder="1"/>
    <xf numFmtId="0" fontId="14" fillId="0" borderId="0" xfId="1" applyFont="1" applyAlignment="1">
      <alignment horizontal="centerContinuous"/>
    </xf>
    <xf numFmtId="0" fontId="14" fillId="0" borderId="6" xfId="1" applyFont="1" applyBorder="1" applyAlignment="1">
      <alignment horizontal="centerContinuous"/>
    </xf>
    <xf numFmtId="0" fontId="14" fillId="0" borderId="5" xfId="1" applyFont="1" applyBorder="1" applyAlignment="1">
      <alignment horizontal="center"/>
    </xf>
    <xf numFmtId="0" fontId="14" fillId="0" borderId="0" xfId="1" applyFont="1" applyAlignment="1">
      <alignment horizontal="left"/>
    </xf>
    <xf numFmtId="0" fontId="14" fillId="0" borderId="8" xfId="1" applyFont="1" applyBorder="1" applyAlignment="1">
      <alignment horizontal="center" vertical="center"/>
    </xf>
    <xf numFmtId="14" fontId="14" fillId="0" borderId="8" xfId="1" applyNumberFormat="1" applyFont="1" applyBorder="1" applyAlignment="1">
      <alignment horizontal="center" vertical="center"/>
    </xf>
    <xf numFmtId="0" fontId="14" fillId="0" borderId="9" xfId="1" applyFont="1" applyBorder="1" applyAlignment="1">
      <alignment horizontal="center" vertical="center"/>
    </xf>
    <xf numFmtId="0" fontId="13" fillId="2" borderId="0" xfId="1" applyFont="1" applyFill="1"/>
    <xf numFmtId="4" fontId="6" fillId="2" borderId="0" xfId="1" applyNumberFormat="1" applyFont="1" applyFill="1" applyAlignment="1">
      <alignment horizontal="center"/>
    </xf>
    <xf numFmtId="4" fontId="6" fillId="2" borderId="8" xfId="1" applyNumberFormat="1" applyFont="1" applyFill="1" applyBorder="1" applyAlignment="1">
      <alignment horizontal="center"/>
    </xf>
    <xf numFmtId="0" fontId="18" fillId="0" borderId="21" xfId="0" applyFont="1" applyBorder="1" applyAlignment="1" applyProtection="1">
      <alignment vertical="center"/>
      <protection locked="0"/>
    </xf>
    <xf numFmtId="41" fontId="0" fillId="0" borderId="0" xfId="37" applyFont="1"/>
    <xf numFmtId="0" fontId="8" fillId="0" borderId="5" xfId="0" applyFont="1" applyBorder="1" applyAlignment="1">
      <alignment horizontal="left" vertical="top" wrapText="1"/>
    </xf>
    <xf numFmtId="0" fontId="8" fillId="0" borderId="0" xfId="0" applyFont="1" applyAlignment="1">
      <alignment horizontal="left" vertical="top" wrapText="1"/>
    </xf>
    <xf numFmtId="0" fontId="8" fillId="0" borderId="6" xfId="0" applyFont="1" applyBorder="1" applyAlignment="1">
      <alignment horizontal="left" vertical="top" wrapText="1"/>
    </xf>
    <xf numFmtId="0" fontId="10" fillId="0" borderId="0" xfId="2" applyFont="1"/>
    <xf numFmtId="0" fontId="0" fillId="0" borderId="5" xfId="0" applyBorder="1" applyAlignment="1" applyProtection="1">
      <alignment vertical="center"/>
      <protection locked="0"/>
    </xf>
    <xf numFmtId="0" fontId="17" fillId="5" borderId="17" xfId="0" applyFont="1" applyFill="1" applyBorder="1" applyAlignment="1">
      <alignment horizontal="center"/>
    </xf>
    <xf numFmtId="0" fontId="19" fillId="0" borderId="0" xfId="0" applyFont="1"/>
    <xf numFmtId="0" fontId="20" fillId="0" borderId="0" xfId="0" applyFont="1"/>
    <xf numFmtId="0" fontId="22" fillId="0" borderId="0" xfId="0" applyFont="1" applyProtection="1">
      <protection locked="0"/>
    </xf>
    <xf numFmtId="0" fontId="23" fillId="0" borderId="0" xfId="0" applyFont="1" applyAlignment="1" applyProtection="1">
      <alignment horizontal="center"/>
      <protection locked="0"/>
    </xf>
    <xf numFmtId="0" fontId="0" fillId="0" borderId="0" xfId="0" applyProtection="1">
      <protection locked="0"/>
    </xf>
    <xf numFmtId="0" fontId="24" fillId="0" borderId="0" xfId="0" applyFont="1" applyAlignment="1" applyProtection="1">
      <alignment wrapText="1"/>
      <protection locked="0"/>
    </xf>
    <xf numFmtId="0" fontId="24" fillId="0" borderId="0" xfId="0" applyFont="1" applyProtection="1">
      <protection locked="0"/>
    </xf>
    <xf numFmtId="41" fontId="0" fillId="0" borderId="0" xfId="37" applyFont="1" applyFill="1" applyAlignment="1" applyProtection="1">
      <protection locked="0"/>
    </xf>
    <xf numFmtId="0" fontId="22" fillId="0" borderId="0" xfId="0" applyFont="1" applyAlignment="1" applyProtection="1">
      <alignment wrapText="1"/>
      <protection locked="0"/>
    </xf>
    <xf numFmtId="164" fontId="0" fillId="0" borderId="0" xfId="4" applyFont="1" applyProtection="1">
      <protection locked="0"/>
    </xf>
    <xf numFmtId="41" fontId="0" fillId="0" borderId="0" xfId="37" applyFont="1" applyProtection="1">
      <protection locked="0"/>
    </xf>
    <xf numFmtId="168" fontId="28" fillId="7" borderId="16" xfId="44" applyNumberFormat="1" applyFont="1" applyFill="1" applyBorder="1" applyAlignment="1">
      <alignment vertical="center" wrapText="1" readingOrder="1"/>
    </xf>
    <xf numFmtId="41" fontId="28" fillId="8" borderId="16" xfId="37" applyFont="1" applyFill="1" applyBorder="1" applyAlignment="1">
      <alignment vertical="center" wrapText="1" readingOrder="1"/>
    </xf>
    <xf numFmtId="164" fontId="1" fillId="0" borderId="16" xfId="4" applyFont="1" applyFill="1" applyBorder="1" applyAlignment="1" applyProtection="1">
      <protection locked="0"/>
    </xf>
    <xf numFmtId="168" fontId="29" fillId="9" borderId="16" xfId="44" applyNumberFormat="1" applyFont="1" applyFill="1" applyBorder="1" applyAlignment="1">
      <alignment vertical="center" wrapText="1" readingOrder="1"/>
    </xf>
    <xf numFmtId="164" fontId="1" fillId="0" borderId="31" xfId="4" applyFont="1" applyFill="1" applyBorder="1" applyAlignment="1" applyProtection="1">
      <protection locked="0"/>
    </xf>
    <xf numFmtId="0" fontId="0" fillId="0" borderId="0" xfId="0" applyAlignment="1" applyProtection="1">
      <alignment wrapText="1"/>
      <protection locked="0"/>
    </xf>
    <xf numFmtId="41" fontId="0" fillId="0" borderId="0" xfId="37" applyFont="1" applyBorder="1" applyProtection="1">
      <protection locked="0"/>
    </xf>
    <xf numFmtId="164" fontId="0" fillId="0" borderId="0" xfId="4" applyFont="1" applyBorder="1" applyProtection="1">
      <protection locked="0"/>
    </xf>
    <xf numFmtId="0" fontId="31" fillId="0" borderId="0" xfId="43" applyFont="1" applyAlignment="1" applyProtection="1">
      <alignment vertical="center"/>
      <protection locked="0"/>
    </xf>
    <xf numFmtId="0" fontId="32" fillId="0" borderId="0" xfId="43" applyFont="1" applyAlignment="1" applyProtection="1">
      <alignment vertical="center" wrapText="1" readingOrder="1"/>
      <protection locked="0"/>
    </xf>
    <xf numFmtId="168" fontId="32" fillId="0" borderId="0" xfId="44" applyNumberFormat="1" applyFont="1" applyAlignment="1" applyProtection="1">
      <alignment vertical="center" wrapText="1" readingOrder="1"/>
      <protection locked="0"/>
    </xf>
    <xf numFmtId="0" fontId="33" fillId="0" borderId="0" xfId="43" applyFont="1" applyAlignment="1" applyProtection="1">
      <alignment vertical="center" wrapText="1"/>
      <protection locked="0"/>
    </xf>
    <xf numFmtId="41" fontId="31" fillId="0" borderId="0" xfId="44" applyFont="1" applyAlignment="1" applyProtection="1">
      <alignment vertical="center"/>
      <protection locked="0"/>
    </xf>
    <xf numFmtId="0" fontId="31" fillId="0" borderId="0" xfId="43" applyFont="1" applyAlignment="1" applyProtection="1">
      <alignment horizontal="center" vertical="center"/>
      <protection locked="0"/>
    </xf>
    <xf numFmtId="0" fontId="35" fillId="0" borderId="0" xfId="43" applyFont="1" applyAlignment="1" applyProtection="1">
      <alignment vertical="center"/>
      <protection locked="0"/>
    </xf>
    <xf numFmtId="0" fontId="36" fillId="0" borderId="0" xfId="43" applyFont="1" applyAlignment="1" applyProtection="1">
      <alignment vertical="center"/>
      <protection locked="0"/>
    </xf>
    <xf numFmtId="168" fontId="38" fillId="0" borderId="23" xfId="44" applyNumberFormat="1" applyFont="1" applyBorder="1" applyAlignment="1" applyProtection="1">
      <alignment vertical="center" wrapText="1" readingOrder="1"/>
      <protection locked="0"/>
    </xf>
    <xf numFmtId="168" fontId="31" fillId="0" borderId="0" xfId="44" applyNumberFormat="1" applyFont="1" applyAlignment="1" applyProtection="1">
      <alignment vertical="center"/>
      <protection locked="0"/>
    </xf>
    <xf numFmtId="168" fontId="34" fillId="7" borderId="34" xfId="44" applyNumberFormat="1" applyFont="1" applyFill="1" applyBorder="1" applyAlignment="1" applyProtection="1">
      <alignment vertical="center" wrapText="1" readingOrder="1"/>
    </xf>
    <xf numFmtId="168" fontId="34" fillId="7" borderId="23" xfId="44" applyNumberFormat="1" applyFont="1" applyFill="1" applyBorder="1" applyAlignment="1" applyProtection="1">
      <alignment vertical="center" wrapText="1" readingOrder="1"/>
    </xf>
    <xf numFmtId="168" fontId="34" fillId="8" borderId="23" xfId="44" applyNumberFormat="1" applyFont="1" applyFill="1" applyBorder="1" applyAlignment="1" applyProtection="1">
      <alignment vertical="center" wrapText="1" readingOrder="1"/>
    </xf>
    <xf numFmtId="168" fontId="37" fillId="11" borderId="23" xfId="44" applyNumberFormat="1" applyFont="1" applyFill="1" applyBorder="1" applyAlignment="1" applyProtection="1">
      <alignment vertical="center" wrapText="1" readingOrder="1"/>
    </xf>
    <xf numFmtId="168" fontId="29" fillId="12" borderId="23" xfId="44" applyNumberFormat="1" applyFont="1" applyFill="1" applyBorder="1" applyAlignment="1" applyProtection="1">
      <alignment vertical="center" wrapText="1" readingOrder="1"/>
    </xf>
    <xf numFmtId="168" fontId="29" fillId="13" borderId="23" xfId="44" applyNumberFormat="1" applyFont="1" applyFill="1" applyBorder="1" applyAlignment="1" applyProtection="1">
      <alignment vertical="center" wrapText="1" readingOrder="1"/>
    </xf>
    <xf numFmtId="168" fontId="5" fillId="9" borderId="23" xfId="44" applyNumberFormat="1" applyFont="1" applyFill="1" applyBorder="1" applyAlignment="1" applyProtection="1">
      <alignment vertical="center" wrapText="1" readingOrder="1"/>
    </xf>
    <xf numFmtId="168" fontId="34" fillId="7" borderId="37" xfId="44" applyNumberFormat="1" applyFont="1" applyFill="1" applyBorder="1" applyAlignment="1">
      <alignment vertical="center" wrapText="1" readingOrder="1"/>
    </xf>
    <xf numFmtId="168" fontId="34" fillId="7" borderId="29" xfId="44" applyNumberFormat="1" applyFont="1" applyFill="1" applyBorder="1" applyAlignment="1">
      <alignment vertical="center" wrapText="1" readingOrder="1"/>
    </xf>
    <xf numFmtId="168" fontId="34" fillId="8" borderId="29" xfId="44" applyNumberFormat="1" applyFont="1" applyFill="1" applyBorder="1" applyAlignment="1">
      <alignment vertical="center" wrapText="1" readingOrder="1"/>
    </xf>
    <xf numFmtId="168" fontId="37" fillId="11" borderId="29" xfId="44" applyNumberFormat="1" applyFont="1" applyFill="1" applyBorder="1" applyAlignment="1">
      <alignment vertical="center" wrapText="1" readingOrder="1"/>
    </xf>
    <xf numFmtId="168" fontId="29" fillId="12" borderId="29" xfId="44" applyNumberFormat="1" applyFont="1" applyFill="1" applyBorder="1" applyAlignment="1">
      <alignment vertical="center" wrapText="1" readingOrder="1"/>
    </xf>
    <xf numFmtId="168" fontId="38" fillId="0" borderId="29" xfId="44" applyNumberFormat="1" applyFont="1" applyBorder="1" applyAlignment="1" applyProtection="1">
      <alignment vertical="center" wrapText="1" readingOrder="1"/>
      <protection locked="0"/>
    </xf>
    <xf numFmtId="168" fontId="38" fillId="0" borderId="32" xfId="44" applyNumberFormat="1" applyFont="1" applyBorder="1" applyAlignment="1" applyProtection="1">
      <alignment vertical="center" wrapText="1" readingOrder="1"/>
      <protection locked="0"/>
    </xf>
    <xf numFmtId="0" fontId="39" fillId="6" borderId="27" xfId="43" applyFont="1" applyFill="1" applyBorder="1" applyAlignment="1" applyProtection="1">
      <alignment horizontal="center" vertical="center" wrapText="1" readingOrder="1"/>
      <protection locked="0"/>
    </xf>
    <xf numFmtId="168" fontId="39" fillId="6" borderId="27" xfId="44" applyNumberFormat="1" applyFont="1" applyFill="1" applyBorder="1" applyAlignment="1" applyProtection="1">
      <alignment horizontal="center" vertical="center" wrapText="1" readingOrder="1"/>
      <protection locked="0"/>
    </xf>
    <xf numFmtId="0" fontId="12" fillId="3" borderId="0" xfId="0" applyFont="1" applyFill="1" applyAlignment="1">
      <alignment horizontal="center"/>
    </xf>
    <xf numFmtId="0" fontId="13" fillId="3" borderId="0" xfId="0" applyFont="1" applyFill="1" applyAlignment="1">
      <alignment vertical="center"/>
    </xf>
    <xf numFmtId="0" fontId="14" fillId="0" borderId="0" xfId="0" applyFont="1" applyAlignment="1">
      <alignment horizontal="center" vertical="center" wrapText="1"/>
    </xf>
    <xf numFmtId="0" fontId="13" fillId="0" borderId="0" xfId="0" applyFont="1" applyAlignment="1">
      <alignment horizontal="center" vertical="center"/>
    </xf>
    <xf numFmtId="166" fontId="14" fillId="0" borderId="0" xfId="0" applyNumberFormat="1" applyFont="1" applyAlignment="1">
      <alignment horizontal="center" vertical="center" wrapText="1"/>
    </xf>
    <xf numFmtId="0" fontId="19" fillId="0" borderId="39" xfId="0" applyFont="1" applyBorder="1" applyAlignment="1">
      <alignment wrapText="1"/>
    </xf>
    <xf numFmtId="0" fontId="19" fillId="0" borderId="39" xfId="0" applyFont="1" applyBorder="1"/>
    <xf numFmtId="43" fontId="28" fillId="8" borderId="16" xfId="46" applyFont="1" applyFill="1" applyBorder="1" applyAlignment="1">
      <alignment vertical="center" wrapText="1" readingOrder="1"/>
    </xf>
    <xf numFmtId="43" fontId="25" fillId="0" borderId="23" xfId="46" applyFont="1" applyFill="1" applyBorder="1" applyAlignment="1" applyProtection="1"/>
    <xf numFmtId="0" fontId="8" fillId="0" borderId="0" xfId="2" applyFont="1" applyProtection="1">
      <protection locked="0"/>
    </xf>
    <xf numFmtId="4" fontId="6" fillId="2" borderId="0" xfId="1" applyNumberFormat="1" applyFont="1" applyFill="1" applyAlignment="1" applyProtection="1">
      <alignment horizontal="center"/>
      <protection locked="0"/>
    </xf>
    <xf numFmtId="0" fontId="9" fillId="0" borderId="0" xfId="2" applyFont="1" applyProtection="1">
      <protection locked="0"/>
    </xf>
    <xf numFmtId="0" fontId="8" fillId="0" borderId="0" xfId="0" applyFont="1" applyAlignment="1" applyProtection="1">
      <alignment horizontal="left" vertical="top" wrapText="1"/>
      <protection locked="0"/>
    </xf>
    <xf numFmtId="0" fontId="7" fillId="2" borderId="0" xfId="1" applyFont="1" applyFill="1" applyProtection="1">
      <protection locked="0"/>
    </xf>
    <xf numFmtId="0" fontId="10" fillId="0" borderId="0" xfId="2" applyFont="1" applyProtection="1">
      <protection locked="0"/>
    </xf>
    <xf numFmtId="0" fontId="14" fillId="0" borderId="0" xfId="1" applyFont="1" applyAlignment="1" applyProtection="1">
      <alignment horizontal="centerContinuous"/>
      <protection locked="0"/>
    </xf>
    <xf numFmtId="0" fontId="14" fillId="0" borderId="0" xfId="1" applyFont="1" applyAlignment="1" applyProtection="1">
      <alignment horizontal="left"/>
      <protection locked="0"/>
    </xf>
    <xf numFmtId="0" fontId="41" fillId="0" borderId="0" xfId="0" applyFont="1" applyAlignment="1">
      <alignment horizontal="justify" vertical="center"/>
    </xf>
    <xf numFmtId="0" fontId="43" fillId="0" borderId="0" xfId="48" applyFont="1" applyBorder="1" applyAlignment="1"/>
    <xf numFmtId="14" fontId="14" fillId="0" borderId="7" xfId="1" applyNumberFormat="1" applyFont="1" applyBorder="1" applyAlignment="1">
      <alignment horizontal="center"/>
    </xf>
    <xf numFmtId="0" fontId="7" fillId="2" borderId="0" xfId="1" applyFont="1" applyFill="1" applyAlignment="1" applyProtection="1">
      <alignment horizontal="right"/>
      <protection locked="0"/>
    </xf>
    <xf numFmtId="0" fontId="15" fillId="0" borderId="0" xfId="0" applyFont="1" applyAlignment="1" applyProtection="1">
      <alignment horizontal="right" vertical="center"/>
      <protection locked="0"/>
    </xf>
    <xf numFmtId="0" fontId="0" fillId="0" borderId="2" xfId="0" applyBorder="1" applyProtection="1">
      <protection locked="0"/>
    </xf>
    <xf numFmtId="0" fontId="0" fillId="0" borderId="5" xfId="0" applyBorder="1" applyProtection="1">
      <protection locked="0"/>
    </xf>
    <xf numFmtId="0" fontId="0" fillId="0" borderId="7" xfId="0" applyBorder="1" applyProtection="1">
      <protection locked="0"/>
    </xf>
    <xf numFmtId="43" fontId="15" fillId="0" borderId="0" xfId="27" applyFont="1" applyAlignment="1" applyProtection="1">
      <alignment horizontal="right" vertical="center"/>
      <protection locked="0"/>
    </xf>
    <xf numFmtId="0" fontId="44" fillId="0" borderId="1" xfId="0" applyFont="1" applyBorder="1" applyAlignment="1" applyProtection="1">
      <alignment horizontal="center" vertical="center"/>
      <protection locked="0"/>
    </xf>
    <xf numFmtId="43" fontId="15" fillId="0" borderId="0" xfId="27" applyFont="1" applyBorder="1" applyAlignment="1" applyProtection="1">
      <alignment horizontal="right" vertical="center"/>
      <protection locked="0"/>
    </xf>
    <xf numFmtId="0" fontId="9" fillId="0" borderId="0" xfId="2" applyFont="1" applyAlignment="1" applyProtection="1">
      <alignment horizontal="right"/>
      <protection locked="0"/>
    </xf>
    <xf numFmtId="0" fontId="14" fillId="0" borderId="0" xfId="1" applyFont="1" applyAlignment="1">
      <alignment horizontal="center"/>
    </xf>
    <xf numFmtId="14" fontId="14" fillId="0" borderId="0" xfId="1" applyNumberFormat="1" applyFont="1" applyAlignment="1">
      <alignment horizontal="centerContinuous"/>
    </xf>
    <xf numFmtId="0" fontId="8" fillId="0" borderId="8" xfId="2" applyFont="1" applyBorder="1"/>
    <xf numFmtId="0" fontId="10" fillId="0" borderId="0" xfId="2" applyFont="1" applyAlignment="1">
      <alignment horizontal="right"/>
    </xf>
    <xf numFmtId="0" fontId="15" fillId="0" borderId="0" xfId="2" applyFont="1"/>
    <xf numFmtId="0" fontId="15" fillId="0" borderId="0" xfId="1" applyFont="1" applyAlignment="1">
      <alignment horizontal="left"/>
    </xf>
    <xf numFmtId="0" fontId="0" fillId="0" borderId="4" xfId="0" applyBorder="1" applyProtection="1">
      <protection locked="0"/>
    </xf>
    <xf numFmtId="0" fontId="0" fillId="0" borderId="6" xfId="0" applyBorder="1" applyProtection="1">
      <protection locked="0"/>
    </xf>
    <xf numFmtId="0" fontId="0" fillId="0" borderId="9" xfId="0" applyBorder="1" applyProtection="1">
      <protection locked="0"/>
    </xf>
    <xf numFmtId="0" fontId="13" fillId="2" borderId="47" xfId="0" applyFont="1" applyFill="1" applyBorder="1" applyAlignment="1">
      <alignment horizontal="center" vertical="center"/>
    </xf>
    <xf numFmtId="0" fontId="14" fillId="2" borderId="47" xfId="0" applyFont="1" applyFill="1" applyBorder="1" applyAlignment="1">
      <alignment horizontal="center" vertical="center"/>
    </xf>
    <xf numFmtId="0" fontId="22" fillId="0" borderId="8" xfId="0" applyFont="1" applyBorder="1" applyAlignment="1" applyProtection="1">
      <alignment wrapText="1"/>
      <protection locked="0"/>
    </xf>
    <xf numFmtId="0" fontId="22" fillId="0" borderId="8" xfId="0" applyFont="1" applyBorder="1" applyProtection="1">
      <protection locked="0"/>
    </xf>
    <xf numFmtId="164" fontId="0" fillId="0" borderId="8" xfId="4" applyFont="1" applyBorder="1" applyProtection="1">
      <protection locked="0"/>
    </xf>
    <xf numFmtId="164" fontId="0" fillId="0" borderId="8" xfId="4" applyFont="1" applyBorder="1" applyAlignment="1" applyProtection="1">
      <alignment horizontal="right"/>
      <protection locked="0"/>
    </xf>
    <xf numFmtId="0" fontId="30" fillId="0" borderId="0" xfId="43" applyFont="1" applyAlignment="1" applyProtection="1">
      <alignment horizontal="center" vertical="center" wrapText="1" readingOrder="1"/>
      <protection locked="0"/>
    </xf>
    <xf numFmtId="0" fontId="33" fillId="10" borderId="5" xfId="43" applyFont="1" applyFill="1" applyBorder="1" applyAlignment="1" applyProtection="1">
      <alignment horizontal="center" vertical="center" wrapText="1"/>
      <protection locked="0"/>
    </xf>
    <xf numFmtId="0" fontId="33" fillId="10" borderId="6" xfId="43" applyFont="1" applyFill="1" applyBorder="1" applyAlignment="1" applyProtection="1">
      <alignment horizontal="center" vertical="center" wrapText="1"/>
      <protection locked="0"/>
    </xf>
    <xf numFmtId="0" fontId="19" fillId="0" borderId="0" xfId="2" applyFont="1"/>
    <xf numFmtId="0" fontId="19" fillId="0" borderId="0" xfId="48" applyFont="1" applyBorder="1" applyAlignment="1"/>
    <xf numFmtId="0" fontId="13" fillId="2" borderId="2" xfId="1" applyFont="1" applyFill="1" applyBorder="1"/>
    <xf numFmtId="0" fontId="13" fillId="2" borderId="5" xfId="1" applyFont="1" applyFill="1" applyBorder="1"/>
    <xf numFmtId="0" fontId="13" fillId="2" borderId="7" xfId="1" applyFont="1" applyFill="1" applyBorder="1"/>
    <xf numFmtId="0" fontId="21" fillId="6" borderId="14" xfId="43" applyFont="1" applyFill="1" applyBorder="1" applyAlignment="1" applyProtection="1">
      <alignment horizontal="center" vertical="center" wrapText="1" readingOrder="1"/>
      <protection locked="0"/>
    </xf>
    <xf numFmtId="168" fontId="21" fillId="6" borderId="27" xfId="44" applyNumberFormat="1" applyFont="1" applyFill="1" applyBorder="1" applyAlignment="1" applyProtection="1">
      <alignment horizontal="center" vertical="center" wrapText="1" readingOrder="1"/>
      <protection locked="0"/>
    </xf>
    <xf numFmtId="168" fontId="21" fillId="6" borderId="13" xfId="44" applyNumberFormat="1" applyFont="1" applyFill="1" applyBorder="1" applyAlignment="1" applyProtection="1">
      <alignment horizontal="center" vertical="center" wrapText="1" readingOrder="1"/>
      <protection locked="0"/>
    </xf>
    <xf numFmtId="0" fontId="49" fillId="7" borderId="19" xfId="43" applyFont="1" applyFill="1" applyBorder="1" applyAlignment="1">
      <alignment vertical="center" wrapText="1" readingOrder="1"/>
    </xf>
    <xf numFmtId="0" fontId="49" fillId="8" borderId="19" xfId="43" applyFont="1" applyFill="1" applyBorder="1" applyAlignment="1">
      <alignment vertical="center" wrapText="1" readingOrder="1"/>
    </xf>
    <xf numFmtId="0" fontId="22" fillId="0" borderId="19" xfId="0" applyFont="1" applyBorder="1" applyProtection="1">
      <protection locked="0"/>
    </xf>
    <xf numFmtId="0" fontId="48" fillId="9" borderId="19" xfId="43" applyFont="1" applyFill="1" applyBorder="1" applyAlignment="1">
      <alignment vertical="center" wrapText="1" readingOrder="1"/>
    </xf>
    <xf numFmtId="0" fontId="22" fillId="0" borderId="48" xfId="0" applyFont="1" applyBorder="1" applyProtection="1">
      <protection locked="0"/>
    </xf>
    <xf numFmtId="168" fontId="32" fillId="0" borderId="0" xfId="44" applyNumberFormat="1" applyFont="1" applyAlignment="1" applyProtection="1">
      <alignment horizontal="center" vertical="center" wrapText="1" readingOrder="1"/>
      <protection locked="0"/>
    </xf>
    <xf numFmtId="0" fontId="50" fillId="7" borderId="33" xfId="43" applyFont="1" applyFill="1" applyBorder="1" applyAlignment="1">
      <alignment vertical="center" wrapText="1" readingOrder="1"/>
    </xf>
    <xf numFmtId="0" fontId="51" fillId="7" borderId="16" xfId="43" applyFont="1" applyFill="1" applyBorder="1" applyAlignment="1">
      <alignment vertical="center" wrapText="1" readingOrder="1"/>
    </xf>
    <xf numFmtId="0" fontId="51" fillId="8" borderId="16" xfId="43" applyFont="1" applyFill="1" applyBorder="1" applyAlignment="1">
      <alignment vertical="center" wrapText="1" readingOrder="1"/>
    </xf>
    <xf numFmtId="0" fontId="52" fillId="0" borderId="0" xfId="43" applyFont="1" applyAlignment="1" applyProtection="1">
      <alignment horizontal="center" vertical="center"/>
      <protection locked="0"/>
    </xf>
    <xf numFmtId="0" fontId="13" fillId="2" borderId="0" xfId="0" applyFont="1" applyFill="1" applyAlignment="1">
      <alignment horizontal="center" vertical="center"/>
    </xf>
    <xf numFmtId="0" fontId="14" fillId="2" borderId="0" xfId="0" applyFont="1" applyFill="1" applyAlignment="1">
      <alignment horizontal="center" vertical="center"/>
    </xf>
    <xf numFmtId="171" fontId="14" fillId="2" borderId="0" xfId="0" applyNumberFormat="1" applyFont="1" applyFill="1" applyAlignment="1">
      <alignment horizontal="center" vertical="center"/>
    </xf>
    <xf numFmtId="14" fontId="14" fillId="2" borderId="0" xfId="0" applyNumberFormat="1" applyFont="1" applyFill="1" applyAlignment="1">
      <alignment vertical="center"/>
    </xf>
    <xf numFmtId="0" fontId="33" fillId="10" borderId="0" xfId="43" applyFont="1" applyFill="1" applyAlignment="1" applyProtection="1">
      <alignment horizontal="center" vertical="center" wrapText="1"/>
      <protection locked="0"/>
    </xf>
    <xf numFmtId="0" fontId="33" fillId="0" borderId="0" xfId="43" applyFont="1" applyAlignment="1" applyProtection="1">
      <alignment horizontal="center" vertical="center" wrapText="1"/>
      <protection locked="0"/>
    </xf>
    <xf numFmtId="0" fontId="0" fillId="0" borderId="3" xfId="0" applyBorder="1" applyAlignment="1" applyProtection="1">
      <alignment wrapText="1"/>
      <protection locked="0"/>
    </xf>
    <xf numFmtId="0" fontId="0" fillId="0" borderId="3" xfId="0" applyBorder="1" applyProtection="1">
      <protection locked="0"/>
    </xf>
    <xf numFmtId="164" fontId="21" fillId="0" borderId="3" xfId="4" applyFont="1" applyFill="1" applyBorder="1" applyAlignment="1" applyProtection="1"/>
    <xf numFmtId="41" fontId="21" fillId="0" borderId="3" xfId="37" applyFont="1" applyFill="1" applyBorder="1" applyAlignment="1" applyProtection="1"/>
    <xf numFmtId="0" fontId="0" fillId="0" borderId="8" xfId="0" applyBorder="1" applyProtection="1">
      <protection locked="0"/>
    </xf>
    <xf numFmtId="0" fontId="31" fillId="0" borderId="2" xfId="43" applyFont="1" applyBorder="1" applyAlignment="1" applyProtection="1">
      <alignment vertical="center"/>
      <protection locked="0"/>
    </xf>
    <xf numFmtId="0" fontId="31" fillId="0" borderId="3" xfId="43" applyFont="1" applyBorder="1" applyAlignment="1" applyProtection="1">
      <alignment vertical="center"/>
      <protection locked="0"/>
    </xf>
    <xf numFmtId="168" fontId="31" fillId="0" borderId="3" xfId="44" applyNumberFormat="1" applyFont="1" applyBorder="1" applyAlignment="1" applyProtection="1">
      <alignment vertical="center"/>
      <protection locked="0"/>
    </xf>
    <xf numFmtId="0" fontId="33" fillId="0" borderId="3" xfId="43" applyFont="1" applyBorder="1" applyAlignment="1" applyProtection="1">
      <alignment vertical="center" wrapText="1"/>
      <protection locked="0"/>
    </xf>
    <xf numFmtId="0" fontId="31" fillId="0" borderId="4" xfId="43" applyFont="1" applyBorder="1" applyAlignment="1" applyProtection="1">
      <alignment vertical="center"/>
      <protection locked="0"/>
    </xf>
    <xf numFmtId="0" fontId="31" fillId="0" borderId="5" xfId="43" applyFont="1" applyBorder="1" applyAlignment="1" applyProtection="1">
      <alignment vertical="center"/>
      <protection locked="0"/>
    </xf>
    <xf numFmtId="168" fontId="31" fillId="0" borderId="0" xfId="44" applyNumberFormat="1" applyFont="1" applyBorder="1" applyAlignment="1" applyProtection="1">
      <alignment vertical="center"/>
      <protection locked="0"/>
    </xf>
    <xf numFmtId="0" fontId="31" fillId="0" borderId="6" xfId="43" applyFont="1" applyBorder="1" applyAlignment="1" applyProtection="1">
      <alignment vertical="center"/>
      <protection locked="0"/>
    </xf>
    <xf numFmtId="0" fontId="31" fillId="0" borderId="7" xfId="43" applyFont="1" applyBorder="1" applyAlignment="1" applyProtection="1">
      <alignment vertical="center"/>
      <protection locked="0"/>
    </xf>
    <xf numFmtId="0" fontId="31" fillId="0" borderId="8" xfId="43" applyFont="1" applyBorder="1" applyAlignment="1" applyProtection="1">
      <alignment vertical="center"/>
      <protection locked="0"/>
    </xf>
    <xf numFmtId="0" fontId="52" fillId="0" borderId="8" xfId="43" applyFont="1" applyBorder="1" applyAlignment="1" applyProtection="1">
      <alignment horizontal="center" vertical="center"/>
      <protection locked="0"/>
    </xf>
    <xf numFmtId="168" fontId="31" fillId="0" borderId="8" xfId="44" applyNumberFormat="1" applyFont="1" applyBorder="1" applyAlignment="1" applyProtection="1">
      <alignment vertical="center"/>
      <protection locked="0"/>
    </xf>
    <xf numFmtId="0" fontId="33" fillId="0" borderId="8" xfId="43" applyFont="1" applyBorder="1" applyAlignment="1" applyProtection="1">
      <alignment vertical="center" wrapText="1"/>
      <protection locked="0"/>
    </xf>
    <xf numFmtId="0" fontId="31" fillId="0" borderId="9" xfId="43" applyFont="1" applyBorder="1" applyAlignment="1" applyProtection="1">
      <alignment vertical="center"/>
      <protection locked="0"/>
    </xf>
    <xf numFmtId="0" fontId="13" fillId="0" borderId="7" xfId="1" applyFont="1" applyBorder="1" applyAlignment="1">
      <alignment horizontal="left" vertical="center"/>
    </xf>
    <xf numFmtId="0" fontId="13" fillId="0" borderId="8" xfId="1" applyFont="1" applyBorder="1" applyAlignment="1">
      <alignment horizontal="right" vertical="center"/>
    </xf>
    <xf numFmtId="167" fontId="16" fillId="2" borderId="8" xfId="42" applyNumberFormat="1" applyFill="1" applyBorder="1" applyAlignment="1">
      <alignment horizontal="center" vertical="center" wrapText="1"/>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54" fillId="11" borderId="16" xfId="43" applyFont="1" applyFill="1" applyBorder="1" applyAlignment="1">
      <alignment vertical="center" wrapText="1" readingOrder="1"/>
    </xf>
    <xf numFmtId="0" fontId="21" fillId="12" borderId="16" xfId="43" applyFont="1" applyFill="1" applyBorder="1" applyAlignment="1">
      <alignment vertical="center" wrapText="1" readingOrder="1"/>
    </xf>
    <xf numFmtId="0" fontId="26" fillId="0" borderId="16" xfId="43" applyBorder="1" applyAlignment="1" applyProtection="1">
      <alignment vertical="center" wrapText="1" readingOrder="1"/>
      <protection locked="0"/>
    </xf>
    <xf numFmtId="0" fontId="26" fillId="0" borderId="16" xfId="43" applyBorder="1" applyAlignment="1">
      <alignment vertical="center" wrapText="1" readingOrder="1"/>
    </xf>
    <xf numFmtId="0" fontId="26" fillId="0" borderId="31" xfId="43" applyBorder="1" applyAlignment="1" applyProtection="1">
      <alignment vertical="center" wrapText="1" readingOrder="1"/>
      <protection locked="0"/>
    </xf>
    <xf numFmtId="0" fontId="8" fillId="0" borderId="0" xfId="0" applyFont="1" applyAlignment="1" applyProtection="1">
      <alignment horizontal="center" vertical="top" wrapText="1"/>
      <protection locked="0"/>
    </xf>
    <xf numFmtId="0" fontId="8" fillId="0" borderId="52" xfId="2" applyFont="1" applyBorder="1" applyProtection="1">
      <protection locked="0"/>
    </xf>
    <xf numFmtId="0" fontId="8" fillId="0" borderId="53" xfId="2" applyFont="1" applyBorder="1" applyProtection="1">
      <protection locked="0"/>
    </xf>
    <xf numFmtId="0" fontId="13" fillId="2" borderId="52" xfId="1" applyFont="1" applyFill="1" applyBorder="1" applyAlignment="1" applyProtection="1">
      <alignment horizontal="left" vertical="center"/>
      <protection locked="0"/>
    </xf>
    <xf numFmtId="0" fontId="13" fillId="2" borderId="52" xfId="1" applyFont="1" applyFill="1" applyBorder="1" applyProtection="1">
      <protection locked="0"/>
    </xf>
    <xf numFmtId="0" fontId="8" fillId="0" borderId="52" xfId="0" applyFont="1" applyBorder="1" applyAlignment="1" applyProtection="1">
      <alignment horizontal="left" vertical="top" wrapText="1"/>
      <protection locked="0"/>
    </xf>
    <xf numFmtId="0" fontId="8" fillId="0" borderId="53" xfId="0" applyFont="1" applyBorder="1" applyAlignment="1" applyProtection="1">
      <alignment horizontal="left" vertical="top" wrapText="1"/>
      <protection locked="0"/>
    </xf>
    <xf numFmtId="0" fontId="0" fillId="0" borderId="52" xfId="0" applyBorder="1" applyAlignment="1" applyProtection="1">
      <alignment vertical="center"/>
      <protection locked="0"/>
    </xf>
    <xf numFmtId="0" fontId="6" fillId="2" borderId="53" xfId="1" applyFont="1" applyFill="1" applyBorder="1" applyProtection="1">
      <protection locked="0"/>
    </xf>
    <xf numFmtId="0" fontId="10" fillId="0" borderId="52" xfId="2" applyFont="1" applyBorder="1" applyProtection="1">
      <protection locked="0"/>
    </xf>
    <xf numFmtId="0" fontId="14" fillId="0" borderId="53" xfId="1" applyFont="1" applyBorder="1" applyAlignment="1" applyProtection="1">
      <alignment horizontal="centerContinuous"/>
      <protection locked="0"/>
    </xf>
    <xf numFmtId="0" fontId="14" fillId="0" borderId="52" xfId="1" applyFont="1" applyBorder="1" applyAlignment="1" applyProtection="1">
      <alignment horizontal="center"/>
      <protection locked="0"/>
    </xf>
    <xf numFmtId="14" fontId="14" fillId="0" borderId="1" xfId="1" applyNumberFormat="1" applyFont="1" applyBorder="1" applyAlignment="1" applyProtection="1">
      <alignment horizontal="centerContinuous"/>
      <protection locked="0"/>
    </xf>
    <xf numFmtId="0" fontId="14" fillId="0" borderId="1" xfId="1" applyFont="1" applyBorder="1" applyAlignment="1" applyProtection="1">
      <alignment horizontal="centerContinuous"/>
      <protection locked="0"/>
    </xf>
    <xf numFmtId="0" fontId="14" fillId="0" borderId="1" xfId="1" applyFont="1" applyBorder="1" applyAlignment="1" applyProtection="1">
      <alignment horizontal="center" vertical="center"/>
      <protection locked="0"/>
    </xf>
    <xf numFmtId="14" fontId="14" fillId="0" borderId="1" xfId="1" applyNumberFormat="1" applyFont="1" applyBorder="1" applyAlignment="1" applyProtection="1">
      <alignment horizontal="center" vertical="center"/>
      <protection locked="0"/>
    </xf>
    <xf numFmtId="0" fontId="14" fillId="0" borderId="38" xfId="1" applyFont="1" applyBorder="1" applyAlignment="1" applyProtection="1">
      <alignment horizontal="center" vertical="center"/>
      <protection locked="0"/>
    </xf>
    <xf numFmtId="0" fontId="13" fillId="0" borderId="60" xfId="1" applyFont="1" applyBorder="1" applyAlignment="1" applyProtection="1">
      <alignment horizontal="center" vertical="center"/>
      <protection locked="0"/>
    </xf>
    <xf numFmtId="4" fontId="13" fillId="0" borderId="61" xfId="1" applyNumberFormat="1" applyFont="1" applyBorder="1" applyAlignment="1" applyProtection="1">
      <alignment horizontal="center" vertical="center"/>
      <protection locked="0"/>
    </xf>
    <xf numFmtId="170" fontId="13" fillId="0" borderId="61" xfId="46" applyNumberFormat="1" applyFont="1" applyBorder="1" applyAlignment="1" applyProtection="1">
      <alignment horizontal="center" vertical="center"/>
      <protection locked="0"/>
    </xf>
    <xf numFmtId="0" fontId="13" fillId="0" borderId="61" xfId="1" applyFont="1" applyBorder="1" applyAlignment="1" applyProtection="1">
      <alignment horizontal="center" vertical="center"/>
      <protection locked="0"/>
    </xf>
    <xf numFmtId="0" fontId="13" fillId="0" borderId="63" xfId="1" applyFont="1" applyBorder="1" applyAlignment="1" applyProtection="1">
      <alignment horizontal="center" vertical="center"/>
      <protection locked="0"/>
    </xf>
    <xf numFmtId="4" fontId="13" fillId="0" borderId="47" xfId="1" applyNumberFormat="1" applyFont="1" applyBorder="1" applyAlignment="1" applyProtection="1">
      <alignment horizontal="center" vertical="center"/>
      <protection locked="0"/>
    </xf>
    <xf numFmtId="170" fontId="13" fillId="0" borderId="47" xfId="46" applyNumberFormat="1" applyFont="1" applyBorder="1" applyAlignment="1" applyProtection="1">
      <alignment horizontal="center" vertical="center"/>
      <protection locked="0"/>
    </xf>
    <xf numFmtId="0" fontId="13" fillId="0" borderId="65" xfId="1" applyFont="1" applyBorder="1" applyAlignment="1" applyProtection="1">
      <alignment horizontal="center" vertical="center"/>
      <protection locked="0"/>
    </xf>
    <xf numFmtId="4" fontId="13" fillId="0" borderId="66" xfId="1" applyNumberFormat="1" applyFont="1" applyBorder="1" applyAlignment="1" applyProtection="1">
      <alignment horizontal="center" vertical="center"/>
      <protection locked="0"/>
    </xf>
    <xf numFmtId="170" fontId="13" fillId="0" borderId="66" xfId="46" applyNumberFormat="1" applyFont="1" applyBorder="1" applyAlignment="1" applyProtection="1">
      <alignment horizontal="center" vertical="center"/>
      <protection locked="0"/>
    </xf>
    <xf numFmtId="0" fontId="6" fillId="2" borderId="0" xfId="1" applyFont="1" applyFill="1" applyAlignment="1" applyProtection="1">
      <alignment horizontal="centerContinuous"/>
      <protection locked="0"/>
    </xf>
    <xf numFmtId="0" fontId="6" fillId="2" borderId="53" xfId="1" applyFont="1" applyFill="1" applyBorder="1" applyAlignment="1" applyProtection="1">
      <alignment horizontal="centerContinuous"/>
      <protection locked="0"/>
    </xf>
    <xf numFmtId="0" fontId="13" fillId="4" borderId="16" xfId="1" applyFont="1" applyFill="1" applyBorder="1" applyAlignment="1" applyProtection="1">
      <alignment horizontal="center" vertical="center" wrapText="1"/>
      <protection locked="0"/>
    </xf>
    <xf numFmtId="0" fontId="12" fillId="3" borderId="57" xfId="0" applyFont="1" applyFill="1" applyBorder="1"/>
    <xf numFmtId="9" fontId="56" fillId="16" borderId="8" xfId="47" applyFont="1" applyFill="1" applyBorder="1" applyProtection="1">
      <protection locked="0"/>
    </xf>
    <xf numFmtId="169" fontId="57" fillId="16" borderId="27" xfId="45" applyNumberFormat="1" applyFont="1" applyFill="1" applyBorder="1" applyAlignment="1" applyProtection="1">
      <alignment vertical="center" wrapText="1" readingOrder="1"/>
      <protection locked="0"/>
    </xf>
    <xf numFmtId="0" fontId="14" fillId="0" borderId="23" xfId="1" applyFont="1" applyBorder="1" applyAlignment="1">
      <alignment horizontal="justify" vertical="center" wrapText="1"/>
    </xf>
    <xf numFmtId="0" fontId="14" fillId="0" borderId="18" xfId="1" applyFont="1" applyBorder="1" applyAlignment="1">
      <alignment horizontal="justify" vertical="center" wrapText="1"/>
    </xf>
    <xf numFmtId="0" fontId="14" fillId="0" borderId="41" xfId="1" applyFont="1" applyBorder="1" applyAlignment="1">
      <alignment horizontal="justify" vertical="center" wrapText="1"/>
    </xf>
    <xf numFmtId="0" fontId="19" fillId="0" borderId="71" xfId="0" applyFont="1" applyBorder="1" applyAlignment="1">
      <alignment wrapText="1"/>
    </xf>
    <xf numFmtId="0" fontId="31" fillId="0" borderId="0" xfId="43" quotePrefix="1" applyFont="1" applyAlignment="1" applyProtection="1">
      <alignment vertical="center"/>
      <protection locked="0"/>
    </xf>
    <xf numFmtId="0" fontId="53" fillId="0" borderId="0" xfId="43" applyFont="1" applyAlignment="1" applyProtection="1">
      <alignment horizontal="left" vertical="center" wrapText="1" readingOrder="1"/>
      <protection locked="0"/>
    </xf>
    <xf numFmtId="0" fontId="53" fillId="0" borderId="0" xfId="43" applyFont="1" applyAlignment="1" applyProtection="1">
      <alignment vertical="center" wrapText="1" readingOrder="1"/>
      <protection locked="0"/>
    </xf>
    <xf numFmtId="168" fontId="38" fillId="0" borderId="0" xfId="44" applyNumberFormat="1" applyFont="1" applyBorder="1" applyAlignment="1" applyProtection="1">
      <alignment vertical="center" wrapText="1" readingOrder="1"/>
      <protection locked="0"/>
    </xf>
    <xf numFmtId="168" fontId="38" fillId="0" borderId="72" xfId="44" applyNumberFormat="1" applyFont="1" applyBorder="1" applyAlignment="1" applyProtection="1">
      <alignment vertical="center" wrapText="1" readingOrder="1"/>
      <protection locked="0"/>
    </xf>
    <xf numFmtId="168" fontId="34" fillId="7" borderId="74" xfId="44" applyNumberFormat="1" applyFont="1" applyFill="1" applyBorder="1" applyAlignment="1" applyProtection="1">
      <alignment vertical="center" wrapText="1" readingOrder="1"/>
    </xf>
    <xf numFmtId="168" fontId="34" fillId="7" borderId="29" xfId="44" applyNumberFormat="1" applyFont="1" applyFill="1" applyBorder="1" applyAlignment="1" applyProtection="1">
      <alignment vertical="center" wrapText="1" readingOrder="1"/>
    </xf>
    <xf numFmtId="0" fontId="8" fillId="0" borderId="47"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33" fillId="4" borderId="2" xfId="43" applyFont="1" applyFill="1" applyBorder="1" applyAlignment="1" applyProtection="1">
      <alignment horizontal="center" vertical="center" wrapText="1"/>
      <protection locked="0"/>
    </xf>
    <xf numFmtId="0" fontId="33" fillId="4" borderId="3" xfId="43" applyFont="1" applyFill="1" applyBorder="1" applyAlignment="1" applyProtection="1">
      <alignment horizontal="center" vertical="center" wrapText="1"/>
      <protection locked="0"/>
    </xf>
    <xf numFmtId="0" fontId="33" fillId="4" borderId="4" xfId="43" applyFont="1" applyFill="1" applyBorder="1" applyAlignment="1" applyProtection="1">
      <alignment horizontal="center" vertical="center" wrapText="1"/>
      <protection locked="0"/>
    </xf>
    <xf numFmtId="0" fontId="60" fillId="11" borderId="19" xfId="43" applyFont="1" applyFill="1" applyBorder="1" applyAlignment="1">
      <alignment vertical="center" wrapText="1" readingOrder="1"/>
    </xf>
    <xf numFmtId="0" fontId="61" fillId="9" borderId="19" xfId="43" applyFont="1" applyFill="1" applyBorder="1" applyAlignment="1">
      <alignment vertical="center" wrapText="1" readingOrder="1"/>
    </xf>
    <xf numFmtId="0" fontId="61" fillId="0" borderId="19" xfId="43" applyFont="1" applyBorder="1" applyAlignment="1" applyProtection="1">
      <alignment vertical="center" wrapText="1" readingOrder="1"/>
      <protection locked="0"/>
    </xf>
    <xf numFmtId="0" fontId="60" fillId="12" borderId="19" xfId="43" applyFont="1" applyFill="1" applyBorder="1" applyAlignment="1">
      <alignment vertical="center" wrapText="1" readingOrder="1"/>
    </xf>
    <xf numFmtId="0" fontId="62" fillId="6" borderId="14" xfId="43" applyFont="1" applyFill="1" applyBorder="1" applyAlignment="1" applyProtection="1">
      <alignment horizontal="center" vertical="center" wrapText="1" readingOrder="1"/>
      <protection locked="0"/>
    </xf>
    <xf numFmtId="168" fontId="62" fillId="6" borderId="27" xfId="44" applyNumberFormat="1" applyFont="1" applyFill="1" applyBorder="1" applyAlignment="1" applyProtection="1">
      <alignment horizontal="center" vertical="center" wrapText="1" readingOrder="1"/>
      <protection locked="0"/>
    </xf>
    <xf numFmtId="0" fontId="63" fillId="7" borderId="38" xfId="43" applyFont="1" applyFill="1" applyBorder="1" applyAlignment="1">
      <alignment vertical="center" wrapText="1" readingOrder="1"/>
    </xf>
    <xf numFmtId="0" fontId="13" fillId="7" borderId="19" xfId="43" applyFont="1" applyFill="1" applyBorder="1" applyAlignment="1">
      <alignment vertical="center" wrapText="1" readingOrder="1"/>
    </xf>
    <xf numFmtId="0" fontId="13" fillId="8" borderId="19" xfId="43" applyFont="1" applyFill="1" applyBorder="1" applyAlignment="1">
      <alignment vertical="center" wrapText="1" readingOrder="1"/>
    </xf>
    <xf numFmtId="0" fontId="67" fillId="11" borderId="16" xfId="43" applyFont="1" applyFill="1" applyBorder="1" applyAlignment="1">
      <alignment vertical="center" wrapText="1" readingOrder="1"/>
    </xf>
    <xf numFmtId="0" fontId="13" fillId="7" borderId="75" xfId="43" applyFont="1" applyFill="1" applyBorder="1" applyAlignment="1">
      <alignment vertical="center" wrapText="1" readingOrder="1"/>
    </xf>
    <xf numFmtId="0" fontId="61" fillId="0" borderId="48" xfId="43" applyFont="1" applyBorder="1" applyAlignment="1" applyProtection="1">
      <alignment vertical="center" wrapText="1" readingOrder="1"/>
      <protection locked="0"/>
    </xf>
    <xf numFmtId="8" fontId="34" fillId="7" borderId="34" xfId="44" applyNumberFormat="1" applyFont="1" applyFill="1" applyBorder="1" applyAlignment="1">
      <alignment vertical="center" wrapText="1" readingOrder="1"/>
    </xf>
    <xf numFmtId="8" fontId="34" fillId="7" borderId="23" xfId="44" applyNumberFormat="1" applyFont="1" applyFill="1" applyBorder="1" applyAlignment="1">
      <alignment vertical="center" wrapText="1" readingOrder="1"/>
    </xf>
    <xf numFmtId="8" fontId="34" fillId="8" borderId="23" xfId="44" applyNumberFormat="1" applyFont="1" applyFill="1" applyBorder="1" applyAlignment="1">
      <alignment vertical="center" wrapText="1" readingOrder="1"/>
    </xf>
    <xf numFmtId="8" fontId="37" fillId="11" borderId="23" xfId="44" applyNumberFormat="1" applyFont="1" applyFill="1" applyBorder="1" applyAlignment="1">
      <alignment vertical="center" wrapText="1" readingOrder="1"/>
    </xf>
    <xf numFmtId="8" fontId="29" fillId="12" borderId="23" xfId="44" applyNumberFormat="1" applyFont="1" applyFill="1" applyBorder="1" applyAlignment="1">
      <alignment vertical="center" wrapText="1" readingOrder="1"/>
    </xf>
    <xf numFmtId="8" fontId="38" fillId="0" borderId="23" xfId="44" applyNumberFormat="1" applyFont="1" applyBorder="1" applyAlignment="1" applyProtection="1">
      <alignment vertical="center" wrapText="1" readingOrder="1"/>
      <protection locked="0"/>
    </xf>
    <xf numFmtId="8" fontId="38" fillId="0" borderId="24" xfId="44" applyNumberFormat="1" applyFont="1" applyBorder="1" applyAlignment="1" applyProtection="1">
      <alignment vertical="center" wrapText="1" readingOrder="1"/>
      <protection locked="0"/>
    </xf>
    <xf numFmtId="8" fontId="13" fillId="0" borderId="23" xfId="46" applyNumberFormat="1" applyFont="1" applyBorder="1" applyAlignment="1">
      <alignment horizontal="right" vertical="center"/>
    </xf>
    <xf numFmtId="8" fontId="13" fillId="0" borderId="19" xfId="46" applyNumberFormat="1" applyFont="1" applyBorder="1" applyAlignment="1">
      <alignment horizontal="right" vertical="center"/>
    </xf>
    <xf numFmtId="8" fontId="28" fillId="7" borderId="16" xfId="44" applyNumberFormat="1" applyFont="1" applyFill="1" applyBorder="1" applyAlignment="1">
      <alignment vertical="center" wrapText="1" readingOrder="1"/>
    </xf>
    <xf numFmtId="8" fontId="28" fillId="8" borderId="16" xfId="46" applyNumberFormat="1" applyFont="1" applyFill="1" applyBorder="1" applyAlignment="1">
      <alignment vertical="center" wrapText="1" readingOrder="1"/>
    </xf>
    <xf numFmtId="8" fontId="1" fillId="0" borderId="16" xfId="4" applyNumberFormat="1" applyFont="1" applyFill="1" applyBorder="1" applyAlignment="1" applyProtection="1">
      <protection locked="0"/>
    </xf>
    <xf numFmtId="8" fontId="1" fillId="0" borderId="16" xfId="4" applyNumberFormat="1" applyFont="1" applyFill="1" applyBorder="1" applyAlignment="1" applyProtection="1"/>
    <xf numFmtId="8" fontId="29" fillId="9" borderId="16" xfId="44" applyNumberFormat="1" applyFont="1" applyFill="1" applyBorder="1" applyAlignment="1">
      <alignment vertical="center" wrapText="1" readingOrder="1"/>
    </xf>
    <xf numFmtId="8" fontId="28" fillId="8" borderId="16" xfId="37" applyNumberFormat="1" applyFont="1" applyFill="1" applyBorder="1" applyAlignment="1">
      <alignment vertical="center" wrapText="1" readingOrder="1"/>
    </xf>
    <xf numFmtId="8" fontId="1" fillId="0" borderId="31" xfId="4" applyNumberFormat="1" applyFont="1" applyFill="1" applyBorder="1" applyAlignment="1" applyProtection="1">
      <protection locked="0"/>
    </xf>
    <xf numFmtId="8" fontId="64" fillId="7" borderId="34" xfId="44" applyNumberFormat="1" applyFont="1" applyFill="1" applyBorder="1" applyAlignment="1" applyProtection="1">
      <alignment vertical="center" wrapText="1" readingOrder="1"/>
    </xf>
    <xf numFmtId="8" fontId="64" fillId="7" borderId="23" xfId="44" applyNumberFormat="1" applyFont="1" applyFill="1" applyBorder="1" applyAlignment="1" applyProtection="1">
      <alignment vertical="center" wrapText="1" readingOrder="1"/>
    </xf>
    <xf numFmtId="8" fontId="65" fillId="11" borderId="23" xfId="44" applyNumberFormat="1" applyFont="1" applyFill="1" applyBorder="1" applyAlignment="1" applyProtection="1">
      <alignment vertical="center" wrapText="1" readingOrder="1"/>
    </xf>
    <xf numFmtId="8" fontId="65" fillId="12" borderId="23" xfId="44" applyNumberFormat="1" applyFont="1" applyFill="1" applyBorder="1" applyAlignment="1" applyProtection="1">
      <alignment vertical="center" wrapText="1" readingOrder="1"/>
    </xf>
    <xf numFmtId="8" fontId="66" fillId="9" borderId="23" xfId="44" applyNumberFormat="1" applyFont="1" applyFill="1" applyBorder="1" applyAlignment="1" applyProtection="1">
      <alignment vertical="center" wrapText="1" readingOrder="1"/>
    </xf>
    <xf numFmtId="8" fontId="66" fillId="0" borderId="23" xfId="44" applyNumberFormat="1" applyFont="1" applyBorder="1" applyAlignment="1" applyProtection="1">
      <alignment vertical="center" wrapText="1" readingOrder="1"/>
      <protection locked="0"/>
    </xf>
    <xf numFmtId="8" fontId="64" fillId="8" borderId="23" xfId="44" applyNumberFormat="1" applyFont="1" applyFill="1" applyBorder="1" applyAlignment="1" applyProtection="1">
      <alignment vertical="center" wrapText="1" readingOrder="1"/>
    </xf>
    <xf numFmtId="8" fontId="64" fillId="7" borderId="76" xfId="44" applyNumberFormat="1" applyFont="1" applyFill="1" applyBorder="1" applyAlignment="1" applyProtection="1">
      <alignment vertical="center" wrapText="1" readingOrder="1"/>
    </xf>
    <xf numFmtId="8" fontId="66" fillId="0" borderId="24" xfId="44" applyNumberFormat="1" applyFont="1" applyBorder="1" applyAlignment="1" applyProtection="1">
      <alignment vertical="center" wrapText="1" readingOrder="1"/>
      <protection locked="0"/>
    </xf>
    <xf numFmtId="0" fontId="12" fillId="3" borderId="0" xfId="0" applyFont="1" applyFill="1" applyAlignment="1">
      <alignment horizontal="center"/>
    </xf>
    <xf numFmtId="0" fontId="45" fillId="15" borderId="47" xfId="0" applyFont="1" applyFill="1" applyBorder="1" applyAlignment="1">
      <alignment horizontal="center" vertical="center"/>
    </xf>
    <xf numFmtId="0" fontId="14" fillId="2" borderId="47" xfId="0" applyFont="1" applyFill="1" applyBorder="1" applyAlignment="1">
      <alignment horizontal="center" vertical="center"/>
    </xf>
    <xf numFmtId="0" fontId="46" fillId="0" borderId="13" xfId="2" applyFont="1" applyBorder="1" applyAlignment="1">
      <alignment horizontal="left" vertical="top" wrapText="1"/>
    </xf>
    <xf numFmtId="0" fontId="46" fillId="0" borderId="15" xfId="2" applyFont="1" applyBorder="1" applyAlignment="1">
      <alignment horizontal="left" vertical="top"/>
    </xf>
    <xf numFmtId="0" fontId="46" fillId="0" borderId="14" xfId="2" applyFont="1" applyBorder="1" applyAlignment="1">
      <alignment horizontal="left" vertical="top"/>
    </xf>
    <xf numFmtId="0" fontId="43" fillId="0" borderId="8" xfId="48" applyFont="1" applyBorder="1" applyAlignment="1">
      <alignment horizontal="left" wrapText="1"/>
    </xf>
    <xf numFmtId="0" fontId="46" fillId="0" borderId="2" xfId="2" applyFont="1" applyBorder="1" applyAlignment="1">
      <alignment horizontal="left" vertical="center" wrapText="1"/>
    </xf>
    <xf numFmtId="0" fontId="46" fillId="0" borderId="3" xfId="2" applyFont="1" applyBorder="1" applyAlignment="1">
      <alignment horizontal="left" vertical="center"/>
    </xf>
    <xf numFmtId="0" fontId="46" fillId="0" borderId="4" xfId="2" applyFont="1" applyBorder="1" applyAlignment="1">
      <alignment horizontal="left" vertical="center"/>
    </xf>
    <xf numFmtId="0" fontId="46" fillId="0" borderId="5" xfId="2" applyFont="1" applyBorder="1" applyAlignment="1">
      <alignment horizontal="left" vertical="center"/>
    </xf>
    <xf numFmtId="0" fontId="46" fillId="0" borderId="0" xfId="2" applyFont="1" applyAlignment="1">
      <alignment horizontal="left" vertical="center"/>
    </xf>
    <xf numFmtId="0" fontId="46" fillId="0" borderId="6" xfId="2" applyFont="1" applyBorder="1" applyAlignment="1">
      <alignment horizontal="left" vertical="center"/>
    </xf>
    <xf numFmtId="0" fontId="46" fillId="0" borderId="7" xfId="2" applyFont="1" applyBorder="1" applyAlignment="1">
      <alignment horizontal="left" vertical="center"/>
    </xf>
    <xf numFmtId="0" fontId="46" fillId="0" borderId="8" xfId="2" applyFont="1" applyBorder="1" applyAlignment="1">
      <alignment horizontal="left" vertical="center"/>
    </xf>
    <xf numFmtId="0" fontId="46" fillId="0" borderId="9" xfId="2" applyFont="1" applyBorder="1" applyAlignment="1">
      <alignment horizontal="left" vertical="center"/>
    </xf>
    <xf numFmtId="0" fontId="46" fillId="0" borderId="2" xfId="2" applyFont="1" applyBorder="1" applyAlignment="1">
      <alignment horizontal="left" wrapText="1"/>
    </xf>
    <xf numFmtId="0" fontId="46" fillId="0" borderId="3" xfId="2" applyFont="1" applyBorder="1" applyAlignment="1">
      <alignment horizontal="left"/>
    </xf>
    <xf numFmtId="0" fontId="46" fillId="0" borderId="4" xfId="2" applyFont="1" applyBorder="1" applyAlignment="1">
      <alignment horizontal="left"/>
    </xf>
    <xf numFmtId="0" fontId="46" fillId="0" borderId="7" xfId="2" applyFont="1" applyBorder="1" applyAlignment="1">
      <alignment horizontal="left"/>
    </xf>
    <xf numFmtId="0" fontId="46" fillId="0" borderId="8" xfId="2" applyFont="1" applyBorder="1" applyAlignment="1">
      <alignment horizontal="left"/>
    </xf>
    <xf numFmtId="0" fontId="46" fillId="0" borderId="9" xfId="2" applyFont="1" applyBorder="1" applyAlignment="1">
      <alignment horizontal="left"/>
    </xf>
    <xf numFmtId="0" fontId="46" fillId="0" borderId="2" xfId="2" applyFont="1" applyBorder="1" applyAlignment="1">
      <alignment horizontal="left" vertical="top" wrapText="1"/>
    </xf>
    <xf numFmtId="0" fontId="46" fillId="0" borderId="3" xfId="2" applyFont="1" applyBorder="1" applyAlignment="1">
      <alignment horizontal="left" vertical="top" wrapText="1"/>
    </xf>
    <xf numFmtId="0" fontId="46" fillId="0" borderId="4" xfId="2" applyFont="1" applyBorder="1" applyAlignment="1">
      <alignment horizontal="left" vertical="top" wrapText="1"/>
    </xf>
    <xf numFmtId="0" fontId="46" fillId="0" borderId="5" xfId="2" applyFont="1" applyBorder="1" applyAlignment="1">
      <alignment horizontal="left" vertical="top" wrapText="1"/>
    </xf>
    <xf numFmtId="0" fontId="46" fillId="0" borderId="0" xfId="2" applyFont="1" applyAlignment="1">
      <alignment horizontal="left" vertical="top" wrapText="1"/>
    </xf>
    <xf numFmtId="0" fontId="46" fillId="0" borderId="6" xfId="2" applyFont="1" applyBorder="1" applyAlignment="1">
      <alignment horizontal="left" vertical="top" wrapText="1"/>
    </xf>
    <xf numFmtId="0" fontId="46" fillId="0" borderId="7" xfId="2" applyFont="1" applyBorder="1" applyAlignment="1">
      <alignment horizontal="left" vertical="top" wrapText="1"/>
    </xf>
    <xf numFmtId="0" fontId="46" fillId="0" borderId="8" xfId="2" applyFont="1" applyBorder="1" applyAlignment="1">
      <alignment horizontal="left" vertical="top" wrapText="1"/>
    </xf>
    <xf numFmtId="0" fontId="46" fillId="0" borderId="9" xfId="2" applyFont="1" applyBorder="1" applyAlignment="1">
      <alignment horizontal="left" vertical="top" wrapText="1"/>
    </xf>
    <xf numFmtId="0" fontId="46" fillId="0" borderId="2" xfId="0" applyFont="1" applyBorder="1" applyAlignment="1">
      <alignment horizontal="justify" vertical="center" wrapText="1"/>
    </xf>
    <xf numFmtId="0" fontId="46" fillId="0" borderId="3" xfId="0" applyFont="1" applyBorder="1" applyAlignment="1">
      <alignment horizontal="justify" vertical="center"/>
    </xf>
    <xf numFmtId="0" fontId="46" fillId="0" borderId="4" xfId="0" applyFont="1" applyBorder="1" applyAlignment="1">
      <alignment horizontal="justify" vertical="center"/>
    </xf>
    <xf numFmtId="0" fontId="46" fillId="0" borderId="5" xfId="0" applyFont="1" applyBorder="1" applyAlignment="1">
      <alignment horizontal="justify" vertical="center"/>
    </xf>
    <xf numFmtId="0" fontId="46" fillId="0" borderId="0" xfId="0" applyFont="1" applyAlignment="1">
      <alignment horizontal="justify" vertical="center"/>
    </xf>
    <xf numFmtId="0" fontId="46" fillId="0" borderId="6" xfId="0" applyFont="1" applyBorder="1" applyAlignment="1">
      <alignment horizontal="justify" vertical="center"/>
    </xf>
    <xf numFmtId="0" fontId="46" fillId="0" borderId="7" xfId="0" applyFont="1" applyBorder="1" applyAlignment="1">
      <alignment horizontal="justify" vertical="center"/>
    </xf>
    <xf numFmtId="0" fontId="46" fillId="0" borderId="8" xfId="0" applyFont="1" applyBorder="1" applyAlignment="1">
      <alignment horizontal="justify" vertical="center"/>
    </xf>
    <xf numFmtId="0" fontId="46" fillId="0" borderId="9" xfId="0" applyFont="1" applyBorder="1" applyAlignment="1">
      <alignment horizontal="justify" vertical="center"/>
    </xf>
    <xf numFmtId="0" fontId="43" fillId="0" borderId="8" xfId="48" applyFont="1" applyBorder="1" applyAlignment="1">
      <alignment horizontal="center"/>
    </xf>
    <xf numFmtId="0" fontId="43" fillId="0" borderId="15" xfId="48" applyFont="1" applyBorder="1" applyAlignment="1">
      <alignment horizontal="left"/>
    </xf>
    <xf numFmtId="0" fontId="13" fillId="0" borderId="47" xfId="0" applyFont="1" applyBorder="1" applyAlignment="1" applyProtection="1">
      <alignment horizontal="center" vertical="center"/>
      <protection locked="0"/>
    </xf>
    <xf numFmtId="0" fontId="13" fillId="2" borderId="47" xfId="0" applyFont="1" applyFill="1" applyBorder="1" applyAlignment="1">
      <alignment horizontal="center" vertical="center"/>
    </xf>
    <xf numFmtId="0" fontId="13" fillId="2" borderId="44" xfId="0" applyFont="1" applyFill="1" applyBorder="1" applyAlignment="1">
      <alignment horizontal="center" vertical="center"/>
    </xf>
    <xf numFmtId="0" fontId="13" fillId="2" borderId="46" xfId="0" applyFont="1" applyFill="1" applyBorder="1" applyAlignment="1">
      <alignment horizontal="center" vertical="center"/>
    </xf>
    <xf numFmtId="165" fontId="8" fillId="0" borderId="47" xfId="37" applyNumberFormat="1" applyFont="1" applyFill="1" applyBorder="1" applyAlignment="1" applyProtection="1">
      <alignment horizontal="center" vertical="center" wrapText="1"/>
      <protection locked="0"/>
    </xf>
    <xf numFmtId="165" fontId="8" fillId="0" borderId="64" xfId="37" applyNumberFormat="1" applyFont="1" applyFill="1" applyBorder="1" applyAlignment="1" applyProtection="1">
      <alignment horizontal="center" vertical="center" wrapText="1"/>
      <protection locked="0"/>
    </xf>
    <xf numFmtId="165" fontId="8" fillId="0" borderId="66" xfId="37" applyNumberFormat="1" applyFont="1" applyFill="1" applyBorder="1" applyAlignment="1" applyProtection="1">
      <alignment horizontal="center" vertical="center" wrapText="1"/>
      <protection locked="0"/>
    </xf>
    <xf numFmtId="165" fontId="8" fillId="0" borderId="67" xfId="37" applyNumberFormat="1" applyFont="1" applyFill="1" applyBorder="1" applyAlignment="1" applyProtection="1">
      <alignment horizontal="center" vertical="center" wrapText="1"/>
      <protection locked="0"/>
    </xf>
    <xf numFmtId="8" fontId="0" fillId="0" borderId="47" xfId="0" applyNumberFormat="1" applyBorder="1" applyAlignment="1">
      <alignment horizontal="right" vertical="center"/>
    </xf>
    <xf numFmtId="8" fontId="0" fillId="0" borderId="66" xfId="0" applyNumberFormat="1" applyBorder="1" applyAlignment="1">
      <alignment horizontal="right" vertical="center"/>
    </xf>
    <xf numFmtId="0" fontId="59" fillId="0" borderId="42" xfId="2" applyFont="1" applyBorder="1" applyAlignment="1" applyProtection="1">
      <alignment horizontal="center" vertical="center"/>
      <protection locked="0"/>
    </xf>
    <xf numFmtId="0" fontId="59" fillId="0" borderId="68" xfId="2" applyFont="1" applyBorder="1" applyAlignment="1" applyProtection="1">
      <alignment horizontal="center" vertical="center"/>
      <protection locked="0"/>
    </xf>
    <xf numFmtId="0" fontId="59" fillId="0" borderId="43" xfId="2" applyFont="1" applyBorder="1" applyAlignment="1" applyProtection="1">
      <alignment horizontal="center" vertical="center"/>
      <protection locked="0"/>
    </xf>
    <xf numFmtId="1" fontId="6" fillId="2" borderId="45" xfId="46" applyNumberFormat="1" applyFont="1" applyFill="1" applyBorder="1" applyAlignment="1" applyProtection="1">
      <alignment horizontal="left" vertical="center"/>
      <protection locked="0"/>
    </xf>
    <xf numFmtId="1" fontId="6" fillId="2" borderId="70" xfId="46" applyNumberFormat="1" applyFont="1" applyFill="1" applyBorder="1" applyAlignment="1" applyProtection="1">
      <alignment horizontal="left" vertical="center"/>
      <protection locked="0"/>
    </xf>
    <xf numFmtId="4" fontId="6" fillId="2" borderId="45" xfId="1" applyNumberFormat="1" applyFont="1" applyFill="1" applyBorder="1" applyAlignment="1" applyProtection="1">
      <alignment horizontal="left" vertical="center"/>
      <protection locked="0"/>
    </xf>
    <xf numFmtId="4" fontId="6" fillId="2" borderId="70" xfId="1" applyNumberFormat="1" applyFont="1" applyFill="1" applyBorder="1" applyAlignment="1" applyProtection="1">
      <alignment horizontal="left" vertical="center"/>
      <protection locked="0"/>
    </xf>
    <xf numFmtId="165" fontId="11" fillId="0" borderId="47" xfId="37" applyNumberFormat="1" applyFont="1" applyFill="1" applyBorder="1" applyAlignment="1" applyProtection="1">
      <alignment horizontal="center" vertical="center" wrapText="1"/>
      <protection locked="0"/>
    </xf>
    <xf numFmtId="165" fontId="11" fillId="0" borderId="64" xfId="37" applyNumberFormat="1" applyFont="1" applyFill="1" applyBorder="1" applyAlignment="1" applyProtection="1">
      <alignment horizontal="center" vertical="center" wrapText="1"/>
      <protection locked="0"/>
    </xf>
    <xf numFmtId="0" fontId="13" fillId="0" borderId="47" xfId="1" applyFont="1"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14" fontId="14" fillId="0" borderId="34" xfId="1" applyNumberFormat="1" applyFont="1" applyBorder="1" applyAlignment="1" applyProtection="1">
      <alignment horizontal="center"/>
      <protection locked="0"/>
    </xf>
    <xf numFmtId="0" fontId="14" fillId="0" borderId="1" xfId="1" applyFont="1" applyBorder="1" applyAlignment="1" applyProtection="1">
      <alignment horizontal="center"/>
      <protection locked="0"/>
    </xf>
    <xf numFmtId="1" fontId="6" fillId="2" borderId="59" xfId="46" applyNumberFormat="1" applyFont="1" applyFill="1" applyBorder="1" applyAlignment="1" applyProtection="1">
      <alignment horizontal="left" vertical="center"/>
      <protection locked="0"/>
    </xf>
    <xf numFmtId="1" fontId="6" fillId="2" borderId="69" xfId="46" applyNumberFormat="1" applyFont="1" applyFill="1" applyBorder="1" applyAlignment="1" applyProtection="1">
      <alignment horizontal="left" vertical="center"/>
      <protection locked="0"/>
    </xf>
    <xf numFmtId="0" fontId="13" fillId="0" borderId="66" xfId="1" applyFont="1" applyBorder="1" applyAlignment="1" applyProtection="1">
      <alignment horizontal="center" vertical="center" wrapText="1"/>
      <protection locked="0"/>
    </xf>
    <xf numFmtId="0" fontId="13" fillId="4" borderId="16" xfId="1" applyFont="1" applyFill="1" applyBorder="1" applyAlignment="1" applyProtection="1">
      <alignment horizontal="center" vertical="center" wrapText="1"/>
      <protection locked="0"/>
    </xf>
    <xf numFmtId="0" fontId="13" fillId="0" borderId="61" xfId="1" applyFont="1" applyBorder="1" applyAlignment="1" applyProtection="1">
      <alignment horizontal="center" vertical="center" wrapText="1"/>
      <protection locked="0"/>
    </xf>
    <xf numFmtId="0" fontId="0" fillId="0" borderId="61" xfId="0" applyBorder="1" applyAlignment="1" applyProtection="1">
      <alignment horizontal="center" vertical="center" wrapText="1"/>
      <protection locked="0"/>
    </xf>
    <xf numFmtId="0" fontId="13" fillId="0" borderId="61" xfId="1" applyFont="1" applyBorder="1" applyAlignment="1" applyProtection="1">
      <alignment horizontal="center"/>
      <protection locked="0"/>
    </xf>
    <xf numFmtId="0" fontId="13" fillId="0" borderId="62" xfId="1" applyFont="1" applyBorder="1" applyAlignment="1" applyProtection="1">
      <alignment horizontal="center"/>
      <protection locked="0"/>
    </xf>
    <xf numFmtId="0" fontId="8" fillId="0" borderId="0" xfId="0" applyFont="1" applyAlignment="1" applyProtection="1">
      <alignment horizontal="center" vertical="top" wrapText="1"/>
      <protection locked="0"/>
    </xf>
    <xf numFmtId="0" fontId="8" fillId="0" borderId="54" xfId="0" applyFont="1" applyBorder="1" applyAlignment="1" applyProtection="1">
      <alignment horizontal="center" vertical="top" wrapText="1"/>
      <protection locked="0"/>
    </xf>
    <xf numFmtId="0" fontId="8" fillId="0" borderId="55" xfId="0" applyFont="1" applyBorder="1" applyAlignment="1" applyProtection="1">
      <alignment horizontal="center" vertical="top" wrapText="1"/>
      <protection locked="0"/>
    </xf>
    <xf numFmtId="0" fontId="8" fillId="0" borderId="51" xfId="0" applyFont="1" applyBorder="1" applyAlignment="1" applyProtection="1">
      <alignment horizontal="center" vertical="top" wrapText="1"/>
      <protection locked="0"/>
    </xf>
    <xf numFmtId="0" fontId="8" fillId="0" borderId="56" xfId="0" applyFont="1" applyBorder="1" applyAlignment="1" applyProtection="1">
      <alignment horizontal="center" vertical="top" wrapText="1"/>
      <protection locked="0"/>
    </xf>
    <xf numFmtId="0" fontId="8" fillId="0" borderId="57" xfId="0" applyFont="1" applyBorder="1" applyAlignment="1" applyProtection="1">
      <alignment horizontal="center" vertical="top" wrapText="1"/>
      <protection locked="0"/>
    </xf>
    <xf numFmtId="0" fontId="8" fillId="0" borderId="58" xfId="0" applyFont="1" applyBorder="1" applyAlignment="1" applyProtection="1">
      <alignment horizontal="center" vertical="top" wrapText="1"/>
      <protection locked="0"/>
    </xf>
    <xf numFmtId="0" fontId="8" fillId="0" borderId="59" xfId="0" applyFont="1" applyBorder="1" applyAlignment="1" applyProtection="1">
      <alignment horizontal="center" vertical="top" wrapText="1"/>
      <protection locked="0"/>
    </xf>
    <xf numFmtId="0" fontId="8" fillId="0" borderId="50" xfId="0" applyFont="1"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12" fillId="3" borderId="50" xfId="0" applyFont="1" applyFill="1" applyBorder="1" applyAlignment="1">
      <alignment horizontal="center"/>
    </xf>
    <xf numFmtId="0" fontId="12" fillId="3" borderId="46" xfId="0" applyFont="1" applyFill="1" applyBorder="1" applyAlignment="1">
      <alignment horizontal="center"/>
    </xf>
    <xf numFmtId="0" fontId="12" fillId="3" borderId="51" xfId="0" applyFont="1" applyFill="1" applyBorder="1" applyAlignment="1">
      <alignment horizontal="center"/>
    </xf>
    <xf numFmtId="0" fontId="13" fillId="0" borderId="47" xfId="0" applyFont="1" applyBorder="1" applyAlignment="1">
      <alignment horizontal="center" vertical="center"/>
    </xf>
    <xf numFmtId="0" fontId="14" fillId="0" borderId="23" xfId="1" applyFont="1" applyBorder="1" applyAlignment="1">
      <alignment horizontal="justify" vertical="center" wrapText="1"/>
    </xf>
    <xf numFmtId="0" fontId="14" fillId="0" borderId="18" xfId="1" applyFont="1" applyBorder="1" applyAlignment="1">
      <alignment horizontal="justify" vertical="center" wrapText="1"/>
    </xf>
    <xf numFmtId="0" fontId="14" fillId="0" borderId="41" xfId="1" applyFont="1" applyBorder="1" applyAlignment="1">
      <alignment horizontal="justify" vertical="center" wrapText="1"/>
    </xf>
    <xf numFmtId="0" fontId="14" fillId="0" borderId="40" xfId="1" applyFont="1" applyBorder="1" applyAlignment="1">
      <alignment horizontal="left" vertical="center" wrapText="1"/>
    </xf>
    <xf numFmtId="0" fontId="14" fillId="0" borderId="19" xfId="1" applyFont="1" applyBorder="1" applyAlignment="1">
      <alignment horizontal="left" vertical="center" wrapText="1"/>
    </xf>
    <xf numFmtId="8" fontId="13" fillId="0" borderId="23" xfId="46" applyNumberFormat="1" applyFont="1" applyBorder="1" applyAlignment="1">
      <alignment horizontal="right" vertical="center"/>
    </xf>
    <xf numFmtId="8" fontId="13" fillId="0" borderId="19" xfId="46" applyNumberFormat="1" applyFont="1" applyBorder="1" applyAlignment="1">
      <alignment horizontal="right" vertical="center"/>
    </xf>
    <xf numFmtId="0" fontId="13" fillId="4" borderId="2" xfId="1" applyFont="1" applyFill="1" applyBorder="1" applyAlignment="1">
      <alignment horizontal="center" vertical="center" wrapText="1"/>
    </xf>
    <xf numFmtId="0" fontId="13" fillId="4" borderId="3"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13" fillId="4" borderId="12" xfId="1" applyFont="1" applyFill="1" applyBorder="1" applyAlignment="1">
      <alignment horizontal="center" vertical="center" wrapText="1"/>
    </xf>
    <xf numFmtId="0" fontId="58" fillId="0" borderId="13" xfId="2" applyFont="1" applyBorder="1" applyAlignment="1">
      <alignment horizontal="center" vertical="center" wrapText="1"/>
    </xf>
    <xf numFmtId="0" fontId="58" fillId="0" borderId="15" xfId="2" applyFont="1" applyBorder="1" applyAlignment="1">
      <alignment horizontal="center" vertical="center" wrapText="1"/>
    </xf>
    <xf numFmtId="0" fontId="58" fillId="0" borderId="14" xfId="2" applyFont="1" applyBorder="1" applyAlignment="1">
      <alignment horizontal="center" vertical="center" wrapText="1"/>
    </xf>
    <xf numFmtId="1" fontId="6" fillId="2" borderId="3" xfId="1" applyNumberFormat="1" applyFont="1" applyFill="1" applyBorder="1" applyAlignment="1">
      <alignment horizontal="center"/>
    </xf>
    <xf numFmtId="1" fontId="6" fillId="2" borderId="4" xfId="1" applyNumberFormat="1" applyFont="1" applyFill="1" applyBorder="1" applyAlignment="1">
      <alignment horizontal="center"/>
    </xf>
    <xf numFmtId="1" fontId="6" fillId="2" borderId="0" xfId="1" applyNumberFormat="1" applyFont="1" applyFill="1" applyAlignment="1">
      <alignment horizontal="center"/>
    </xf>
    <xf numFmtId="1" fontId="6" fillId="2" borderId="6" xfId="1" applyNumberFormat="1" applyFont="1" applyFill="1" applyBorder="1" applyAlignment="1">
      <alignment horizontal="center"/>
    </xf>
    <xf numFmtId="4" fontId="6" fillId="2" borderId="8" xfId="1" applyNumberFormat="1" applyFont="1" applyFill="1" applyBorder="1" applyAlignment="1">
      <alignment horizontal="center"/>
    </xf>
    <xf numFmtId="4" fontId="6" fillId="2" borderId="9" xfId="1" applyNumberFormat="1" applyFont="1" applyFill="1" applyBorder="1" applyAlignment="1">
      <alignment horizontal="center"/>
    </xf>
    <xf numFmtId="0" fontId="13" fillId="0" borderId="5" xfId="1" applyFont="1" applyBorder="1" applyAlignment="1">
      <alignment horizontal="right" vertical="center"/>
    </xf>
    <xf numFmtId="0" fontId="13" fillId="0" borderId="0" xfId="1" applyFont="1" applyAlignment="1">
      <alignment horizontal="right" vertical="center"/>
    </xf>
    <xf numFmtId="8" fontId="16" fillId="2" borderId="0" xfId="42" applyNumberFormat="1" applyFill="1" applyBorder="1" applyAlignment="1">
      <alignment horizontal="right" vertical="center" wrapText="1"/>
    </xf>
    <xf numFmtId="0" fontId="13" fillId="0" borderId="0" xfId="1" applyFont="1" applyAlignment="1">
      <alignment horizontal="center" vertical="center"/>
    </xf>
    <xf numFmtId="0" fontId="13" fillId="0" borderId="6" xfId="1" applyFont="1" applyBorder="1" applyAlignment="1">
      <alignment horizontal="center" vertical="center"/>
    </xf>
    <xf numFmtId="0" fontId="13" fillId="4" borderId="11" xfId="1" applyFont="1" applyFill="1" applyBorder="1" applyAlignment="1">
      <alignment horizontal="center" vertical="center" wrapText="1"/>
    </xf>
    <xf numFmtId="0" fontId="14" fillId="0" borderId="3" xfId="1" applyFont="1" applyBorder="1" applyAlignment="1">
      <alignment horizontal="center"/>
    </xf>
    <xf numFmtId="0" fontId="14" fillId="0" borderId="4" xfId="1" applyFont="1" applyBorder="1" applyAlignment="1">
      <alignment horizontal="center"/>
    </xf>
    <xf numFmtId="0" fontId="44" fillId="0" borderId="1" xfId="0" applyFont="1" applyBorder="1" applyAlignment="1" applyProtection="1">
      <alignment horizontal="center" vertical="center"/>
      <protection locked="0"/>
    </xf>
    <xf numFmtId="0" fontId="44" fillId="0" borderId="18" xfId="0" applyFont="1" applyBorder="1" applyAlignment="1" applyProtection="1">
      <alignment horizontal="center" vertical="center"/>
      <protection locked="0"/>
    </xf>
    <xf numFmtId="0" fontId="14" fillId="0" borderId="2" xfId="1" applyFont="1" applyBorder="1" applyAlignment="1">
      <alignment horizontal="center"/>
    </xf>
    <xf numFmtId="0" fontId="14" fillId="0" borderId="5" xfId="1" applyFont="1" applyBorder="1" applyAlignment="1">
      <alignment horizontal="center"/>
    </xf>
    <xf numFmtId="0" fontId="14" fillId="0" borderId="0" xfId="1" applyFont="1" applyAlignment="1">
      <alignment horizontal="center"/>
    </xf>
    <xf numFmtId="0" fontId="14" fillId="0" borderId="6" xfId="1" applyFont="1" applyBorder="1" applyAlignment="1">
      <alignment horizontal="center"/>
    </xf>
    <xf numFmtId="0" fontId="14" fillId="0" borderId="7" xfId="1" applyFont="1" applyBorder="1" applyAlignment="1">
      <alignment horizontal="center"/>
    </xf>
    <xf numFmtId="0" fontId="14" fillId="0" borderId="8" xfId="1" applyFont="1" applyBorder="1" applyAlignment="1">
      <alignment horizontal="center"/>
    </xf>
    <xf numFmtId="0" fontId="14" fillId="0" borderId="9" xfId="1" applyFont="1" applyBorder="1" applyAlignment="1">
      <alignment horizontal="center"/>
    </xf>
    <xf numFmtId="0" fontId="22" fillId="0" borderId="28" xfId="0" applyFont="1" applyBorder="1" applyAlignment="1" applyProtection="1">
      <alignment wrapText="1"/>
      <protection locked="0"/>
    </xf>
    <xf numFmtId="0" fontId="22" fillId="0" borderId="16" xfId="0" applyFont="1" applyBorder="1" applyAlignment="1" applyProtection="1">
      <alignment wrapText="1"/>
      <protection locked="0"/>
    </xf>
    <xf numFmtId="0" fontId="16" fillId="0" borderId="16"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22" fillId="0" borderId="30" xfId="0" applyFont="1" applyBorder="1" applyAlignment="1" applyProtection="1">
      <alignment wrapText="1"/>
      <protection locked="0"/>
    </xf>
    <xf numFmtId="0" fontId="22" fillId="0" borderId="31" xfId="0" applyFont="1" applyBorder="1" applyAlignment="1" applyProtection="1">
      <alignment wrapText="1"/>
      <protection locked="0"/>
    </xf>
    <xf numFmtId="0" fontId="45" fillId="15" borderId="44" xfId="0" applyFont="1" applyFill="1" applyBorder="1" applyAlignment="1">
      <alignment horizontal="center" vertical="center"/>
    </xf>
    <xf numFmtId="0" fontId="45" fillId="15" borderId="45" xfId="0" applyFont="1" applyFill="1" applyBorder="1" applyAlignment="1">
      <alignment horizontal="center" vertical="center"/>
    </xf>
    <xf numFmtId="0" fontId="45" fillId="15" borderId="46" xfId="0" applyFont="1" applyFill="1" applyBorder="1" applyAlignment="1">
      <alignment horizontal="center" vertical="center"/>
    </xf>
    <xf numFmtId="0" fontId="14" fillId="2" borderId="44" xfId="0" applyFont="1" applyFill="1" applyBorder="1" applyAlignment="1">
      <alignment horizontal="center" vertical="center"/>
    </xf>
    <xf numFmtId="0" fontId="14" fillId="2" borderId="45" xfId="0" applyFont="1" applyFill="1" applyBorder="1" applyAlignment="1">
      <alignment horizontal="center" vertical="center"/>
    </xf>
    <xf numFmtId="0" fontId="14" fillId="2" borderId="46" xfId="0" applyFont="1" applyFill="1" applyBorder="1" applyAlignment="1">
      <alignment horizontal="center" vertical="center"/>
    </xf>
    <xf numFmtId="0" fontId="22" fillId="0" borderId="50" xfId="0" applyFont="1" applyBorder="1" applyAlignment="1" applyProtection="1">
      <alignment horizontal="center"/>
      <protection locked="0"/>
    </xf>
    <xf numFmtId="0" fontId="22" fillId="0" borderId="46" xfId="0" applyFont="1" applyBorder="1" applyAlignment="1" applyProtection="1">
      <alignment horizontal="center"/>
      <protection locked="0"/>
    </xf>
    <xf numFmtId="0" fontId="22" fillId="0" borderId="51" xfId="0" applyFont="1" applyBorder="1" applyAlignment="1" applyProtection="1">
      <alignment horizontal="center"/>
      <protection locked="0"/>
    </xf>
    <xf numFmtId="0" fontId="49" fillId="8" borderId="28" xfId="43" applyFont="1" applyFill="1" applyBorder="1" applyAlignment="1">
      <alignment horizontal="left" vertical="center" wrapText="1" readingOrder="1"/>
    </xf>
    <xf numFmtId="0" fontId="49" fillId="8" borderId="16" xfId="43" applyFont="1" applyFill="1" applyBorder="1" applyAlignment="1">
      <alignment horizontal="left" vertical="center" wrapText="1" readingOrder="1"/>
    </xf>
    <xf numFmtId="0" fontId="48" fillId="9" borderId="28" xfId="43" applyFont="1" applyFill="1" applyBorder="1" applyAlignment="1">
      <alignment horizontal="left" vertical="center" wrapText="1" readingOrder="1"/>
    </xf>
    <xf numFmtId="0" fontId="48" fillId="9" borderId="16" xfId="43" applyFont="1" applyFill="1" applyBorder="1" applyAlignment="1">
      <alignment horizontal="left" vertical="center" wrapText="1" readingOrder="1"/>
    </xf>
    <xf numFmtId="0" fontId="15" fillId="0" borderId="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21" fillId="6" borderId="35" xfId="43" applyFont="1" applyFill="1" applyBorder="1" applyAlignment="1" applyProtection="1">
      <alignment horizontal="center" vertical="center" wrapText="1" readingOrder="1"/>
      <protection locked="0"/>
    </xf>
    <xf numFmtId="0" fontId="21" fillId="6" borderId="36" xfId="43" applyFont="1" applyFill="1" applyBorder="1" applyAlignment="1" applyProtection="1">
      <alignment horizontal="center" vertical="center" wrapText="1" readingOrder="1"/>
      <protection locked="0"/>
    </xf>
    <xf numFmtId="0" fontId="49" fillId="7" borderId="49" xfId="43" applyFont="1" applyFill="1" applyBorder="1" applyAlignment="1">
      <alignment horizontal="left" vertical="center" wrapText="1" readingOrder="1"/>
    </xf>
    <xf numFmtId="0" fontId="49" fillId="7" borderId="33" xfId="43" applyFont="1" applyFill="1" applyBorder="1" applyAlignment="1">
      <alignment horizontal="left" vertical="center" wrapText="1" readingOrder="1"/>
    </xf>
    <xf numFmtId="0" fontId="49" fillId="7" borderId="28" xfId="43" applyFont="1" applyFill="1" applyBorder="1" applyAlignment="1">
      <alignment horizontal="left" vertical="center" wrapText="1" readingOrder="1"/>
    </xf>
    <xf numFmtId="0" fontId="49" fillId="7" borderId="16" xfId="43" applyFont="1" applyFill="1" applyBorder="1" applyAlignment="1">
      <alignment horizontal="left" vertical="center" wrapText="1" readingOrder="1"/>
    </xf>
    <xf numFmtId="168" fontId="21" fillId="6" borderId="35" xfId="44" applyNumberFormat="1" applyFont="1" applyFill="1" applyBorder="1" applyAlignment="1" applyProtection="1">
      <alignment horizontal="center" vertical="center" wrapText="1" readingOrder="1"/>
      <protection locked="0"/>
    </xf>
    <xf numFmtId="168" fontId="21" fillId="6" borderId="15" xfId="44" applyNumberFormat="1" applyFont="1" applyFill="1" applyBorder="1" applyAlignment="1" applyProtection="1">
      <alignment horizontal="center" vertical="center" wrapText="1" readingOrder="1"/>
      <protection locked="0"/>
    </xf>
    <xf numFmtId="168" fontId="21" fillId="6" borderId="36" xfId="44" applyNumberFormat="1" applyFont="1" applyFill="1" applyBorder="1" applyAlignment="1" applyProtection="1">
      <alignment horizontal="center" vertical="center" wrapText="1" readingOrder="1"/>
      <protection locked="0"/>
    </xf>
    <xf numFmtId="0" fontId="28" fillId="7" borderId="33" xfId="43" applyFont="1" applyFill="1" applyBorder="1" applyAlignment="1">
      <alignment horizontal="center" vertical="center" wrapText="1" readingOrder="1"/>
    </xf>
    <xf numFmtId="0" fontId="28" fillId="7" borderId="34" xfId="43" applyFont="1" applyFill="1" applyBorder="1" applyAlignment="1">
      <alignment horizontal="center" vertical="center" wrapText="1" readingOrder="1"/>
    </xf>
    <xf numFmtId="0" fontId="28" fillId="7" borderId="37" xfId="43" applyFont="1" applyFill="1" applyBorder="1" applyAlignment="1">
      <alignment horizontal="center" vertical="center" wrapText="1" readingOrder="1"/>
    </xf>
    <xf numFmtId="0" fontId="28" fillId="7" borderId="16" xfId="43" applyFont="1" applyFill="1" applyBorder="1" applyAlignment="1">
      <alignment horizontal="center" vertical="center" wrapText="1" readingOrder="1"/>
    </xf>
    <xf numFmtId="0" fontId="28" fillId="7" borderId="23" xfId="43" applyFont="1" applyFill="1" applyBorder="1" applyAlignment="1">
      <alignment horizontal="center" vertical="center" wrapText="1" readingOrder="1"/>
    </xf>
    <xf numFmtId="0" fontId="28" fillId="7" borderId="29" xfId="43" applyFont="1" applyFill="1" applyBorder="1" applyAlignment="1">
      <alignment horizontal="center" vertical="center" wrapText="1" readingOrder="1"/>
    </xf>
    <xf numFmtId="0" fontId="27" fillId="9" borderId="16" xfId="43" applyFont="1" applyFill="1" applyBorder="1" applyAlignment="1">
      <alignment horizontal="center" vertical="center" wrapText="1" readingOrder="1"/>
    </xf>
    <xf numFmtId="0" fontId="27" fillId="9" borderId="23" xfId="43" applyFont="1" applyFill="1" applyBorder="1" applyAlignment="1">
      <alignment horizontal="center" vertical="center" wrapText="1" readingOrder="1"/>
    </xf>
    <xf numFmtId="0" fontId="27" fillId="9" borderId="29" xfId="43" applyFont="1" applyFill="1" applyBorder="1" applyAlignment="1">
      <alignment horizontal="center" vertical="center" wrapText="1" readingOrder="1"/>
    </xf>
    <xf numFmtId="0" fontId="0" fillId="0" borderId="16"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28" fillId="8" borderId="16" xfId="43" applyFont="1" applyFill="1" applyBorder="1" applyAlignment="1">
      <alignment horizontal="center" vertical="center" wrapText="1" readingOrder="1"/>
    </xf>
    <xf numFmtId="0" fontId="28" fillId="8" borderId="23" xfId="43" applyFont="1" applyFill="1" applyBorder="1" applyAlignment="1">
      <alignment horizontal="center" vertical="center" wrapText="1" readingOrder="1"/>
    </xf>
    <xf numFmtId="0" fontId="28" fillId="8" borderId="29" xfId="43" applyFont="1" applyFill="1" applyBorder="1" applyAlignment="1">
      <alignment horizontal="center" vertical="center" wrapText="1" readingOrder="1"/>
    </xf>
    <xf numFmtId="0" fontId="21" fillId="0" borderId="16"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0" fontId="44" fillId="0" borderId="0" xfId="0" applyFont="1" applyAlignment="1" applyProtection="1">
      <alignment horizontal="center" vertical="center"/>
      <protection locked="0"/>
    </xf>
    <xf numFmtId="0" fontId="10" fillId="0" borderId="15" xfId="0" applyFont="1" applyBorder="1" applyAlignment="1" applyProtection="1">
      <alignment horizontal="center"/>
      <protection locked="0"/>
    </xf>
    <xf numFmtId="0" fontId="26" fillId="0" borderId="30" xfId="43" applyBorder="1" applyAlignment="1" applyProtection="1">
      <alignment horizontal="left" vertical="center" wrapText="1" readingOrder="1"/>
      <protection locked="0"/>
    </xf>
    <xf numFmtId="0" fontId="26" fillId="0" borderId="31" xfId="43" applyBorder="1" applyAlignment="1" applyProtection="1">
      <alignment horizontal="left" vertical="center" wrapText="1" readingOrder="1"/>
      <protection locked="0"/>
    </xf>
    <xf numFmtId="0" fontId="15" fillId="0" borderId="13"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33" fillId="0" borderId="2" xfId="43" applyFont="1" applyBorder="1" applyAlignment="1" applyProtection="1">
      <alignment horizontal="center" vertical="center" wrapText="1"/>
      <protection locked="0"/>
    </xf>
    <xf numFmtId="0" fontId="33" fillId="0" borderId="3" xfId="43" applyFont="1" applyBorder="1" applyAlignment="1" applyProtection="1">
      <alignment horizontal="center" vertical="center" wrapText="1"/>
      <protection locked="0"/>
    </xf>
    <xf numFmtId="0" fontId="33" fillId="0" borderId="4" xfId="43" applyFont="1" applyBorder="1" applyAlignment="1" applyProtection="1">
      <alignment horizontal="center" vertical="center" wrapText="1"/>
      <protection locked="0"/>
    </xf>
    <xf numFmtId="0" fontId="33" fillId="0" borderId="5" xfId="43" applyFont="1" applyBorder="1" applyAlignment="1" applyProtection="1">
      <alignment horizontal="center" vertical="center" wrapText="1"/>
      <protection locked="0"/>
    </xf>
    <xf numFmtId="0" fontId="33" fillId="0" borderId="0" xfId="43" applyFont="1" applyAlignment="1" applyProtection="1">
      <alignment horizontal="center" vertical="center" wrapText="1"/>
      <protection locked="0"/>
    </xf>
    <xf numFmtId="0" fontId="33" fillId="0" borderId="6" xfId="43" applyFont="1" applyBorder="1" applyAlignment="1" applyProtection="1">
      <alignment horizontal="center" vertical="center" wrapText="1"/>
      <protection locked="0"/>
    </xf>
    <xf numFmtId="0" fontId="33" fillId="0" borderId="7" xfId="43" applyFont="1" applyBorder="1" applyAlignment="1" applyProtection="1">
      <alignment horizontal="center" vertical="center" wrapText="1"/>
      <protection locked="0"/>
    </xf>
    <xf numFmtId="0" fontId="33" fillId="0" borderId="8" xfId="43" applyFont="1" applyBorder="1" applyAlignment="1" applyProtection="1">
      <alignment horizontal="center" vertical="center" wrapText="1"/>
      <protection locked="0"/>
    </xf>
    <xf numFmtId="0" fontId="33" fillId="0" borderId="9" xfId="43" applyFont="1" applyBorder="1" applyAlignment="1" applyProtection="1">
      <alignment horizontal="center" vertical="center" wrapText="1"/>
      <protection locked="0"/>
    </xf>
    <xf numFmtId="0" fontId="33" fillId="4" borderId="7" xfId="43" applyFont="1" applyFill="1" applyBorder="1" applyAlignment="1" applyProtection="1">
      <alignment horizontal="center" vertical="center" wrapText="1"/>
      <protection locked="0"/>
    </xf>
    <xf numFmtId="0" fontId="33" fillId="4" borderId="8" xfId="43" applyFont="1" applyFill="1" applyBorder="1" applyAlignment="1" applyProtection="1">
      <alignment horizontal="center" vertical="center" wrapText="1"/>
      <protection locked="0"/>
    </xf>
    <xf numFmtId="0" fontId="33" fillId="4" borderId="9" xfId="43" applyFont="1" applyFill="1" applyBorder="1" applyAlignment="1" applyProtection="1">
      <alignment horizontal="center" vertical="center" wrapText="1"/>
      <protection locked="0"/>
    </xf>
    <xf numFmtId="0" fontId="39" fillId="6" borderId="2" xfId="43" applyFont="1" applyFill="1" applyBorder="1" applyAlignment="1" applyProtection="1">
      <alignment horizontal="center" vertical="center" wrapText="1" readingOrder="1"/>
      <protection locked="0"/>
    </xf>
    <xf numFmtId="0" fontId="39" fillId="6" borderId="4" xfId="43" applyFont="1" applyFill="1" applyBorder="1" applyAlignment="1" applyProtection="1">
      <alignment horizontal="center" vertical="center" wrapText="1" readingOrder="1"/>
      <protection locked="0"/>
    </xf>
    <xf numFmtId="0" fontId="50" fillId="7" borderId="28" xfId="43" applyFont="1" applyFill="1" applyBorder="1" applyAlignment="1">
      <alignment horizontal="left" vertical="center" wrapText="1" readingOrder="1"/>
    </xf>
    <xf numFmtId="0" fontId="50" fillId="7" borderId="16" xfId="43" applyFont="1" applyFill="1" applyBorder="1" applyAlignment="1">
      <alignment horizontal="left" vertical="center" wrapText="1" readingOrder="1"/>
    </xf>
    <xf numFmtId="0" fontId="51" fillId="7" borderId="28" xfId="43" applyFont="1" applyFill="1" applyBorder="1" applyAlignment="1">
      <alignment horizontal="left" vertical="center" wrapText="1" readingOrder="1"/>
    </xf>
    <xf numFmtId="0" fontId="51" fillId="7" borderId="16" xfId="43" applyFont="1" applyFill="1" applyBorder="1" applyAlignment="1">
      <alignment horizontal="left" vertical="center" wrapText="1" readingOrder="1"/>
    </xf>
    <xf numFmtId="0" fontId="51" fillId="8" borderId="28" xfId="43" applyFont="1" applyFill="1" applyBorder="1" applyAlignment="1">
      <alignment horizontal="left" vertical="center" wrapText="1" readingOrder="1"/>
    </xf>
    <xf numFmtId="0" fontId="51" fillId="8" borderId="16" xfId="43" applyFont="1" applyFill="1" applyBorder="1" applyAlignment="1">
      <alignment horizontal="left" vertical="center" wrapText="1" readingOrder="1"/>
    </xf>
    <xf numFmtId="0" fontId="54" fillId="11" borderId="28" xfId="43" applyFont="1" applyFill="1" applyBorder="1" applyAlignment="1">
      <alignment horizontal="left" vertical="center" wrapText="1" readingOrder="1"/>
    </xf>
    <xf numFmtId="0" fontId="54" fillId="11" borderId="16" xfId="43" applyFont="1" applyFill="1" applyBorder="1" applyAlignment="1">
      <alignment horizontal="left" vertical="center" wrapText="1" readingOrder="1"/>
    </xf>
    <xf numFmtId="0" fontId="21" fillId="12" borderId="28" xfId="43" applyFont="1" applyFill="1" applyBorder="1" applyAlignment="1">
      <alignment horizontal="left" vertical="center" wrapText="1" readingOrder="1"/>
    </xf>
    <xf numFmtId="0" fontId="21" fillId="12" borderId="16" xfId="43" applyFont="1" applyFill="1" applyBorder="1" applyAlignment="1">
      <alignment horizontal="left" vertical="center" wrapText="1" readingOrder="1"/>
    </xf>
    <xf numFmtId="0" fontId="26" fillId="0" borderId="28" xfId="43" applyBorder="1" applyAlignment="1" applyProtection="1">
      <alignment horizontal="left" vertical="center" wrapText="1" readingOrder="1"/>
      <protection locked="0"/>
    </xf>
    <xf numFmtId="0" fontId="26" fillId="0" borderId="16" xfId="43" applyBorder="1" applyAlignment="1" applyProtection="1">
      <alignment horizontal="left" vertical="center" wrapText="1" readingOrder="1"/>
      <protection locked="0"/>
    </xf>
    <xf numFmtId="168" fontId="39" fillId="6" borderId="13" xfId="44" applyNumberFormat="1" applyFont="1" applyFill="1" applyBorder="1" applyAlignment="1" applyProtection="1">
      <alignment horizontal="center" vertical="center" wrapText="1" readingOrder="1"/>
      <protection locked="0"/>
    </xf>
    <xf numFmtId="168" fontId="39" fillId="6" borderId="15" xfId="44" applyNumberFormat="1" applyFont="1" applyFill="1" applyBorder="1" applyAlignment="1" applyProtection="1">
      <alignment horizontal="center" vertical="center" wrapText="1" readingOrder="1"/>
      <protection locked="0"/>
    </xf>
    <xf numFmtId="168" fontId="39" fillId="6" borderId="14" xfId="44" applyNumberFormat="1" applyFont="1" applyFill="1" applyBorder="1" applyAlignment="1" applyProtection="1">
      <alignment horizontal="center" vertical="center" wrapText="1" readingOrder="1"/>
      <protection locked="0"/>
    </xf>
    <xf numFmtId="0" fontId="33" fillId="10" borderId="2" xfId="43" applyFont="1" applyFill="1" applyBorder="1" applyAlignment="1" applyProtection="1">
      <alignment horizontal="center" vertical="center" wrapText="1"/>
      <protection locked="0"/>
    </xf>
    <xf numFmtId="0" fontId="33" fillId="10" borderId="3" xfId="43" applyFont="1" applyFill="1" applyBorder="1" applyAlignment="1" applyProtection="1">
      <alignment horizontal="center" vertical="center" wrapText="1"/>
      <protection locked="0"/>
    </xf>
    <xf numFmtId="0" fontId="33" fillId="10" borderId="4" xfId="43" applyFont="1" applyFill="1" applyBorder="1" applyAlignment="1" applyProtection="1">
      <alignment horizontal="center" vertical="center" wrapText="1"/>
      <protection locked="0"/>
    </xf>
    <xf numFmtId="0" fontId="33" fillId="10" borderId="5" xfId="43" applyFont="1" applyFill="1" applyBorder="1" applyAlignment="1" applyProtection="1">
      <alignment horizontal="center" vertical="center" wrapText="1"/>
      <protection locked="0"/>
    </xf>
    <xf numFmtId="0" fontId="33" fillId="10" borderId="0" xfId="43" applyFont="1" applyFill="1" applyAlignment="1" applyProtection="1">
      <alignment horizontal="center" vertical="center" wrapText="1"/>
      <protection locked="0"/>
    </xf>
    <xf numFmtId="0" fontId="33" fillId="10" borderId="6" xfId="43" applyFont="1" applyFill="1" applyBorder="1" applyAlignment="1" applyProtection="1">
      <alignment horizontal="center" vertical="center" wrapText="1"/>
      <protection locked="0"/>
    </xf>
    <xf numFmtId="0" fontId="30" fillId="0" borderId="0" xfId="43" applyFont="1" applyAlignment="1" applyProtection="1">
      <alignment horizontal="center" vertical="center" wrapText="1" readingOrder="1"/>
      <protection locked="0"/>
    </xf>
    <xf numFmtId="0" fontId="7" fillId="2" borderId="5" xfId="1" applyFont="1" applyFill="1" applyBorder="1" applyAlignment="1" applyProtection="1">
      <alignment horizontal="left" wrapText="1"/>
      <protection locked="0"/>
    </xf>
    <xf numFmtId="0" fontId="7" fillId="2" borderId="6" xfId="1" applyFont="1" applyFill="1" applyBorder="1" applyAlignment="1" applyProtection="1">
      <alignment horizontal="left" wrapText="1"/>
      <protection locked="0"/>
    </xf>
    <xf numFmtId="0" fontId="0" fillId="0" borderId="22"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6" xfId="0" applyBorder="1" applyAlignment="1" applyProtection="1">
      <alignment horizontal="center"/>
      <protection locked="0"/>
    </xf>
    <xf numFmtId="0" fontId="60" fillId="12" borderId="28" xfId="43" applyFont="1" applyFill="1" applyBorder="1" applyAlignment="1">
      <alignment horizontal="left" vertical="center" wrapText="1" readingOrder="1"/>
    </xf>
    <xf numFmtId="0" fontId="60" fillId="12" borderId="29" xfId="43" applyFont="1" applyFill="1" applyBorder="1" applyAlignment="1">
      <alignment horizontal="left" vertical="center" wrapText="1" readingOrder="1"/>
    </xf>
    <xf numFmtId="0" fontId="61" fillId="0" borderId="28" xfId="43" applyFont="1" applyBorder="1" applyAlignment="1" applyProtection="1">
      <alignment horizontal="left" vertical="center" wrapText="1" readingOrder="1"/>
      <protection locked="0"/>
    </xf>
    <xf numFmtId="0" fontId="61" fillId="0" borderId="29" xfId="43" applyFont="1" applyBorder="1" applyAlignment="1" applyProtection="1">
      <alignment horizontal="left" vertical="center" wrapText="1" readingOrder="1"/>
      <protection locked="0"/>
    </xf>
    <xf numFmtId="0" fontId="60" fillId="11" borderId="28" xfId="43" applyFont="1" applyFill="1" applyBorder="1" applyAlignment="1">
      <alignment horizontal="left" vertical="center" wrapText="1" readingOrder="1"/>
    </xf>
    <xf numFmtId="0" fontId="60" fillId="11" borderId="29" xfId="43" applyFont="1" applyFill="1" applyBorder="1" applyAlignment="1">
      <alignment horizontal="left" vertical="center" wrapText="1" readingOrder="1"/>
    </xf>
    <xf numFmtId="0" fontId="61" fillId="9" borderId="28" xfId="43" applyFont="1" applyFill="1" applyBorder="1" applyAlignment="1">
      <alignment horizontal="left" vertical="center" wrapText="1" readingOrder="1"/>
    </xf>
    <xf numFmtId="0" fontId="61" fillId="9" borderId="29" xfId="43" applyFont="1" applyFill="1" applyBorder="1" applyAlignment="1">
      <alignment horizontal="left" vertical="center" wrapText="1" readingOrder="1"/>
    </xf>
    <xf numFmtId="0" fontId="33" fillId="14" borderId="13" xfId="43" applyFont="1" applyFill="1" applyBorder="1" applyAlignment="1" applyProtection="1">
      <alignment horizontal="center" vertical="center" wrapText="1"/>
      <protection locked="0"/>
    </xf>
    <xf numFmtId="0" fontId="33" fillId="14" borderId="15" xfId="43" applyFont="1" applyFill="1" applyBorder="1" applyAlignment="1" applyProtection="1">
      <alignment horizontal="center" vertical="center" wrapText="1"/>
      <protection locked="0"/>
    </xf>
    <xf numFmtId="0" fontId="33" fillId="14" borderId="14" xfId="43" applyFont="1" applyFill="1" applyBorder="1" applyAlignment="1" applyProtection="1">
      <alignment horizontal="center" vertical="center" wrapText="1"/>
      <protection locked="0"/>
    </xf>
    <xf numFmtId="0" fontId="67" fillId="11" borderId="28" xfId="43" applyFont="1" applyFill="1" applyBorder="1" applyAlignment="1">
      <alignment horizontal="left" vertical="center" wrapText="1" readingOrder="1"/>
    </xf>
    <xf numFmtId="0" fontId="67" fillId="11" borderId="16" xfId="43" applyFont="1" applyFill="1" applyBorder="1" applyAlignment="1">
      <alignment horizontal="left" vertical="center" wrapText="1" readingOrder="1"/>
    </xf>
    <xf numFmtId="0" fontId="33" fillId="14" borderId="2" xfId="43" applyFont="1" applyFill="1" applyBorder="1" applyAlignment="1" applyProtection="1">
      <alignment horizontal="center" vertical="center" wrapText="1"/>
      <protection locked="0"/>
    </xf>
    <xf numFmtId="0" fontId="33" fillId="14" borderId="3" xfId="43" applyFont="1" applyFill="1" applyBorder="1" applyAlignment="1" applyProtection="1">
      <alignment horizontal="center" vertical="center" wrapText="1"/>
      <protection locked="0"/>
    </xf>
    <xf numFmtId="0" fontId="33" fillId="14" borderId="4" xfId="43" applyFont="1" applyFill="1" applyBorder="1" applyAlignment="1" applyProtection="1">
      <alignment horizontal="center" vertical="center" wrapText="1"/>
      <protection locked="0"/>
    </xf>
    <xf numFmtId="0" fontId="33" fillId="14" borderId="7" xfId="43" applyFont="1" applyFill="1" applyBorder="1" applyAlignment="1" applyProtection="1">
      <alignment horizontal="center" vertical="center" wrapText="1"/>
      <protection locked="0"/>
    </xf>
    <xf numFmtId="0" fontId="33" fillId="14" borderId="8" xfId="43" applyFont="1" applyFill="1" applyBorder="1" applyAlignment="1" applyProtection="1">
      <alignment horizontal="center" vertical="center" wrapText="1"/>
      <protection locked="0"/>
    </xf>
    <xf numFmtId="0" fontId="33" fillId="14" borderId="9" xfId="43" applyFont="1" applyFill="1" applyBorder="1" applyAlignment="1" applyProtection="1">
      <alignment horizontal="center" vertical="center" wrapText="1"/>
      <protection locked="0"/>
    </xf>
    <xf numFmtId="0" fontId="33" fillId="10" borderId="7" xfId="43" applyFont="1" applyFill="1" applyBorder="1" applyAlignment="1" applyProtection="1">
      <alignment horizontal="center" vertical="center" wrapText="1"/>
      <protection locked="0"/>
    </xf>
    <xf numFmtId="0" fontId="33" fillId="10" borderId="8" xfId="43" applyFont="1" applyFill="1" applyBorder="1" applyAlignment="1" applyProtection="1">
      <alignment horizontal="center" vertical="center" wrapText="1"/>
      <protection locked="0"/>
    </xf>
    <xf numFmtId="0" fontId="33" fillId="10" borderId="9" xfId="43" applyFont="1" applyFill="1" applyBorder="1" applyAlignment="1" applyProtection="1">
      <alignment horizontal="center" vertical="center" wrapText="1"/>
      <protection locked="0"/>
    </xf>
    <xf numFmtId="0" fontId="33" fillId="4" borderId="13" xfId="43" applyFont="1" applyFill="1" applyBorder="1" applyAlignment="1" applyProtection="1">
      <alignment horizontal="center" vertical="center" wrapText="1"/>
      <protection locked="0"/>
    </xf>
    <xf numFmtId="0" fontId="33" fillId="4" borderId="15" xfId="43" applyFont="1" applyFill="1" applyBorder="1" applyAlignment="1" applyProtection="1">
      <alignment horizontal="center" vertical="center" wrapText="1"/>
      <protection locked="0"/>
    </xf>
    <xf numFmtId="0" fontId="33" fillId="4" borderId="14" xfId="43" applyFont="1" applyFill="1" applyBorder="1" applyAlignment="1" applyProtection="1">
      <alignment horizontal="center" vertical="center" wrapText="1"/>
      <protection locked="0"/>
    </xf>
    <xf numFmtId="0" fontId="61" fillId="0" borderId="40" xfId="43" applyFont="1" applyBorder="1" applyAlignment="1" applyProtection="1">
      <alignment horizontal="left" vertical="center" wrapText="1" readingOrder="1"/>
      <protection locked="0"/>
    </xf>
    <xf numFmtId="0" fontId="61" fillId="0" borderId="41" xfId="43" applyFont="1" applyBorder="1" applyAlignment="1" applyProtection="1">
      <alignment horizontal="left" vertical="center" wrapText="1" readingOrder="1"/>
      <protection locked="0"/>
    </xf>
    <xf numFmtId="0" fontId="13" fillId="3" borderId="13"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4" xfId="0" applyFont="1" applyFill="1" applyBorder="1" applyAlignment="1">
      <alignment horizontal="center" vertical="center"/>
    </xf>
    <xf numFmtId="0" fontId="13" fillId="8" borderId="28" xfId="43" applyFont="1" applyFill="1" applyBorder="1" applyAlignment="1">
      <alignment horizontal="left" vertical="center" wrapText="1" readingOrder="1"/>
    </xf>
    <xf numFmtId="0" fontId="13" fillId="8" borderId="29" xfId="43" applyFont="1" applyFill="1" applyBorder="1" applyAlignment="1">
      <alignment horizontal="left" vertical="center" wrapText="1" readingOrder="1"/>
    </xf>
    <xf numFmtId="0" fontId="13" fillId="7" borderId="28" xfId="43" applyFont="1" applyFill="1" applyBorder="1" applyAlignment="1">
      <alignment horizontal="left" vertical="center" wrapText="1" readingOrder="1"/>
    </xf>
    <xf numFmtId="0" fontId="13" fillId="7" borderId="29" xfId="43" applyFont="1" applyFill="1" applyBorder="1" applyAlignment="1">
      <alignment horizontal="left" vertical="center" wrapText="1" readingOrder="1"/>
    </xf>
    <xf numFmtId="0" fontId="62" fillId="6" borderId="35" xfId="43" applyFont="1" applyFill="1" applyBorder="1" applyAlignment="1" applyProtection="1">
      <alignment horizontal="center" vertical="center" wrapText="1" readingOrder="1"/>
      <protection locked="0"/>
    </xf>
    <xf numFmtId="0" fontId="62" fillId="6" borderId="36" xfId="43" applyFont="1" applyFill="1" applyBorder="1" applyAlignment="1" applyProtection="1">
      <alignment horizontal="center" vertical="center" wrapText="1" readingOrder="1"/>
      <protection locked="0"/>
    </xf>
    <xf numFmtId="0" fontId="63" fillId="7" borderId="49" xfId="43" applyFont="1" applyFill="1" applyBorder="1" applyAlignment="1">
      <alignment horizontal="left" vertical="center" wrapText="1" readingOrder="1"/>
    </xf>
    <xf numFmtId="0" fontId="63" fillId="7" borderId="37" xfId="43" applyFont="1" applyFill="1" applyBorder="1" applyAlignment="1">
      <alignment horizontal="left" vertical="center" wrapText="1" readingOrder="1"/>
    </xf>
    <xf numFmtId="0" fontId="55" fillId="0" borderId="2" xfId="43" applyFont="1" applyBorder="1" applyAlignment="1" applyProtection="1">
      <alignment horizontal="center" vertical="center" wrapText="1"/>
      <protection locked="0"/>
    </xf>
    <xf numFmtId="0" fontId="55" fillId="0" borderId="3" xfId="43" applyFont="1" applyBorder="1" applyAlignment="1" applyProtection="1">
      <alignment horizontal="center" vertical="center" wrapText="1"/>
      <protection locked="0"/>
    </xf>
    <xf numFmtId="0" fontId="55" fillId="0" borderId="4" xfId="43" applyFont="1" applyBorder="1" applyAlignment="1" applyProtection="1">
      <alignment horizontal="center" vertical="center" wrapText="1"/>
      <protection locked="0"/>
    </xf>
    <xf numFmtId="0" fontId="55" fillId="0" borderId="5" xfId="43" applyFont="1" applyBorder="1" applyAlignment="1" applyProtection="1">
      <alignment horizontal="center" vertical="center" wrapText="1"/>
      <protection locked="0"/>
    </xf>
    <xf numFmtId="0" fontId="55" fillId="0" borderId="0" xfId="43" applyFont="1" applyAlignment="1" applyProtection="1">
      <alignment horizontal="center" vertical="center" wrapText="1"/>
      <protection locked="0"/>
    </xf>
    <xf numFmtId="0" fontId="55" fillId="0" borderId="6" xfId="43" applyFont="1" applyBorder="1" applyAlignment="1" applyProtection="1">
      <alignment horizontal="center" vertical="center" wrapText="1"/>
      <protection locked="0"/>
    </xf>
    <xf numFmtId="0" fontId="55" fillId="0" borderId="7" xfId="43" applyFont="1" applyBorder="1" applyAlignment="1" applyProtection="1">
      <alignment horizontal="center" vertical="center" wrapText="1"/>
      <protection locked="0"/>
    </xf>
    <xf numFmtId="0" fontId="55" fillId="0" borderId="8" xfId="43" applyFont="1" applyBorder="1" applyAlignment="1" applyProtection="1">
      <alignment horizontal="center" vertical="center" wrapText="1"/>
      <protection locked="0"/>
    </xf>
    <xf numFmtId="0" fontId="55" fillId="0" borderId="9" xfId="43" applyFont="1" applyBorder="1" applyAlignment="1" applyProtection="1">
      <alignment horizontal="center" vertical="center" wrapText="1"/>
      <protection locked="0"/>
    </xf>
    <xf numFmtId="0" fontId="7" fillId="2" borderId="0" xfId="1" applyFont="1" applyFill="1" applyAlignment="1" applyProtection="1">
      <alignment horizontal="left" wrapText="1"/>
      <protection locked="0"/>
    </xf>
    <xf numFmtId="0" fontId="60" fillId="11" borderId="40" xfId="43" applyFont="1" applyFill="1" applyBorder="1" applyAlignment="1">
      <alignment horizontal="left" vertical="center" wrapText="1" readingOrder="1"/>
    </xf>
    <xf numFmtId="0" fontId="60" fillId="11" borderId="41" xfId="43" applyFont="1" applyFill="1" applyBorder="1" applyAlignment="1">
      <alignment horizontal="left" vertical="center" wrapText="1" readingOrder="1"/>
    </xf>
    <xf numFmtId="0" fontId="60" fillId="12" borderId="40" xfId="43" applyFont="1" applyFill="1" applyBorder="1" applyAlignment="1">
      <alignment horizontal="left" vertical="center" wrapText="1" readingOrder="1"/>
    </xf>
    <xf numFmtId="0" fontId="60" fillId="12" borderId="41" xfId="43" applyFont="1" applyFill="1" applyBorder="1" applyAlignment="1">
      <alignment horizontal="left" vertical="center" wrapText="1" readingOrder="1"/>
    </xf>
    <xf numFmtId="0" fontId="61" fillId="9" borderId="40" xfId="43" applyFont="1" applyFill="1" applyBorder="1" applyAlignment="1">
      <alignment horizontal="left" vertical="center" wrapText="1" readingOrder="1"/>
    </xf>
    <xf numFmtId="0" fontId="61" fillId="9" borderId="41" xfId="43" applyFont="1" applyFill="1" applyBorder="1" applyAlignment="1">
      <alignment horizontal="left" vertical="center" wrapText="1" readingOrder="1"/>
    </xf>
    <xf numFmtId="0" fontId="61" fillId="0" borderId="30" xfId="43" applyFont="1" applyBorder="1" applyAlignment="1" applyProtection="1">
      <alignment horizontal="left" vertical="center" wrapText="1" readingOrder="1"/>
      <protection locked="0"/>
    </xf>
    <xf numFmtId="0" fontId="61" fillId="0" borderId="32" xfId="43" applyFont="1" applyBorder="1" applyAlignment="1" applyProtection="1">
      <alignment horizontal="left" vertical="center" wrapText="1" readingOrder="1"/>
      <protection locked="0"/>
    </xf>
    <xf numFmtId="0" fontId="13" fillId="7" borderId="73" xfId="43" applyFont="1" applyFill="1" applyBorder="1" applyAlignment="1">
      <alignment horizontal="left" vertical="center" wrapText="1" readingOrder="1"/>
    </xf>
    <xf numFmtId="0" fontId="13" fillId="7" borderId="74" xfId="43" applyFont="1" applyFill="1" applyBorder="1" applyAlignment="1">
      <alignment horizontal="left" vertical="center" wrapText="1" readingOrder="1"/>
    </xf>
    <xf numFmtId="171" fontId="14" fillId="0" borderId="47" xfId="0" applyNumberFormat="1" applyFont="1" applyFill="1" applyBorder="1" applyAlignment="1">
      <alignment horizontal="center" vertical="center"/>
    </xf>
    <xf numFmtId="14" fontId="14" fillId="0" borderId="47" xfId="0" applyNumberFormat="1" applyFont="1" applyFill="1" applyBorder="1" applyAlignment="1">
      <alignment horizontal="center" vertical="center"/>
    </xf>
    <xf numFmtId="171" fontId="14" fillId="0" borderId="44" xfId="0" applyNumberFormat="1" applyFont="1" applyFill="1" applyBorder="1" applyAlignment="1">
      <alignment horizontal="center" vertical="center"/>
    </xf>
    <xf numFmtId="171" fontId="14" fillId="0" borderId="46" xfId="0" applyNumberFormat="1" applyFont="1" applyFill="1" applyBorder="1" applyAlignment="1">
      <alignment horizontal="center" vertical="center"/>
    </xf>
  </cellXfs>
  <cellStyles count="49">
    <cellStyle name="Hipervínculo" xfId="48" builtinId="8"/>
    <cellStyle name="Hipervínculo 2" xfId="3" xr:uid="{00000000-0005-0000-0000-000001000000}"/>
    <cellStyle name="Millares" xfId="46" builtinId="3"/>
    <cellStyle name="Millares [0]" xfId="37" builtinId="6"/>
    <cellStyle name="Millares [0] 2" xfId="12" xr:uid="{00000000-0005-0000-0000-000004000000}"/>
    <cellStyle name="Millares [0] 2 2" xfId="17" xr:uid="{00000000-0005-0000-0000-000005000000}"/>
    <cellStyle name="Millares [0] 2 2 2" xfId="35" xr:uid="{00000000-0005-0000-0000-000006000000}"/>
    <cellStyle name="Millares [0] 2 2 3" xfId="23" xr:uid="{00000000-0005-0000-0000-000007000000}"/>
    <cellStyle name="Millares [0] 2 3" xfId="31" xr:uid="{00000000-0005-0000-0000-000008000000}"/>
    <cellStyle name="Millares [0] 2 4" xfId="44" xr:uid="{00000000-0005-0000-0000-000009000000}"/>
    <cellStyle name="Millares [0] 3" xfId="32" xr:uid="{00000000-0005-0000-0000-00000A000000}"/>
    <cellStyle name="Millares 2" xfId="4" xr:uid="{00000000-0005-0000-0000-00000B000000}"/>
    <cellStyle name="Millares 2 2" xfId="27" xr:uid="{00000000-0005-0000-0000-00000C000000}"/>
    <cellStyle name="Millares 2 2 2" xfId="10" xr:uid="{00000000-0005-0000-0000-00000D000000}"/>
    <cellStyle name="Millares 2 2 2 2" xfId="30" xr:uid="{00000000-0005-0000-0000-00000E000000}"/>
    <cellStyle name="Millares 2 2 2 3" xfId="26" xr:uid="{00000000-0005-0000-0000-00000F000000}"/>
    <cellStyle name="Millares 2 3" xfId="14" xr:uid="{00000000-0005-0000-0000-000010000000}"/>
    <cellStyle name="Millares 2 3 2" xfId="33" xr:uid="{00000000-0005-0000-0000-000011000000}"/>
    <cellStyle name="Millares 2 3 3" xfId="22" xr:uid="{00000000-0005-0000-0000-000012000000}"/>
    <cellStyle name="Millares 2 4" xfId="7" xr:uid="{00000000-0005-0000-0000-000013000000}"/>
    <cellStyle name="Millares 2 4 2" xfId="29" xr:uid="{00000000-0005-0000-0000-000014000000}"/>
    <cellStyle name="Millares 2 4 3" xfId="25" xr:uid="{00000000-0005-0000-0000-000015000000}"/>
    <cellStyle name="Millares 3" xfId="20" xr:uid="{00000000-0005-0000-0000-000016000000}"/>
    <cellStyle name="Millares 3 2 2" xfId="6" xr:uid="{00000000-0005-0000-0000-000017000000}"/>
    <cellStyle name="Millares 3 2 2 2" xfId="28" xr:uid="{00000000-0005-0000-0000-000018000000}"/>
    <cellStyle name="Millares 3 2 2 3" xfId="24" xr:uid="{00000000-0005-0000-0000-000019000000}"/>
    <cellStyle name="Normal" xfId="0" builtinId="0"/>
    <cellStyle name="Normal 2" xfId="5" xr:uid="{00000000-0005-0000-0000-00001B000000}"/>
    <cellStyle name="Normal 2 2" xfId="15" xr:uid="{00000000-0005-0000-0000-00001C000000}"/>
    <cellStyle name="Normal 2 2 2" xfId="11" xr:uid="{00000000-0005-0000-0000-00001D000000}"/>
    <cellStyle name="Normal 2 2 3" xfId="34" xr:uid="{00000000-0005-0000-0000-00001E000000}"/>
    <cellStyle name="Normal 2 2 4" xfId="21" xr:uid="{00000000-0005-0000-0000-00001F000000}"/>
    <cellStyle name="Normal 2 3" xfId="13" xr:uid="{00000000-0005-0000-0000-000020000000}"/>
    <cellStyle name="Normal 2 3 2" xfId="41" xr:uid="{00000000-0005-0000-0000-000021000000}"/>
    <cellStyle name="Normal 2 3 3" xfId="18" xr:uid="{00000000-0005-0000-0000-000022000000}"/>
    <cellStyle name="Normal 2 4" xfId="43" xr:uid="{00000000-0005-0000-0000-000023000000}"/>
    <cellStyle name="Normal 3" xfId="1" xr:uid="{00000000-0005-0000-0000-000024000000}"/>
    <cellStyle name="Normal 3 2" xfId="36" xr:uid="{00000000-0005-0000-0000-000025000000}"/>
    <cellStyle name="Normal 3 2 2" xfId="38" xr:uid="{00000000-0005-0000-0000-000026000000}"/>
    <cellStyle name="Normal 3 4" xfId="39" xr:uid="{00000000-0005-0000-0000-000027000000}"/>
    <cellStyle name="Normal 4" xfId="19" xr:uid="{00000000-0005-0000-0000-000028000000}"/>
    <cellStyle name="Normal 4 2" xfId="8" xr:uid="{00000000-0005-0000-0000-000029000000}"/>
    <cellStyle name="Normal 5" xfId="2" xr:uid="{00000000-0005-0000-0000-00002A000000}"/>
    <cellStyle name="Normal 6" xfId="9" xr:uid="{00000000-0005-0000-0000-00002B000000}"/>
    <cellStyle name="Normal 7" xfId="16" xr:uid="{00000000-0005-0000-0000-00002C000000}"/>
    <cellStyle name="Normal 7 2" xfId="40" xr:uid="{00000000-0005-0000-0000-00002D000000}"/>
    <cellStyle name="Porcentaje" xfId="47" builtinId="5"/>
    <cellStyle name="Porcentaje 2" xfId="45" xr:uid="{00000000-0005-0000-0000-00002F000000}"/>
    <cellStyle name="Título 3" xfId="42" builtinId="18"/>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2&#176; Otros Gastos '!&#193;rea_de_impresi&#243;n"/><Relationship Id="rId7"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1&#176; Ctos Apoyo a la Gestion  '!A1"/><Relationship Id="rId6" Type="http://schemas.openxmlformats.org/officeDocument/2006/relationships/hyperlink" Target="#'5&#176; Adquisici_Impue Serv. Gener.'!T&#237;tulos_a_imprimir"/><Relationship Id="rId5" Type="http://schemas.openxmlformats.org/officeDocument/2006/relationships/hyperlink" Target="#'4&#176; Adquisici&#243;n serv. comunidad'!&#193;rea_de_impresi&#243;n"/><Relationship Id="rId4" Type="http://schemas.openxmlformats.org/officeDocument/2006/relationships/hyperlink" Target="#'3&#176; N&#243;mina'!&#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50;!E9"/></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50;!E21"/></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250;!E36"/><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50;!E46"/></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50;!E52"/></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10</xdr:col>
      <xdr:colOff>99214</xdr:colOff>
      <xdr:row>4</xdr:row>
      <xdr:rowOff>5836</xdr:rowOff>
    </xdr:from>
    <xdr:to>
      <xdr:col>10</xdr:col>
      <xdr:colOff>478919</xdr:colOff>
      <xdr:row>7</xdr:row>
      <xdr:rowOff>78600</xdr:rowOff>
    </xdr:to>
    <xdr:pic>
      <xdr:nvPicPr>
        <xdr:cNvPr id="5" name="Imagen 2">
          <a:hlinkClick xmlns:r="http://schemas.openxmlformats.org/officeDocument/2006/relationships" r:id="rId1"/>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31890" y="1126424"/>
          <a:ext cx="379705" cy="644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1139274</xdr:colOff>
      <xdr:row>18</xdr:row>
      <xdr:rowOff>21941</xdr:rowOff>
    </xdr:from>
    <xdr:to>
      <xdr:col>9</xdr:col>
      <xdr:colOff>58480</xdr:colOff>
      <xdr:row>19</xdr:row>
      <xdr:rowOff>57352</xdr:rowOff>
    </xdr:to>
    <xdr:pic>
      <xdr:nvPicPr>
        <xdr:cNvPr id="6" name="Imagen 2">
          <a:hlinkClick xmlns:r="http://schemas.openxmlformats.org/officeDocument/2006/relationships" r:id="rId3"/>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50627" y="5299912"/>
          <a:ext cx="432000" cy="651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1546412</xdr:colOff>
      <xdr:row>33</xdr:row>
      <xdr:rowOff>61586</xdr:rowOff>
    </xdr:from>
    <xdr:to>
      <xdr:col>6</xdr:col>
      <xdr:colOff>252706</xdr:colOff>
      <xdr:row>34</xdr:row>
      <xdr:rowOff>44704</xdr:rowOff>
    </xdr:to>
    <xdr:pic>
      <xdr:nvPicPr>
        <xdr:cNvPr id="7" name="Imagen 2">
          <a:hlinkClick xmlns:r="http://schemas.openxmlformats.org/officeDocument/2006/relationships" r:id="rId4"/>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9294" y="13067880"/>
          <a:ext cx="432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508142</xdr:colOff>
      <xdr:row>43</xdr:row>
      <xdr:rowOff>93755</xdr:rowOff>
    </xdr:from>
    <xdr:to>
      <xdr:col>7</xdr:col>
      <xdr:colOff>940142</xdr:colOff>
      <xdr:row>44</xdr:row>
      <xdr:rowOff>76873</xdr:rowOff>
    </xdr:to>
    <xdr:pic>
      <xdr:nvPicPr>
        <xdr:cNvPr id="8" name="Imagen 2">
          <a:hlinkClick xmlns:r="http://schemas.openxmlformats.org/officeDocument/2006/relationships" r:id="rId5"/>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94760" y="15658726"/>
          <a:ext cx="432000" cy="655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115421</xdr:colOff>
      <xdr:row>46</xdr:row>
      <xdr:rowOff>93943</xdr:rowOff>
    </xdr:from>
    <xdr:to>
      <xdr:col>5</xdr:col>
      <xdr:colOff>547421</xdr:colOff>
      <xdr:row>47</xdr:row>
      <xdr:rowOff>84532</xdr:rowOff>
    </xdr:to>
    <xdr:pic>
      <xdr:nvPicPr>
        <xdr:cNvPr id="9" name="Imagen 2">
          <a:hlinkClick xmlns:r="http://schemas.openxmlformats.org/officeDocument/2006/relationships" r:id="rId6"/>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6245" y="17922502"/>
          <a:ext cx="432000" cy="651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560294</xdr:colOff>
      <xdr:row>0</xdr:row>
      <xdr:rowOff>0</xdr:rowOff>
    </xdr:from>
    <xdr:to>
      <xdr:col>4</xdr:col>
      <xdr:colOff>1288677</xdr:colOff>
      <xdr:row>3</xdr:row>
      <xdr:rowOff>57005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22860" t="13853" r="16002" b="12555"/>
        <a:stretch/>
      </xdr:blipFill>
      <xdr:spPr>
        <a:xfrm>
          <a:off x="1086970" y="0"/>
          <a:ext cx="728383" cy="1076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79023</xdr:colOff>
      <xdr:row>0</xdr:row>
      <xdr:rowOff>306061</xdr:rowOff>
    </xdr:from>
    <xdr:to>
      <xdr:col>12</xdr:col>
      <xdr:colOff>855936</xdr:colOff>
      <xdr:row>2</xdr:row>
      <xdr:rowOff>8664</xdr:rowOff>
    </xdr:to>
    <xdr:sp macro="" textlink="">
      <xdr:nvSpPr>
        <xdr:cNvPr id="4" name="Flecha: hacia la izquierda 6">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7908632" y="306061"/>
          <a:ext cx="776913" cy="456666"/>
        </a:xfrm>
        <a:prstGeom prst="leftArrow">
          <a:avLst/>
        </a:prstGeom>
        <a:solidFill>
          <a:srgbClr val="FF6600"/>
        </a:solidFill>
        <a:ln>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ctr"/>
          <a:r>
            <a:rPr lang="es-CO" sz="1100" b="1">
              <a:solidFill>
                <a:srgbClr val="003399"/>
              </a:solidFill>
            </a:rPr>
            <a:t>MENÚ</a:t>
          </a:r>
        </a:p>
      </xdr:txBody>
    </xdr:sp>
    <xdr:clientData/>
  </xdr:twoCellAnchor>
  <xdr:twoCellAnchor editAs="oneCell">
    <xdr:from>
      <xdr:col>1</xdr:col>
      <xdr:colOff>938894</xdr:colOff>
      <xdr:row>0</xdr:row>
      <xdr:rowOff>0</xdr:rowOff>
    </xdr:from>
    <xdr:to>
      <xdr:col>1</xdr:col>
      <xdr:colOff>1673679</xdr:colOff>
      <xdr:row>2</xdr:row>
      <xdr:rowOff>351418</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860" t="13853" r="16002" b="12555"/>
        <a:stretch/>
      </xdr:blipFill>
      <xdr:spPr>
        <a:xfrm>
          <a:off x="1170215" y="0"/>
          <a:ext cx="734785" cy="10862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103194</xdr:colOff>
      <xdr:row>1</xdr:row>
      <xdr:rowOff>0</xdr:rowOff>
    </xdr:from>
    <xdr:to>
      <xdr:col>10</xdr:col>
      <xdr:colOff>880107</xdr:colOff>
      <xdr:row>2</xdr:row>
      <xdr:rowOff>61191</xdr:rowOff>
    </xdr:to>
    <xdr:sp macro="" textlink="">
      <xdr:nvSpPr>
        <xdr:cNvPr id="4" name="Flecha: hacia la izquierda 6">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3073069" y="381000"/>
          <a:ext cx="776913" cy="442191"/>
        </a:xfrm>
        <a:prstGeom prst="leftArrow">
          <a:avLst/>
        </a:prstGeom>
        <a:solidFill>
          <a:srgbClr val="FF6600"/>
        </a:solidFill>
        <a:ln>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ctr"/>
          <a:r>
            <a:rPr lang="es-CO" sz="1100" b="1">
              <a:solidFill>
                <a:srgbClr val="003399"/>
              </a:solidFill>
            </a:rPr>
            <a:t>MENÚ</a:t>
          </a:r>
        </a:p>
      </xdr:txBody>
    </xdr:sp>
    <xdr:clientData/>
  </xdr:twoCellAnchor>
  <xdr:twoCellAnchor editAs="oneCell">
    <xdr:from>
      <xdr:col>1</xdr:col>
      <xdr:colOff>595312</xdr:colOff>
      <xdr:row>0</xdr:row>
      <xdr:rowOff>0</xdr:rowOff>
    </xdr:from>
    <xdr:to>
      <xdr:col>1</xdr:col>
      <xdr:colOff>1416843</xdr:colOff>
      <xdr:row>3</xdr:row>
      <xdr:rowOff>59530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860" t="13853" r="16002" b="12555"/>
        <a:stretch/>
      </xdr:blipFill>
      <xdr:spPr>
        <a:xfrm>
          <a:off x="821531" y="0"/>
          <a:ext cx="821531" cy="12144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365926</xdr:colOff>
      <xdr:row>11</xdr:row>
      <xdr:rowOff>88398</xdr:rowOff>
    </xdr:from>
    <xdr:ext cx="6335710" cy="937629"/>
    <xdr:sp macro="" textlink="">
      <xdr:nvSpPr>
        <xdr:cNvPr id="2" name="Rectángulo 1">
          <a:extLst>
            <a:ext uri="{FF2B5EF4-FFF2-40B4-BE49-F238E27FC236}">
              <a16:creationId xmlns:a16="http://schemas.microsoft.com/office/drawing/2014/main" id="{00000000-0008-0000-0400-000002000000}"/>
            </a:ext>
          </a:extLst>
        </xdr:cNvPr>
        <xdr:cNvSpPr/>
      </xdr:nvSpPr>
      <xdr:spPr>
        <a:xfrm>
          <a:off x="7338226" y="4469898"/>
          <a:ext cx="6335710" cy="937629"/>
        </a:xfrm>
        <a:prstGeom prst="rect">
          <a:avLst/>
        </a:prstGeom>
        <a:noFill/>
      </xdr:spPr>
      <xdr:txBody>
        <a:bodyPr wrap="none" lIns="91440" tIns="45720" rIns="91440" bIns="45720">
          <a:spAutoFit/>
        </a:bodyPr>
        <a:lstStyle/>
        <a:p>
          <a:pPr algn="ctr"/>
          <a:r>
            <a:rPr lang="es-ES" sz="5400" b="1" i="1" cap="none" spc="0" baseline="0">
              <a:ln w="0"/>
              <a:solidFill>
                <a:schemeClr val="accent1"/>
              </a:solidFill>
              <a:effectLst>
                <a:outerShdw blurRad="38100" dist="25400" dir="5400000" algn="ctr" rotWithShape="0">
                  <a:srgbClr val="6E747A">
                    <a:alpha val="43000"/>
                  </a:srgbClr>
                </a:outerShdw>
              </a:effectLst>
            </a:rPr>
            <a:t>Registre</a:t>
          </a:r>
          <a:r>
            <a:rPr lang="es-ES" sz="5400" b="0" cap="none" spc="0">
              <a:ln w="0"/>
              <a:solidFill>
                <a:schemeClr val="accent1"/>
              </a:solidFill>
              <a:effectLst>
                <a:outerShdw blurRad="38100" dist="25400" dir="5400000" algn="ctr" rotWithShape="0">
                  <a:srgbClr val="6E747A">
                    <a:alpha val="43000"/>
                  </a:srgbClr>
                </a:outerShdw>
              </a:effectLst>
            </a:rPr>
            <a:t> Otros Gastos</a:t>
          </a:r>
          <a:endParaRPr lang="es-ES" sz="5400" b="0" i="1" cap="none" spc="0" baseline="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2</xdr:col>
      <xdr:colOff>685800</xdr:colOff>
      <xdr:row>10</xdr:row>
      <xdr:rowOff>142875</xdr:rowOff>
    </xdr:from>
    <xdr:to>
      <xdr:col>4</xdr:col>
      <xdr:colOff>383540</xdr:colOff>
      <xdr:row>14</xdr:row>
      <xdr:rowOff>227965</xdr:rowOff>
    </xdr:to>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805" b="97473" l="0" r="96000">
                      <a14:foregroundMark x1="9333" y1="38989" x2="9333" y2="38989"/>
                      <a14:foregroundMark x1="10667" y1="51264" x2="10667" y2="51264"/>
                      <a14:foregroundMark x1="5333" y1="43682" x2="5333" y2="43682"/>
                      <a14:foregroundMark x1="3667" y1="37906" x2="3667" y2="37906"/>
                      <a14:foregroundMark x1="5333" y1="35379" x2="5333" y2="35379"/>
                      <a14:foregroundMark x1="13000" y1="31408" x2="13000" y2="31408"/>
                      <a14:foregroundMark x1="26000" y1="25632" x2="26000" y2="25632"/>
                      <a14:foregroundMark x1="43000" y1="25632" x2="43000" y2="25632"/>
                      <a14:foregroundMark x1="88000" y1="79422" x2="88000" y2="79422"/>
                      <a14:foregroundMark x1="90333" y1="78700" x2="90333" y2="78700"/>
                      <a14:foregroundMark x1="49000" y1="87726" x2="49000" y2="87726"/>
                      <a14:foregroundMark x1="47333" y1="89170" x2="47333" y2="89170"/>
                      <a14:foregroundMark x1="47333" y1="94224" x2="47333" y2="94224"/>
                      <a14:foregroundMark x1="55000" y1="89170" x2="55000" y2="89170"/>
                      <a14:foregroundMark x1="7667" y1="36462" x2="7667" y2="36462"/>
                      <a14:foregroundMark x1="7667" y1="33213" x2="7667" y2="33213"/>
                      <a14:foregroundMark x1="10000" y1="26354" x2="10000" y2="26354"/>
                      <a14:foregroundMark x1="10667" y1="25632" x2="10667" y2="25632"/>
                      <a14:foregroundMark x1="18333" y1="25632" x2="18333" y2="25632"/>
                      <a14:foregroundMark x1="25333" y1="25632" x2="25333" y2="25632"/>
                      <a14:foregroundMark x1="33667" y1="25632" x2="33667" y2="25632"/>
                      <a14:foregroundMark x1="34333" y1="21661" x2="34333" y2="21661"/>
                      <a14:foregroundMark x1="34333" y1="12274" x2="34333" y2="12274"/>
                      <a14:foregroundMark x1="37333" y1="5776" x2="37333" y2="5776"/>
                      <a14:foregroundMark x1="45000" y1="3249" x2="45000" y2="3249"/>
                      <a14:foregroundMark x1="53667" y1="3249" x2="53667" y2="3249"/>
                      <a14:foregroundMark x1="56000" y1="5776" x2="56000" y2="5776"/>
                      <a14:foregroundMark x1="58000" y1="9747" x2="58000" y2="9747"/>
                      <a14:foregroundMark x1="59667" y1="13357" x2="59667" y2="13357"/>
                      <a14:foregroundMark x1="62667" y1="19856" x2="62667" y2="19856"/>
                      <a14:foregroundMark x1="67333" y1="23827" x2="67333" y2="23827"/>
                      <a14:foregroundMark x1="69667" y1="29603" x2="69667" y2="29603"/>
                      <a14:foregroundMark x1="72000" y1="33935" x2="72000" y2="33935"/>
                      <a14:foregroundMark x1="77333" y1="33935" x2="80333" y2="33935"/>
                      <a14:foregroundMark x1="88000" y1="33935" x2="88000" y2="33935"/>
                      <a14:foregroundMark x1="95667" y1="35379" x2="95667" y2="35379"/>
                      <a14:foregroundMark x1="96333" y1="88448" x2="96333" y2="88448"/>
                      <a14:foregroundMark x1="91667" y1="91697" x2="91667" y2="91697"/>
                      <a14:foregroundMark x1="88000" y1="91697" x2="88000" y2="91697"/>
                      <a14:foregroundMark x1="83333" y1="90975" x2="83333" y2="90975"/>
                      <a14:foregroundMark x1="79667" y1="90975" x2="79667" y2="90975"/>
                      <a14:foregroundMark x1="74333" y1="90975" x2="74333" y2="90975"/>
                      <a14:foregroundMark x1="69667" y1="93502" x2="69667" y2="93502"/>
                      <a14:foregroundMark x1="66667" y1="94224" x2="66667" y2="94224"/>
                      <a14:foregroundMark x1="54333" y1="97473" x2="54333" y2="97473"/>
                      <a14:foregroundMark x1="36667" y1="97473" x2="36667" y2="97473"/>
                      <a14:foregroundMark x1="33000" y1="92780" x2="33000" y2="92780"/>
                      <a14:foregroundMark x1="29000" y1="87726" x2="29000" y2="87726"/>
                      <a14:foregroundMark x1="29000" y1="83394" x2="29000" y2="83394"/>
                      <a14:foregroundMark x1="28333" y1="77617" x2="28333" y2="77617"/>
                      <a14:foregroundMark x1="25333" y1="70397" x2="25333" y2="70397"/>
                      <a14:foregroundMark x1="23000" y1="61011" x2="23000" y2="61011"/>
                      <a14:foregroundMark x1="23000" y1="57040" x2="23000" y2="57040"/>
                      <a14:foregroundMark x1="11333" y1="57040" x2="11333" y2="57040"/>
                      <a14:foregroundMark x1="4667" y1="54513" x2="4667" y2="54513"/>
                      <a14:foregroundMark x1="0" y1="50542" x2="0" y2="50542"/>
                      <a14:foregroundMark x1="0" y1="51264" x2="0" y2="51264"/>
                      <a14:foregroundMark x1="0" y1="44765" x2="0" y2="44765"/>
                      <a14:foregroundMark x1="0" y1="35379" x2="0" y2="35379"/>
                      <a14:foregroundMark x1="0" y1="32130" x2="0" y2="32130"/>
                      <a14:foregroundMark x1="2333" y1="29603" x2="2333" y2="29603"/>
                      <a14:foregroundMark x1="3000" y1="29603" x2="3000" y2="29603"/>
                      <a14:foregroundMark x1="10000" y1="25632" x2="10000" y2="25632"/>
                      <a14:foregroundMark x1="14667" y1="25632" x2="14667" y2="25632"/>
                      <a14:foregroundMark x1="40667" y1="1805" x2="40667" y2="1805"/>
                      <a14:foregroundMark x1="45000" y1="1805" x2="45000" y2="1805"/>
                      <a14:foregroundMark x1="47333" y1="1805" x2="47333" y2="1805"/>
                      <a14:foregroundMark x1="52000" y1="1805" x2="52000" y2="1805"/>
                    </a14:backgroundRemoval>
                  </a14:imgEffect>
                </a14:imgLayer>
              </a14:imgProps>
            </a:ext>
            <a:ext uri="{28A0092B-C50C-407E-A947-70E740481C1C}">
              <a14:useLocalDpi xmlns:a14="http://schemas.microsoft.com/office/drawing/2010/main" val="0"/>
            </a:ext>
          </a:extLst>
        </a:blip>
        <a:srcRect r="1863"/>
        <a:stretch/>
      </xdr:blipFill>
      <xdr:spPr bwMode="auto">
        <a:xfrm rot="1919652">
          <a:off x="6134100" y="2660650"/>
          <a:ext cx="1221740" cy="114871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42338</xdr:colOff>
      <xdr:row>4</xdr:row>
      <xdr:rowOff>49390</xdr:rowOff>
    </xdr:from>
    <xdr:to>
      <xdr:col>6</xdr:col>
      <xdr:colOff>402173</xdr:colOff>
      <xdr:row>5</xdr:row>
      <xdr:rowOff>10584</xdr:rowOff>
    </xdr:to>
    <xdr:pic>
      <xdr:nvPicPr>
        <xdr:cNvPr id="2" name="Imagen 1" descr="&lt;strong&gt;Flecha&lt;/strong&gt; (símbolo) - Wikipedia, la enciclopedia lib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204094">
          <a:off x="8699505" y="1329973"/>
          <a:ext cx="359835" cy="204611"/>
        </a:xfrm>
        <a:prstGeom prst="rect">
          <a:avLst/>
        </a:prstGeom>
      </xdr:spPr>
    </xdr:pic>
    <xdr:clientData/>
  </xdr:twoCellAnchor>
  <xdr:twoCellAnchor>
    <xdr:from>
      <xdr:col>9</xdr:col>
      <xdr:colOff>114300</xdr:colOff>
      <xdr:row>1</xdr:row>
      <xdr:rowOff>38100</xdr:rowOff>
    </xdr:from>
    <xdr:to>
      <xdr:col>10</xdr:col>
      <xdr:colOff>123825</xdr:colOff>
      <xdr:row>2</xdr:row>
      <xdr:rowOff>99291</xdr:rowOff>
    </xdr:to>
    <xdr:sp macro="" textlink="">
      <xdr:nvSpPr>
        <xdr:cNvPr id="6" name="Flecha: hacia la izquierda 6">
          <a:hlinkClick xmlns:r="http://schemas.openxmlformats.org/officeDocument/2006/relationships" r:id="rId2"/>
          <a:extLst>
            <a:ext uri="{FF2B5EF4-FFF2-40B4-BE49-F238E27FC236}">
              <a16:creationId xmlns:a16="http://schemas.microsoft.com/office/drawing/2014/main" id="{00000000-0008-0000-0500-000006000000}"/>
            </a:ext>
          </a:extLst>
        </xdr:cNvPr>
        <xdr:cNvSpPr/>
      </xdr:nvSpPr>
      <xdr:spPr>
        <a:xfrm>
          <a:off x="9248775" y="419100"/>
          <a:ext cx="771525" cy="442191"/>
        </a:xfrm>
        <a:prstGeom prst="leftArrow">
          <a:avLst/>
        </a:prstGeom>
        <a:solidFill>
          <a:srgbClr val="FF6600"/>
        </a:solidFill>
        <a:ln>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ctr"/>
          <a:r>
            <a:rPr lang="es-CO" sz="1100" b="1">
              <a:solidFill>
                <a:srgbClr val="003399"/>
              </a:solidFill>
            </a:rPr>
            <a:t>MENÚ</a:t>
          </a:r>
        </a:p>
      </xdr:txBody>
    </xdr:sp>
    <xdr:clientData/>
  </xdr:twoCellAnchor>
  <xdr:twoCellAnchor editAs="oneCell">
    <xdr:from>
      <xdr:col>1</xdr:col>
      <xdr:colOff>380999</xdr:colOff>
      <xdr:row>0</xdr:row>
      <xdr:rowOff>0</xdr:rowOff>
    </xdr:from>
    <xdr:to>
      <xdr:col>1</xdr:col>
      <xdr:colOff>1185333</xdr:colOff>
      <xdr:row>3</xdr:row>
      <xdr:rowOff>46014</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860" t="13853" r="16002" b="12555"/>
        <a:stretch/>
      </xdr:blipFill>
      <xdr:spPr>
        <a:xfrm>
          <a:off x="656166" y="0"/>
          <a:ext cx="804334" cy="11890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74710</xdr:colOff>
      <xdr:row>1</xdr:row>
      <xdr:rowOff>0</xdr:rowOff>
    </xdr:from>
    <xdr:to>
      <xdr:col>10</xdr:col>
      <xdr:colOff>89623</xdr:colOff>
      <xdr:row>2</xdr:row>
      <xdr:rowOff>61191</xdr:rowOff>
    </xdr:to>
    <xdr:sp macro="" textlink="">
      <xdr:nvSpPr>
        <xdr:cNvPr id="5" name="Flecha: hacia la izquierda 6">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12580475" y="381000"/>
          <a:ext cx="814266" cy="442191"/>
        </a:xfrm>
        <a:prstGeom prst="leftArrow">
          <a:avLst/>
        </a:prstGeom>
        <a:solidFill>
          <a:srgbClr val="FF6600"/>
        </a:solidFill>
        <a:ln>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ctr"/>
          <a:r>
            <a:rPr lang="es-CO" sz="1100" b="1">
              <a:solidFill>
                <a:srgbClr val="003399"/>
              </a:solidFill>
            </a:rPr>
            <a:t>MENÚ</a:t>
          </a:r>
        </a:p>
      </xdr:txBody>
    </xdr:sp>
    <xdr:clientData/>
  </xdr:twoCellAnchor>
  <xdr:twoCellAnchor editAs="oneCell">
    <xdr:from>
      <xdr:col>1</xdr:col>
      <xdr:colOff>324970</xdr:colOff>
      <xdr:row>0</xdr:row>
      <xdr:rowOff>0</xdr:rowOff>
    </xdr:from>
    <xdr:to>
      <xdr:col>1</xdr:col>
      <xdr:colOff>1165411</xdr:colOff>
      <xdr:row>3</xdr:row>
      <xdr:rowOff>99390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860" t="13853" r="16002" b="12555"/>
        <a:stretch/>
      </xdr:blipFill>
      <xdr:spPr>
        <a:xfrm>
          <a:off x="649941" y="0"/>
          <a:ext cx="840441" cy="12423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67239</xdr:colOff>
      <xdr:row>2</xdr:row>
      <xdr:rowOff>0</xdr:rowOff>
    </xdr:from>
    <xdr:to>
      <xdr:col>10</xdr:col>
      <xdr:colOff>82152</xdr:colOff>
      <xdr:row>3</xdr:row>
      <xdr:rowOff>89647</xdr:rowOff>
    </xdr:to>
    <xdr:sp macro="" textlink="">
      <xdr:nvSpPr>
        <xdr:cNvPr id="7" name="Flecha: hacia la izquierda 6">
          <a:hlinkClick xmlns:r="http://schemas.openxmlformats.org/officeDocument/2006/relationships" r:id="rId1"/>
          <a:extLst>
            <a:ext uri="{FF2B5EF4-FFF2-40B4-BE49-F238E27FC236}">
              <a16:creationId xmlns:a16="http://schemas.microsoft.com/office/drawing/2014/main" id="{00000000-0008-0000-0700-000007000000}"/>
            </a:ext>
          </a:extLst>
        </xdr:cNvPr>
        <xdr:cNvSpPr/>
      </xdr:nvSpPr>
      <xdr:spPr>
        <a:xfrm>
          <a:off x="13267768" y="567765"/>
          <a:ext cx="814266" cy="433294"/>
        </a:xfrm>
        <a:prstGeom prst="leftArrow">
          <a:avLst/>
        </a:prstGeom>
        <a:solidFill>
          <a:srgbClr val="FF6600"/>
        </a:solidFill>
        <a:ln>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oAutofit/>
        </a:bodyPr>
        <a:lstStyle/>
        <a:p>
          <a:pPr algn="ctr"/>
          <a:r>
            <a:rPr lang="es-CO" sz="1100" b="1">
              <a:solidFill>
                <a:srgbClr val="003399"/>
              </a:solidFill>
            </a:rPr>
            <a:t>MENÚ</a:t>
          </a:r>
        </a:p>
      </xdr:txBody>
    </xdr:sp>
    <xdr:clientData/>
  </xdr:twoCellAnchor>
  <xdr:twoCellAnchor editAs="oneCell">
    <xdr:from>
      <xdr:col>1</xdr:col>
      <xdr:colOff>190499</xdr:colOff>
      <xdr:row>0</xdr:row>
      <xdr:rowOff>156882</xdr:rowOff>
    </xdr:from>
    <xdr:to>
      <xdr:col>1</xdr:col>
      <xdr:colOff>997323</xdr:colOff>
      <xdr:row>5</xdr:row>
      <xdr:rowOff>2342</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860" t="13853" r="16002" b="12555"/>
        <a:stretch/>
      </xdr:blipFill>
      <xdr:spPr>
        <a:xfrm>
          <a:off x="414617" y="156882"/>
          <a:ext cx="806824" cy="11926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K48"/>
  <sheetViews>
    <sheetView showGridLines="0" topLeftCell="A48" zoomScale="85" zoomScaleNormal="85" workbookViewId="0">
      <selection activeCell="E8" sqref="E8:K17"/>
    </sheetView>
  </sheetViews>
  <sheetFormatPr baseColWidth="10" defaultColWidth="11.42578125" defaultRowHeight="15" x14ac:dyDescent="0.2"/>
  <cols>
    <col min="1" max="1" width="4.5703125" style="2" customWidth="1"/>
    <col min="2" max="2" width="7.42578125" style="2" hidden="1" customWidth="1"/>
    <col min="3" max="3" width="11.42578125" style="2" hidden="1" customWidth="1"/>
    <col min="4" max="4" width="3.42578125" style="2" customWidth="1"/>
    <col min="5" max="5" width="27" style="2" customWidth="1"/>
    <col min="6" max="6" width="24.7109375" style="2" customWidth="1"/>
    <col min="7" max="7" width="15.140625" style="2" customWidth="1"/>
    <col min="8" max="8" width="43.85546875" style="2" customWidth="1"/>
    <col min="9" max="9" width="28.5703125" style="2" customWidth="1"/>
    <col min="10" max="10" width="15.140625" style="2" customWidth="1"/>
    <col min="11" max="11" width="18.85546875" style="2" customWidth="1"/>
    <col min="12" max="16384" width="11.42578125" style="2"/>
  </cols>
  <sheetData>
    <row r="1" spans="4:11" ht="29.45" customHeight="1" x14ac:dyDescent="0.2">
      <c r="E1" s="259"/>
      <c r="F1" s="260" t="s">
        <v>468</v>
      </c>
      <c r="G1" s="260"/>
      <c r="H1" s="260"/>
      <c r="I1" s="260"/>
      <c r="J1" s="260"/>
      <c r="K1" s="260"/>
    </row>
    <row r="2" spans="4:11" ht="25.5" customHeight="1" x14ac:dyDescent="0.2">
      <c r="E2" s="259"/>
      <c r="F2" s="261" t="s">
        <v>0</v>
      </c>
      <c r="G2" s="261"/>
      <c r="H2" s="261"/>
      <c r="I2" s="261"/>
      <c r="J2" s="261"/>
      <c r="K2" s="261"/>
    </row>
    <row r="3" spans="4:11" ht="25.5" customHeight="1" x14ac:dyDescent="0.2">
      <c r="E3" s="259"/>
      <c r="F3" s="111" t="s">
        <v>502</v>
      </c>
      <c r="G3" s="112" t="s">
        <v>482</v>
      </c>
      <c r="H3" s="111" t="s">
        <v>503</v>
      </c>
      <c r="I3" s="543">
        <v>5</v>
      </c>
      <c r="J3" s="111" t="s">
        <v>504</v>
      </c>
      <c r="K3" s="544">
        <v>45700</v>
      </c>
    </row>
    <row r="4" spans="4:11" ht="7.5" customHeight="1" x14ac:dyDescent="0.2"/>
    <row r="5" spans="4:11" ht="8.1" customHeight="1" x14ac:dyDescent="0.2"/>
    <row r="7" spans="4:11" ht="21.75" thickBot="1" x14ac:dyDescent="0.4">
      <c r="D7" s="120" t="s">
        <v>469</v>
      </c>
      <c r="E7" s="299" t="s">
        <v>366</v>
      </c>
      <c r="F7" s="299"/>
      <c r="G7" s="299"/>
      <c r="H7" s="299"/>
      <c r="I7" s="299"/>
      <c r="J7" s="299"/>
      <c r="K7"/>
    </row>
    <row r="8" spans="4:11" x14ac:dyDescent="0.2">
      <c r="E8" s="290" t="s">
        <v>475</v>
      </c>
      <c r="F8" s="291"/>
      <c r="G8" s="291"/>
      <c r="H8" s="291"/>
      <c r="I8" s="291"/>
      <c r="J8" s="291"/>
      <c r="K8" s="292"/>
    </row>
    <row r="9" spans="4:11" x14ac:dyDescent="0.2">
      <c r="E9" s="293"/>
      <c r="F9" s="294"/>
      <c r="G9" s="294"/>
      <c r="H9" s="294"/>
      <c r="I9" s="294"/>
      <c r="J9" s="294"/>
      <c r="K9" s="295"/>
    </row>
    <row r="10" spans="4:11" x14ac:dyDescent="0.2">
      <c r="E10" s="293"/>
      <c r="F10" s="294"/>
      <c r="G10" s="294"/>
      <c r="H10" s="294"/>
      <c r="I10" s="294"/>
      <c r="J10" s="294"/>
      <c r="K10" s="295"/>
    </row>
    <row r="11" spans="4:11" ht="34.5" customHeight="1" x14ac:dyDescent="0.2">
      <c r="E11" s="293"/>
      <c r="F11" s="294"/>
      <c r="G11" s="294"/>
      <c r="H11" s="294"/>
      <c r="I11" s="294"/>
      <c r="J11" s="294"/>
      <c r="K11" s="295"/>
    </row>
    <row r="12" spans="4:11" ht="51.95" customHeight="1" x14ac:dyDescent="0.2">
      <c r="E12" s="293"/>
      <c r="F12" s="294"/>
      <c r="G12" s="294"/>
      <c r="H12" s="294"/>
      <c r="I12" s="294"/>
      <c r="J12" s="294"/>
      <c r="K12" s="295"/>
    </row>
    <row r="13" spans="4:11" ht="30" customHeight="1" x14ac:dyDescent="0.2">
      <c r="E13" s="293"/>
      <c r="F13" s="294"/>
      <c r="G13" s="294"/>
      <c r="H13" s="294"/>
      <c r="I13" s="294"/>
      <c r="J13" s="294"/>
      <c r="K13" s="295"/>
    </row>
    <row r="14" spans="4:11" ht="33.75" customHeight="1" x14ac:dyDescent="0.2">
      <c r="E14" s="293"/>
      <c r="F14" s="294"/>
      <c r="G14" s="294"/>
      <c r="H14" s="294"/>
      <c r="I14" s="294"/>
      <c r="J14" s="294"/>
      <c r="K14" s="295"/>
    </row>
    <row r="15" spans="4:11" x14ac:dyDescent="0.2">
      <c r="E15" s="293"/>
      <c r="F15" s="294"/>
      <c r="G15" s="294"/>
      <c r="H15" s="294"/>
      <c r="I15" s="294"/>
      <c r="J15" s="294"/>
      <c r="K15" s="295"/>
    </row>
    <row r="16" spans="4:11" x14ac:dyDescent="0.2">
      <c r="E16" s="293"/>
      <c r="F16" s="294"/>
      <c r="G16" s="294"/>
      <c r="H16" s="294"/>
      <c r="I16" s="294"/>
      <c r="J16" s="294"/>
      <c r="K16" s="295"/>
    </row>
    <row r="17" spans="4:11" ht="65.25" customHeight="1" thickBot="1" x14ac:dyDescent="0.25">
      <c r="E17" s="296"/>
      <c r="F17" s="297"/>
      <c r="G17" s="297"/>
      <c r="H17" s="297"/>
      <c r="I17" s="297"/>
      <c r="J17" s="297"/>
      <c r="K17" s="298"/>
    </row>
    <row r="18" spans="4:11" ht="9.6" customHeight="1" x14ac:dyDescent="0.2">
      <c r="E18" s="90"/>
      <c r="F18" s="90"/>
      <c r="G18" s="90"/>
      <c r="H18" s="90"/>
      <c r="I18" s="90"/>
      <c r="J18" s="90"/>
      <c r="K18" s="90"/>
    </row>
    <row r="19" spans="4:11" ht="48.75" customHeight="1" thickBot="1" x14ac:dyDescent="0.4">
      <c r="D19" s="120" t="s">
        <v>470</v>
      </c>
      <c r="E19" s="265" t="s">
        <v>367</v>
      </c>
      <c r="F19" s="265"/>
      <c r="G19" s="265"/>
      <c r="H19" s="265"/>
      <c r="I19" s="265"/>
      <c r="J19" s="265"/>
      <c r="K19" s="265"/>
    </row>
    <row r="20" spans="4:11" ht="79.5" customHeight="1" x14ac:dyDescent="0.2">
      <c r="E20" s="281" t="s">
        <v>629</v>
      </c>
      <c r="F20" s="282"/>
      <c r="G20" s="282"/>
      <c r="H20" s="282"/>
      <c r="I20" s="282"/>
      <c r="J20" s="282"/>
      <c r="K20" s="283"/>
    </row>
    <row r="21" spans="4:11" ht="79.5" customHeight="1" x14ac:dyDescent="0.2">
      <c r="E21" s="284"/>
      <c r="F21" s="285"/>
      <c r="G21" s="285"/>
      <c r="H21" s="285"/>
      <c r="I21" s="285"/>
      <c r="J21" s="285"/>
      <c r="K21" s="286"/>
    </row>
    <row r="22" spans="4:11" ht="79.5" customHeight="1" x14ac:dyDescent="0.2">
      <c r="E22" s="284"/>
      <c r="F22" s="285"/>
      <c r="G22" s="285"/>
      <c r="H22" s="285"/>
      <c r="I22" s="285"/>
      <c r="J22" s="285"/>
      <c r="K22" s="286"/>
    </row>
    <row r="23" spans="4:11" ht="79.5" customHeight="1" x14ac:dyDescent="0.2">
      <c r="E23" s="284"/>
      <c r="F23" s="285"/>
      <c r="G23" s="285"/>
      <c r="H23" s="285"/>
      <c r="I23" s="285"/>
      <c r="J23" s="285"/>
      <c r="K23" s="286"/>
    </row>
    <row r="24" spans="4:11" ht="79.5" customHeight="1" x14ac:dyDescent="0.2">
      <c r="E24" s="284"/>
      <c r="F24" s="285"/>
      <c r="G24" s="285"/>
      <c r="H24" s="285"/>
      <c r="I24" s="285"/>
      <c r="J24" s="285"/>
      <c r="K24" s="286"/>
    </row>
    <row r="25" spans="4:11" ht="79.5" customHeight="1" x14ac:dyDescent="0.2">
      <c r="E25" s="284"/>
      <c r="F25" s="285"/>
      <c r="G25" s="285"/>
      <c r="H25" s="285"/>
      <c r="I25" s="285"/>
      <c r="J25" s="285"/>
      <c r="K25" s="286"/>
    </row>
    <row r="26" spans="4:11" ht="79.5" customHeight="1" x14ac:dyDescent="0.2">
      <c r="E26" s="284"/>
      <c r="F26" s="285"/>
      <c r="G26" s="285"/>
      <c r="H26" s="285"/>
      <c r="I26" s="285"/>
      <c r="J26" s="285"/>
      <c r="K26" s="286"/>
    </row>
    <row r="27" spans="4:11" ht="66.75" customHeight="1" x14ac:dyDescent="0.2">
      <c r="E27" s="284"/>
      <c r="F27" s="285"/>
      <c r="G27" s="285"/>
      <c r="H27" s="285"/>
      <c r="I27" s="285"/>
      <c r="J27" s="285"/>
      <c r="K27" s="286"/>
    </row>
    <row r="28" spans="4:11" ht="79.5" hidden="1" customHeight="1" x14ac:dyDescent="0.2">
      <c r="E28" s="284"/>
      <c r="F28" s="285"/>
      <c r="G28" s="285"/>
      <c r="H28" s="285"/>
      <c r="I28" s="285"/>
      <c r="J28" s="285"/>
      <c r="K28" s="286"/>
    </row>
    <row r="29" spans="4:11" ht="79.5" hidden="1" customHeight="1" x14ac:dyDescent="0.2">
      <c r="E29" s="284"/>
      <c r="F29" s="285"/>
      <c r="G29" s="285"/>
      <c r="H29" s="285"/>
      <c r="I29" s="285"/>
      <c r="J29" s="285"/>
      <c r="K29" s="286"/>
    </row>
    <row r="30" spans="4:11" ht="79.5" hidden="1" customHeight="1" x14ac:dyDescent="0.2">
      <c r="E30" s="284"/>
      <c r="F30" s="285"/>
      <c r="G30" s="285"/>
      <c r="H30" s="285"/>
      <c r="I30" s="285"/>
      <c r="J30" s="285"/>
      <c r="K30" s="286"/>
    </row>
    <row r="31" spans="4:11" ht="79.5" hidden="1" customHeight="1" x14ac:dyDescent="0.2">
      <c r="E31" s="284"/>
      <c r="F31" s="285"/>
      <c r="G31" s="285"/>
      <c r="H31" s="285"/>
      <c r="I31" s="285"/>
      <c r="J31" s="285"/>
      <c r="K31" s="286"/>
    </row>
    <row r="32" spans="4:11" ht="79.5" hidden="1" customHeight="1" x14ac:dyDescent="0.2">
      <c r="E32" s="284"/>
      <c r="F32" s="285"/>
      <c r="G32" s="285"/>
      <c r="H32" s="285"/>
      <c r="I32" s="285"/>
      <c r="J32" s="285"/>
      <c r="K32" s="286"/>
    </row>
    <row r="33" spans="4:11" ht="4.5" customHeight="1" thickBot="1" x14ac:dyDescent="0.25">
      <c r="E33" s="287"/>
      <c r="F33" s="288"/>
      <c r="G33" s="288"/>
      <c r="H33" s="288"/>
      <c r="I33" s="288"/>
      <c r="J33" s="288"/>
      <c r="K33" s="289"/>
    </row>
    <row r="34" spans="4:11" ht="52.5" customHeight="1" thickBot="1" x14ac:dyDescent="0.4">
      <c r="D34" s="121" t="s">
        <v>471</v>
      </c>
      <c r="E34" s="91" t="s">
        <v>298</v>
      </c>
    </row>
    <row r="35" spans="4:11" ht="15" customHeight="1" x14ac:dyDescent="0.2">
      <c r="E35" s="266" t="s">
        <v>472</v>
      </c>
      <c r="F35" s="267"/>
      <c r="G35" s="267"/>
      <c r="H35" s="267"/>
      <c r="I35" s="267"/>
      <c r="J35" s="267"/>
      <c r="K35" s="268"/>
    </row>
    <row r="36" spans="4:11" ht="15" customHeight="1" x14ac:dyDescent="0.2">
      <c r="E36" s="269"/>
      <c r="F36" s="270"/>
      <c r="G36" s="270"/>
      <c r="H36" s="270"/>
      <c r="I36" s="270"/>
      <c r="J36" s="270"/>
      <c r="K36" s="271"/>
    </row>
    <row r="37" spans="4:11" ht="15" customHeight="1" x14ac:dyDescent="0.2">
      <c r="E37" s="269"/>
      <c r="F37" s="270"/>
      <c r="G37" s="270"/>
      <c r="H37" s="270"/>
      <c r="I37" s="270"/>
      <c r="J37" s="270"/>
      <c r="K37" s="271"/>
    </row>
    <row r="38" spans="4:11" ht="15" customHeight="1" x14ac:dyDescent="0.2">
      <c r="E38" s="269"/>
      <c r="F38" s="270"/>
      <c r="G38" s="270"/>
      <c r="H38" s="270"/>
      <c r="I38" s="270"/>
      <c r="J38" s="270"/>
      <c r="K38" s="271"/>
    </row>
    <row r="39" spans="4:11" ht="15" customHeight="1" x14ac:dyDescent="0.2">
      <c r="E39" s="269"/>
      <c r="F39" s="270"/>
      <c r="G39" s="270"/>
      <c r="H39" s="270"/>
      <c r="I39" s="270"/>
      <c r="J39" s="270"/>
      <c r="K39" s="271"/>
    </row>
    <row r="40" spans="4:11" ht="15" customHeight="1" x14ac:dyDescent="0.2">
      <c r="E40" s="269"/>
      <c r="F40" s="270"/>
      <c r="G40" s="270"/>
      <c r="H40" s="270"/>
      <c r="I40" s="270"/>
      <c r="J40" s="270"/>
      <c r="K40" s="271"/>
    </row>
    <row r="41" spans="4:11" ht="15" customHeight="1" x14ac:dyDescent="0.2">
      <c r="E41" s="269"/>
      <c r="F41" s="270"/>
      <c r="G41" s="270"/>
      <c r="H41" s="270"/>
      <c r="I41" s="270"/>
      <c r="J41" s="270"/>
      <c r="K41" s="271"/>
    </row>
    <row r="42" spans="4:11" ht="15" customHeight="1" x14ac:dyDescent="0.2">
      <c r="E42" s="269"/>
      <c r="F42" s="270"/>
      <c r="G42" s="270"/>
      <c r="H42" s="270"/>
      <c r="I42" s="270"/>
      <c r="J42" s="270"/>
      <c r="K42" s="271"/>
    </row>
    <row r="43" spans="4:11" ht="60" customHeight="1" thickBot="1" x14ac:dyDescent="0.25">
      <c r="E43" s="272"/>
      <c r="F43" s="273"/>
      <c r="G43" s="273"/>
      <c r="H43" s="273"/>
      <c r="I43" s="273"/>
      <c r="J43" s="273"/>
      <c r="K43" s="274"/>
    </row>
    <row r="44" spans="4:11" ht="52.5" customHeight="1" thickBot="1" x14ac:dyDescent="0.4">
      <c r="D44" s="121" t="s">
        <v>473</v>
      </c>
      <c r="E44" s="300" t="s">
        <v>114</v>
      </c>
      <c r="F44" s="300"/>
      <c r="G44" s="300"/>
      <c r="H44" s="300"/>
    </row>
    <row r="45" spans="4:11" ht="8.1" customHeight="1" x14ac:dyDescent="0.2">
      <c r="E45" s="275" t="s">
        <v>369</v>
      </c>
      <c r="F45" s="276"/>
      <c r="G45" s="276"/>
      <c r="H45" s="276"/>
      <c r="I45" s="276"/>
      <c r="J45" s="276"/>
      <c r="K45" s="277"/>
    </row>
    <row r="46" spans="4:11" ht="130.5" customHeight="1" thickBot="1" x14ac:dyDescent="0.25">
      <c r="E46" s="278"/>
      <c r="F46" s="279"/>
      <c r="G46" s="279"/>
      <c r="H46" s="279"/>
      <c r="I46" s="279"/>
      <c r="J46" s="279"/>
      <c r="K46" s="280"/>
    </row>
    <row r="47" spans="4:11" ht="51.95" customHeight="1" thickBot="1" x14ac:dyDescent="0.4">
      <c r="D47" s="121" t="s">
        <v>474</v>
      </c>
      <c r="E47" s="300" t="s">
        <v>300</v>
      </c>
      <c r="F47" s="300"/>
      <c r="G47" s="300"/>
      <c r="H47" s="300"/>
    </row>
    <row r="48" spans="4:11" ht="264.75" customHeight="1" thickBot="1" x14ac:dyDescent="0.25">
      <c r="E48" s="262" t="s">
        <v>628</v>
      </c>
      <c r="F48" s="263"/>
      <c r="G48" s="263"/>
      <c r="H48" s="263"/>
      <c r="I48" s="263"/>
      <c r="J48" s="263"/>
      <c r="K48" s="264"/>
    </row>
  </sheetData>
  <mergeCells count="12">
    <mergeCell ref="E1:E3"/>
    <mergeCell ref="F1:K1"/>
    <mergeCell ref="F2:K2"/>
    <mergeCell ref="E48:K48"/>
    <mergeCell ref="E19:K19"/>
    <mergeCell ref="E35:K43"/>
    <mergeCell ref="E45:K46"/>
    <mergeCell ref="E20:K33"/>
    <mergeCell ref="E8:K17"/>
    <mergeCell ref="E7:J7"/>
    <mergeCell ref="E44:H44"/>
    <mergeCell ref="E47:H47"/>
  </mergeCells>
  <hyperlinks>
    <hyperlink ref="E7" location="'1° Ctos Apoyo a la Gestion  '!A1" display="NECESIDAD  CONTRATISTAS DE APOYO A LA GESTIÓN  CON CARGO AL PRESUPUESTO DE FUNCIONAMIENTO" xr:uid="{00000000-0004-0000-0000-000000000000}"/>
    <hyperlink ref="E19" location="'2° Otros Gastos '!Área_de_impresión" display="OTROS GASTOS QUE SE CONSIDERE INCLUIR EN EL PRESUPUESTO DE FUNCIONAMIENTO O POR CONCEPTO DE SENTENCIAS Y CONCILIACIONES" xr:uid="{B8DA8E7C-4E2C-48E4-B80B-9EAD26AAC09E}"/>
    <hyperlink ref="E34" location="'3° Nómina'!Área_de_impresión" display="PROYECCIÓN DE GASTOS DE PERSONAL" xr:uid="{76ACD915-29FF-4366-A276-AF28C7FD73D5}"/>
    <hyperlink ref="E44" location="'4° Adquisición serv. comunidad'!Área_de_impresión" display="SERVICIOS PARA LA COMUNIDAD, SOCIALES Y PERSONALES" xr:uid="{D2DF434D-DAAD-4D7F-A7AC-48DCC3C48B66}"/>
    <hyperlink ref="E47" location="'5° Adquisici_Impue Serv. Gener.'!Títulos_a_imprimir" display="SERVICIOS GENERALES" xr:uid="{53C09939-7DFC-4F2D-BAA7-E2AAF7B20401}"/>
  </hyperlinks>
  <printOptions horizontalCentered="1"/>
  <pageMargins left="0.19685039370078741" right="0.19685039370078741" top="0.74803149606299213" bottom="0.74803149606299213" header="0.31496062992125984" footer="0.31496062992125984"/>
  <pageSetup scale="55"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B1:L31"/>
  <sheetViews>
    <sheetView showGridLines="0" zoomScale="70" zoomScaleNormal="70" workbookViewId="0">
      <selection activeCell="L3" sqref="L3"/>
    </sheetView>
  </sheetViews>
  <sheetFormatPr baseColWidth="10" defaultColWidth="11.42578125" defaultRowHeight="15" x14ac:dyDescent="0.2"/>
  <cols>
    <col min="1" max="1" width="3.42578125" style="82" customWidth="1"/>
    <col min="2" max="2" width="39" style="82" customWidth="1"/>
    <col min="3" max="3" width="24.7109375" style="82" customWidth="1"/>
    <col min="4" max="4" width="15.140625" style="82" customWidth="1"/>
    <col min="5" max="5" width="50.140625" style="82" customWidth="1"/>
    <col min="6" max="6" width="22.7109375" style="82" customWidth="1"/>
    <col min="7" max="7" width="20.85546875" style="82" customWidth="1"/>
    <col min="8" max="8" width="15.28515625" style="82" customWidth="1"/>
    <col min="9" max="9" width="15.7109375" style="82" customWidth="1"/>
    <col min="10" max="10" width="20.42578125" style="82" customWidth="1"/>
    <col min="11" max="11" width="15.140625" style="82" customWidth="1"/>
    <col min="12" max="12" width="18.85546875" style="82" customWidth="1"/>
    <col min="13" max="13" width="23.28515625" style="82" customWidth="1"/>
    <col min="14" max="14" width="13.140625" style="82" bestFit="1" customWidth="1"/>
    <col min="15" max="15" width="21.7109375" style="82" customWidth="1"/>
    <col min="16" max="16384" width="11.42578125" style="82"/>
  </cols>
  <sheetData>
    <row r="1" spans="2:12" ht="29.45" customHeight="1" x14ac:dyDescent="0.2">
      <c r="B1" s="203"/>
      <c r="C1" s="260" t="s">
        <v>468</v>
      </c>
      <c r="D1" s="260"/>
      <c r="E1" s="260"/>
      <c r="F1" s="260"/>
      <c r="G1" s="260"/>
      <c r="H1" s="260"/>
      <c r="I1" s="260"/>
      <c r="J1" s="260"/>
      <c r="K1" s="260"/>
      <c r="L1" s="260"/>
    </row>
    <row r="2" spans="2:12" ht="29.45" customHeight="1" x14ac:dyDescent="0.2">
      <c r="B2" s="203"/>
      <c r="C2" s="261" t="s">
        <v>0</v>
      </c>
      <c r="D2" s="261"/>
      <c r="E2" s="261"/>
      <c r="F2" s="261"/>
      <c r="G2" s="261"/>
      <c r="H2" s="261"/>
      <c r="I2" s="261"/>
      <c r="J2" s="261"/>
      <c r="K2" s="261"/>
      <c r="L2" s="261"/>
    </row>
    <row r="3" spans="2:12" ht="29.45" customHeight="1" x14ac:dyDescent="0.2">
      <c r="B3" s="203"/>
      <c r="C3" s="302" t="s">
        <v>502</v>
      </c>
      <c r="D3" s="302"/>
      <c r="E3" s="112" t="s">
        <v>482</v>
      </c>
      <c r="F3" s="303" t="s">
        <v>503</v>
      </c>
      <c r="G3" s="304"/>
      <c r="H3" s="545">
        <f>Menú!I3</f>
        <v>5</v>
      </c>
      <c r="I3" s="546"/>
      <c r="J3" s="301" t="s">
        <v>504</v>
      </c>
      <c r="K3" s="301"/>
      <c r="L3" s="544">
        <f>Menú!K3</f>
        <v>45700</v>
      </c>
    </row>
    <row r="4" spans="2:12" ht="7.5" customHeight="1" x14ac:dyDescent="0.2"/>
    <row r="5" spans="2:12" ht="33.75" customHeight="1" x14ac:dyDescent="0.2">
      <c r="B5" s="311" t="s">
        <v>476</v>
      </c>
      <c r="C5" s="312"/>
      <c r="D5" s="312"/>
      <c r="E5" s="312"/>
      <c r="F5" s="312"/>
      <c r="G5" s="312"/>
      <c r="H5" s="312"/>
      <c r="I5" s="312"/>
      <c r="J5" s="312"/>
      <c r="K5" s="312"/>
      <c r="L5" s="313"/>
    </row>
    <row r="6" spans="2:12" ht="7.5" customHeight="1" x14ac:dyDescent="0.2">
      <c r="B6" s="174"/>
      <c r="L6" s="175"/>
    </row>
    <row r="7" spans="2:12" ht="25.5" customHeight="1" x14ac:dyDescent="0.2">
      <c r="B7" s="176" t="s">
        <v>11</v>
      </c>
      <c r="C7" s="324"/>
      <c r="D7" s="324"/>
      <c r="E7" s="324"/>
      <c r="F7" s="324"/>
      <c r="G7" s="324"/>
      <c r="H7" s="324"/>
      <c r="I7" s="324"/>
      <c r="J7" s="324"/>
      <c r="K7" s="324"/>
      <c r="L7" s="325"/>
    </row>
    <row r="8" spans="2:12" ht="25.5" customHeight="1" x14ac:dyDescent="0.2">
      <c r="B8" s="176" t="s">
        <v>12</v>
      </c>
      <c r="C8" s="314"/>
      <c r="D8" s="314"/>
      <c r="E8" s="314"/>
      <c r="F8" s="314"/>
      <c r="G8" s="314"/>
      <c r="H8" s="314"/>
      <c r="I8" s="314"/>
      <c r="J8" s="314"/>
      <c r="K8" s="314"/>
      <c r="L8" s="315"/>
    </row>
    <row r="9" spans="2:12" ht="25.5" customHeight="1" x14ac:dyDescent="0.2">
      <c r="B9" s="176" t="s">
        <v>1</v>
      </c>
      <c r="C9" s="316"/>
      <c r="D9" s="316"/>
      <c r="E9" s="316"/>
      <c r="F9" s="316"/>
      <c r="G9" s="316"/>
      <c r="H9" s="316"/>
      <c r="I9" s="316"/>
      <c r="J9" s="316"/>
      <c r="K9" s="316"/>
      <c r="L9" s="317"/>
    </row>
    <row r="10" spans="2:12" ht="23.25" customHeight="1" x14ac:dyDescent="0.25">
      <c r="B10" s="177"/>
      <c r="C10" s="83"/>
      <c r="D10" s="83"/>
      <c r="E10" s="83"/>
      <c r="F10" s="83"/>
      <c r="G10" s="83"/>
      <c r="H10" s="83"/>
      <c r="I10" s="83"/>
      <c r="J10" s="83"/>
      <c r="K10" s="200"/>
      <c r="L10" s="201"/>
    </row>
    <row r="11" spans="2:12" s="84" customFormat="1" ht="45.75" customHeight="1" x14ac:dyDescent="0.25">
      <c r="B11" s="202" t="s">
        <v>2</v>
      </c>
      <c r="C11" s="202" t="s">
        <v>477</v>
      </c>
      <c r="D11" s="327" t="s">
        <v>3</v>
      </c>
      <c r="E11" s="327"/>
      <c r="F11" s="202" t="s">
        <v>13</v>
      </c>
      <c r="G11" s="202" t="s">
        <v>4</v>
      </c>
      <c r="H11" s="327" t="s">
        <v>14</v>
      </c>
      <c r="I11" s="327"/>
      <c r="J11" s="327" t="s">
        <v>5</v>
      </c>
      <c r="K11" s="327"/>
      <c r="L11" s="327"/>
    </row>
    <row r="12" spans="2:12" ht="112.5" customHeight="1" x14ac:dyDescent="0.25">
      <c r="B12" s="190"/>
      <c r="C12" s="191"/>
      <c r="D12" s="328"/>
      <c r="E12" s="329"/>
      <c r="F12" s="192"/>
      <c r="G12" s="193"/>
      <c r="H12" s="309">
        <f t="shared" ref="H12" si="0">+(G12*F12)*12</f>
        <v>0</v>
      </c>
      <c r="I12" s="309"/>
      <c r="J12" s="330"/>
      <c r="K12" s="330"/>
      <c r="L12" s="331"/>
    </row>
    <row r="13" spans="2:12" ht="112.5" customHeight="1" x14ac:dyDescent="0.2">
      <c r="B13" s="194"/>
      <c r="C13" s="195"/>
      <c r="D13" s="320"/>
      <c r="E13" s="321"/>
      <c r="F13" s="196"/>
      <c r="G13" s="217"/>
      <c r="H13" s="309">
        <f t="shared" ref="H13:H17" si="1">+(G13*F13)*12</f>
        <v>0</v>
      </c>
      <c r="I13" s="309"/>
      <c r="J13" s="318"/>
      <c r="K13" s="318"/>
      <c r="L13" s="319"/>
    </row>
    <row r="14" spans="2:12" ht="112.5" customHeight="1" x14ac:dyDescent="0.2">
      <c r="B14" s="194"/>
      <c r="C14" s="195"/>
      <c r="D14" s="320"/>
      <c r="E14" s="321"/>
      <c r="F14" s="196"/>
      <c r="G14" s="217"/>
      <c r="H14" s="309">
        <f t="shared" si="1"/>
        <v>0</v>
      </c>
      <c r="I14" s="309"/>
      <c r="J14" s="305"/>
      <c r="K14" s="305"/>
      <c r="L14" s="306"/>
    </row>
    <row r="15" spans="2:12" ht="112.5" customHeight="1" x14ac:dyDescent="0.2">
      <c r="B15" s="194"/>
      <c r="C15" s="195"/>
      <c r="D15" s="320"/>
      <c r="E15" s="321"/>
      <c r="F15" s="196"/>
      <c r="G15" s="217"/>
      <c r="H15" s="309">
        <f t="shared" si="1"/>
        <v>0</v>
      </c>
      <c r="I15" s="309"/>
      <c r="J15" s="305"/>
      <c r="K15" s="305"/>
      <c r="L15" s="306"/>
    </row>
    <row r="16" spans="2:12" ht="112.5" customHeight="1" x14ac:dyDescent="0.2">
      <c r="B16" s="194"/>
      <c r="C16" s="195"/>
      <c r="D16" s="320"/>
      <c r="E16" s="321"/>
      <c r="F16" s="196"/>
      <c r="G16" s="217"/>
      <c r="H16" s="309">
        <f t="shared" si="1"/>
        <v>0</v>
      </c>
      <c r="I16" s="309"/>
      <c r="J16" s="305"/>
      <c r="K16" s="305"/>
      <c r="L16" s="306"/>
    </row>
    <row r="17" spans="2:12" ht="112.5" customHeight="1" x14ac:dyDescent="0.2">
      <c r="B17" s="197"/>
      <c r="C17" s="198"/>
      <c r="D17" s="326"/>
      <c r="E17" s="326"/>
      <c r="F17" s="199"/>
      <c r="G17" s="218"/>
      <c r="H17" s="310">
        <f t="shared" si="1"/>
        <v>0</v>
      </c>
      <c r="I17" s="310"/>
      <c r="J17" s="307"/>
      <c r="K17" s="307"/>
      <c r="L17" s="308"/>
    </row>
    <row r="18" spans="2:12" x14ac:dyDescent="0.2">
      <c r="B18" s="178"/>
      <c r="C18" s="85"/>
      <c r="D18" s="85"/>
      <c r="E18" s="85"/>
      <c r="F18" s="85"/>
      <c r="G18" s="85"/>
      <c r="H18" s="85"/>
      <c r="I18" s="85"/>
      <c r="J18" s="85"/>
      <c r="K18" s="85"/>
      <c r="L18" s="179"/>
    </row>
    <row r="19" spans="2:12" ht="23.25" customHeight="1" x14ac:dyDescent="0.2">
      <c r="B19" s="178"/>
      <c r="C19" s="100" t="s">
        <v>456</v>
      </c>
      <c r="D19" s="341" t="s">
        <v>458</v>
      </c>
      <c r="E19" s="341"/>
      <c r="F19" s="341"/>
      <c r="G19" s="85"/>
      <c r="H19" s="85"/>
      <c r="I19" s="85"/>
      <c r="J19" s="85"/>
      <c r="K19" s="85"/>
      <c r="L19" s="179"/>
    </row>
    <row r="20" spans="2:12" ht="15.75" x14ac:dyDescent="0.2">
      <c r="B20" s="178"/>
      <c r="C20" s="94" t="s">
        <v>16</v>
      </c>
      <c r="D20" s="342" t="s">
        <v>15</v>
      </c>
      <c r="E20" s="342"/>
      <c r="F20" s="342"/>
      <c r="G20" s="85"/>
      <c r="H20" s="85"/>
      <c r="I20" s="85"/>
      <c r="J20" s="85"/>
      <c r="K20" s="85"/>
      <c r="L20" s="179"/>
    </row>
    <row r="21" spans="2:12" x14ac:dyDescent="0.2">
      <c r="B21" s="178"/>
      <c r="C21" s="85"/>
      <c r="D21" s="85"/>
      <c r="E21" s="85"/>
      <c r="F21" s="85"/>
      <c r="G21" s="85"/>
      <c r="H21" s="85"/>
      <c r="I21" s="85"/>
      <c r="J21" s="85"/>
      <c r="K21" s="85"/>
      <c r="L21" s="179"/>
    </row>
    <row r="22" spans="2:12" ht="15.75" x14ac:dyDescent="0.25">
      <c r="B22" s="178"/>
      <c r="C22" s="101" t="s">
        <v>460</v>
      </c>
      <c r="D22" s="341" t="s">
        <v>458</v>
      </c>
      <c r="E22" s="341"/>
      <c r="F22" s="341"/>
      <c r="G22" s="85"/>
      <c r="H22" s="85"/>
      <c r="I22" s="85"/>
      <c r="J22" s="85"/>
      <c r="K22" s="85"/>
      <c r="L22" s="179"/>
    </row>
    <row r="23" spans="2:12" ht="15.75" x14ac:dyDescent="0.25">
      <c r="B23" s="178"/>
      <c r="C23" s="101" t="s">
        <v>461</v>
      </c>
      <c r="D23" s="342" t="s">
        <v>15</v>
      </c>
      <c r="E23" s="342"/>
      <c r="F23" s="342"/>
      <c r="G23" s="85"/>
      <c r="H23" s="85"/>
      <c r="I23" s="85"/>
      <c r="J23" s="85"/>
      <c r="K23" s="85"/>
      <c r="L23" s="179"/>
    </row>
    <row r="24" spans="2:12" x14ac:dyDescent="0.2">
      <c r="B24" s="178"/>
      <c r="C24" s="85"/>
      <c r="D24" s="85"/>
      <c r="E24" s="85"/>
      <c r="F24" s="85"/>
      <c r="G24" s="85"/>
      <c r="H24" s="85"/>
      <c r="I24" s="85"/>
      <c r="J24" s="85"/>
      <c r="K24" s="85"/>
      <c r="L24" s="179"/>
    </row>
    <row r="25" spans="2:12" ht="15.75" customHeight="1" x14ac:dyDescent="0.2">
      <c r="B25" s="178"/>
      <c r="C25" s="85"/>
      <c r="D25" s="85"/>
      <c r="E25" s="85"/>
      <c r="F25" s="85"/>
      <c r="G25" s="85"/>
      <c r="H25" s="333"/>
      <c r="I25" s="334"/>
      <c r="J25" s="335"/>
      <c r="K25" s="85"/>
      <c r="L25" s="179"/>
    </row>
    <row r="26" spans="2:12" ht="15.75" x14ac:dyDescent="0.25">
      <c r="B26" s="180"/>
      <c r="C26" s="100" t="s">
        <v>17</v>
      </c>
      <c r="D26" s="341" t="s">
        <v>463</v>
      </c>
      <c r="E26" s="341"/>
      <c r="F26" s="341"/>
      <c r="G26" s="93"/>
      <c r="H26" s="336"/>
      <c r="I26" s="332"/>
      <c r="J26" s="337"/>
      <c r="K26" s="86"/>
      <c r="L26" s="181"/>
    </row>
    <row r="27" spans="2:12" ht="15.75" x14ac:dyDescent="0.25">
      <c r="B27" s="182"/>
      <c r="C27" s="94" t="s">
        <v>16</v>
      </c>
      <c r="D27" s="342" t="s">
        <v>15</v>
      </c>
      <c r="E27" s="342"/>
      <c r="F27" s="342"/>
      <c r="G27" s="87"/>
      <c r="H27" s="336"/>
      <c r="I27" s="332"/>
      <c r="J27" s="337"/>
      <c r="K27" s="88"/>
      <c r="L27" s="183"/>
    </row>
    <row r="28" spans="2:12" ht="15.75" x14ac:dyDescent="0.25">
      <c r="B28" s="184"/>
      <c r="C28" s="87"/>
      <c r="D28" s="89"/>
      <c r="E28" s="87"/>
      <c r="F28" s="87"/>
      <c r="G28" s="87"/>
      <c r="H28" s="338"/>
      <c r="I28" s="339"/>
      <c r="J28" s="340"/>
      <c r="K28" s="88"/>
      <c r="L28" s="183"/>
    </row>
    <row r="29" spans="2:12" ht="15.75" customHeight="1" x14ac:dyDescent="0.25">
      <c r="B29" s="184"/>
      <c r="C29" s="87"/>
      <c r="D29" s="89"/>
      <c r="E29" s="87"/>
      <c r="F29" s="87"/>
      <c r="G29" s="87"/>
      <c r="H29" s="332" t="s">
        <v>462</v>
      </c>
      <c r="I29" s="332"/>
      <c r="J29" s="332"/>
      <c r="K29" s="88"/>
      <c r="L29" s="183"/>
    </row>
    <row r="30" spans="2:12" ht="15.75" x14ac:dyDescent="0.25">
      <c r="B30" s="184"/>
      <c r="C30" s="87"/>
      <c r="D30" s="89"/>
      <c r="E30" s="87"/>
      <c r="F30" s="87"/>
      <c r="G30" s="87"/>
      <c r="H30" s="173"/>
      <c r="I30" s="173"/>
      <c r="J30" s="173"/>
      <c r="K30" s="88"/>
      <c r="L30" s="183"/>
    </row>
    <row r="31" spans="2:12" ht="15.75" x14ac:dyDescent="0.25">
      <c r="B31" s="322"/>
      <c r="C31" s="323"/>
      <c r="D31" s="323"/>
      <c r="E31" s="185"/>
      <c r="F31" s="186"/>
      <c r="G31" s="186"/>
      <c r="H31" s="186"/>
      <c r="I31" s="187"/>
      <c r="J31" s="187"/>
      <c r="K31" s="188"/>
      <c r="L31" s="189"/>
    </row>
  </sheetData>
  <mergeCells count="40">
    <mergeCell ref="D20:F20"/>
    <mergeCell ref="D22:F22"/>
    <mergeCell ref="D23:F23"/>
    <mergeCell ref="D26:F26"/>
    <mergeCell ref="D27:F27"/>
    <mergeCell ref="B31:D31"/>
    <mergeCell ref="C7:L7"/>
    <mergeCell ref="D14:E14"/>
    <mergeCell ref="D15:E15"/>
    <mergeCell ref="D16:E16"/>
    <mergeCell ref="D17:E17"/>
    <mergeCell ref="J11:L11"/>
    <mergeCell ref="H11:I11"/>
    <mergeCell ref="D11:E11"/>
    <mergeCell ref="D12:E12"/>
    <mergeCell ref="H12:I12"/>
    <mergeCell ref="J12:L12"/>
    <mergeCell ref="H29:J29"/>
    <mergeCell ref="H25:J28"/>
    <mergeCell ref="D19:F19"/>
    <mergeCell ref="J15:L15"/>
    <mergeCell ref="B5:L5"/>
    <mergeCell ref="C8:L8"/>
    <mergeCell ref="C9:L9"/>
    <mergeCell ref="J13:L13"/>
    <mergeCell ref="J14:L14"/>
    <mergeCell ref="D13:E13"/>
    <mergeCell ref="J16:L16"/>
    <mergeCell ref="J17:L17"/>
    <mergeCell ref="H13:I13"/>
    <mergeCell ref="H14:I14"/>
    <mergeCell ref="H15:I15"/>
    <mergeCell ref="H16:I16"/>
    <mergeCell ref="H17:I17"/>
    <mergeCell ref="J3:K3"/>
    <mergeCell ref="C1:L1"/>
    <mergeCell ref="C2:L2"/>
    <mergeCell ref="C3:D3"/>
    <mergeCell ref="F3:G3"/>
    <mergeCell ref="H3:I3"/>
  </mergeCells>
  <dataValidations count="1">
    <dataValidation allowBlank="1" showInputMessage="1" showErrorMessage="1" prompt="Registre el Nombre del Coordinador de Grupo o Dependencia" sqref="C26 C19" xr:uid="{00000000-0002-0000-0100-000000000000}"/>
  </dataValidations>
  <printOptions horizontalCentered="1"/>
  <pageMargins left="0.70866141732283472" right="0.70866141732283472" top="0.74803149606299213" bottom="0.74803149606299213" header="0.31496062992125984" footer="0.31496062992125984"/>
  <pageSetup scale="35" orientation="landscape" horizontalDpi="4294967294" verticalDpi="4294967294"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'Ctos Apoyo '!$A$2:$A$6</xm:f>
          </x14:formula1>
          <xm:sqref>B12:B17</xm:sqref>
        </x14:dataValidation>
        <x14:dataValidation type="list" allowBlank="1" showInputMessage="1" showErrorMessage="1" xr:uid="{00000000-0002-0000-0100-000002000000}">
          <x14:formula1>
            <xm:f>'Ctos Apoyo '!$B$2:$B$3</xm:f>
          </x14:formula1>
          <xm:sqref>C12:C17</xm:sqref>
        </x14:dataValidation>
        <x14:dataValidation type="list" allowBlank="1" showInputMessage="1" showErrorMessage="1" xr:uid="{00000000-0002-0000-0100-000003000000}">
          <x14:formula1>
            <xm:f>'Ctos Apoyo '!$D$2:$D$5</xm:f>
          </x14:formula1>
          <xm:sqref>D12:D17</xm:sqref>
        </x14:dataValidation>
        <x14:dataValidation type="list" allowBlank="1" showInputMessage="1" showErrorMessage="1" xr:uid="{00000000-0002-0000-0100-000004000000}">
          <x14:formula1>
            <xm:f>'Ctos Apoyo '!$G$2:$G$17</xm:f>
          </x14:formula1>
          <xm:sqref>C7:L8</xm:sqref>
        </x14:dataValidation>
        <x14:dataValidation type="list" allowBlank="1" showInputMessage="1" showErrorMessage="1" xr:uid="{00000000-0002-0000-0100-000005000000}">
          <x14:formula1>
            <xm:f>'Ctos Apoyo '!$H$2:$H$19</xm:f>
          </x14:formula1>
          <xm:sqref>C9:L9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H19"/>
  <sheetViews>
    <sheetView workbookViewId="0">
      <selection activeCell="A2" sqref="A2"/>
    </sheetView>
  </sheetViews>
  <sheetFormatPr baseColWidth="10" defaultRowHeight="15" x14ac:dyDescent="0.25"/>
  <cols>
    <col min="1" max="1" width="34.42578125" bestFit="1" customWidth="1"/>
    <col min="2" max="2" width="14.28515625" customWidth="1"/>
    <col min="3" max="3" width="15.140625" customWidth="1"/>
    <col min="4" max="4" width="35.5703125" customWidth="1"/>
    <col min="8" max="8" width="50" bestFit="1" customWidth="1"/>
  </cols>
  <sheetData>
    <row r="1" spans="1:8" x14ac:dyDescent="0.25">
      <c r="D1" t="s">
        <v>6</v>
      </c>
    </row>
    <row r="2" spans="1:8" x14ac:dyDescent="0.25">
      <c r="A2" t="s">
        <v>650</v>
      </c>
      <c r="B2" s="20" t="s">
        <v>303</v>
      </c>
      <c r="C2" s="21">
        <v>11566800</v>
      </c>
      <c r="D2" t="s">
        <v>556</v>
      </c>
      <c r="F2">
        <f>+LEN(D2)</f>
        <v>207</v>
      </c>
      <c r="G2">
        <v>2020</v>
      </c>
      <c r="H2" t="s">
        <v>23</v>
      </c>
    </row>
    <row r="3" spans="1:8" x14ac:dyDescent="0.25">
      <c r="A3" t="s">
        <v>7</v>
      </c>
      <c r="B3" s="20" t="s">
        <v>304</v>
      </c>
      <c r="C3" s="21">
        <v>9720000</v>
      </c>
      <c r="D3" t="s">
        <v>557</v>
      </c>
      <c r="F3">
        <f t="shared" ref="F3:F5" si="0">+LEN(D3)</f>
        <v>304</v>
      </c>
      <c r="G3">
        <v>2021</v>
      </c>
      <c r="H3" t="s">
        <v>25</v>
      </c>
    </row>
    <row r="4" spans="1:8" x14ac:dyDescent="0.25">
      <c r="A4" t="s">
        <v>8</v>
      </c>
      <c r="C4" s="21">
        <v>9253440</v>
      </c>
      <c r="D4" t="s">
        <v>558</v>
      </c>
      <c r="F4">
        <f t="shared" si="0"/>
        <v>196</v>
      </c>
      <c r="G4">
        <v>2022</v>
      </c>
      <c r="H4" t="s">
        <v>35</v>
      </c>
    </row>
    <row r="5" spans="1:8" x14ac:dyDescent="0.25">
      <c r="A5" t="s">
        <v>9</v>
      </c>
      <c r="C5" s="21">
        <v>7776000</v>
      </c>
      <c r="F5">
        <f t="shared" si="0"/>
        <v>0</v>
      </c>
      <c r="G5">
        <v>2023</v>
      </c>
      <c r="H5" t="s">
        <v>34</v>
      </c>
    </row>
    <row r="6" spans="1:8" x14ac:dyDescent="0.25">
      <c r="A6" t="s">
        <v>10</v>
      </c>
      <c r="C6" s="21">
        <v>7711200</v>
      </c>
      <c r="G6">
        <v>2024</v>
      </c>
      <c r="H6" t="s">
        <v>27</v>
      </c>
    </row>
    <row r="7" spans="1:8" x14ac:dyDescent="0.25">
      <c r="C7" s="21">
        <v>6480000</v>
      </c>
      <c r="G7">
        <v>2025</v>
      </c>
      <c r="H7" t="s">
        <v>302</v>
      </c>
    </row>
    <row r="8" spans="1:8" x14ac:dyDescent="0.25">
      <c r="C8" s="21">
        <v>5783400</v>
      </c>
      <c r="G8">
        <v>2026</v>
      </c>
      <c r="H8" t="s">
        <v>26</v>
      </c>
    </row>
    <row r="9" spans="1:8" x14ac:dyDescent="0.25">
      <c r="C9" s="21">
        <v>4860000</v>
      </c>
      <c r="G9">
        <v>2027</v>
      </c>
      <c r="H9" t="s">
        <v>31</v>
      </c>
    </row>
    <row r="10" spans="1:8" x14ac:dyDescent="0.25">
      <c r="C10" s="21">
        <v>4498200</v>
      </c>
      <c r="G10">
        <v>2028</v>
      </c>
      <c r="H10" t="s">
        <v>24</v>
      </c>
    </row>
    <row r="11" spans="1:8" x14ac:dyDescent="0.25">
      <c r="C11" s="21">
        <v>3780000</v>
      </c>
      <c r="G11">
        <v>2029</v>
      </c>
      <c r="H11" t="s">
        <v>38</v>
      </c>
    </row>
    <row r="12" spans="1:8" x14ac:dyDescent="0.25">
      <c r="C12" s="21">
        <v>3213000</v>
      </c>
      <c r="G12">
        <v>2030</v>
      </c>
      <c r="H12" t="s">
        <v>32</v>
      </c>
    </row>
    <row r="13" spans="1:8" x14ac:dyDescent="0.25">
      <c r="C13" s="21">
        <v>2700000</v>
      </c>
      <c r="G13">
        <v>2031</v>
      </c>
      <c r="H13" t="s">
        <v>33</v>
      </c>
    </row>
    <row r="14" spans="1:8" x14ac:dyDescent="0.25">
      <c r="C14" s="21">
        <v>2484000</v>
      </c>
      <c r="G14">
        <v>2032</v>
      </c>
      <c r="H14" t="s">
        <v>559</v>
      </c>
    </row>
    <row r="15" spans="1:8" x14ac:dyDescent="0.25">
      <c r="C15" s="21">
        <v>2484000</v>
      </c>
      <c r="G15">
        <v>2033</v>
      </c>
      <c r="H15" t="s">
        <v>37</v>
      </c>
    </row>
    <row r="16" spans="1:8" x14ac:dyDescent="0.25">
      <c r="C16" s="21">
        <v>1836000</v>
      </c>
      <c r="G16">
        <v>2034</v>
      </c>
      <c r="H16" t="s">
        <v>28</v>
      </c>
    </row>
    <row r="17" spans="7:8" x14ac:dyDescent="0.25">
      <c r="G17">
        <v>2035</v>
      </c>
      <c r="H17" t="s">
        <v>30</v>
      </c>
    </row>
    <row r="18" spans="7:8" x14ac:dyDescent="0.25">
      <c r="H18" t="s">
        <v>36</v>
      </c>
    </row>
    <row r="19" spans="7:8" x14ac:dyDescent="0.25">
      <c r="H19" t="s">
        <v>29</v>
      </c>
    </row>
  </sheetData>
  <sortState xmlns:xlrd2="http://schemas.microsoft.com/office/spreadsheetml/2017/richdata2" ref="H2:H17">
    <sortCondition ref="H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J43"/>
  <sheetViews>
    <sheetView showGridLines="0" zoomScale="80" zoomScaleNormal="80" workbookViewId="0">
      <selection activeCell="J3" sqref="J3"/>
    </sheetView>
  </sheetViews>
  <sheetFormatPr baseColWidth="10" defaultColWidth="11.42578125" defaultRowHeight="15" outlineLevelRow="1" x14ac:dyDescent="0.2"/>
  <cols>
    <col min="1" max="1" width="3.42578125" style="2" customWidth="1"/>
    <col min="2" max="2" width="27" style="2" customWidth="1"/>
    <col min="3" max="3" width="24.7109375" style="2" customWidth="1"/>
    <col min="4" max="4" width="15.140625" style="2" customWidth="1"/>
    <col min="5" max="5" width="17.5703125" style="2" customWidth="1"/>
    <col min="6" max="6" width="27.5703125" style="2" customWidth="1"/>
    <col min="7" max="7" width="15.7109375" style="2" customWidth="1"/>
    <col min="8" max="8" width="20.42578125" style="2" customWidth="1"/>
    <col min="9" max="9" width="15.140625" style="2" customWidth="1"/>
    <col min="10" max="10" width="18.85546875" style="2" customWidth="1"/>
    <col min="11" max="11" width="23.28515625" style="2" customWidth="1"/>
    <col min="12" max="12" width="15.140625" style="2" bestFit="1" customWidth="1"/>
    <col min="13" max="13" width="21.7109375" style="2" customWidth="1"/>
    <col min="14" max="16384" width="11.42578125" style="2"/>
  </cols>
  <sheetData>
    <row r="1" spans="2:10" ht="30" customHeight="1" x14ac:dyDescent="0.2">
      <c r="B1" s="343"/>
      <c r="C1" s="260" t="s">
        <v>468</v>
      </c>
      <c r="D1" s="260"/>
      <c r="E1" s="260"/>
      <c r="F1" s="260"/>
      <c r="G1" s="260"/>
      <c r="H1" s="260"/>
      <c r="I1" s="260"/>
      <c r="J1" s="260"/>
    </row>
    <row r="2" spans="2:10" ht="30" customHeight="1" x14ac:dyDescent="0.2">
      <c r="B2" s="344"/>
      <c r="C2" s="261" t="s">
        <v>0</v>
      </c>
      <c r="D2" s="261"/>
      <c r="E2" s="261"/>
      <c r="F2" s="261"/>
      <c r="G2" s="261"/>
      <c r="H2" s="261"/>
      <c r="I2" s="261"/>
      <c r="J2" s="261"/>
    </row>
    <row r="3" spans="2:10" ht="30.95" customHeight="1" x14ac:dyDescent="0.2">
      <c r="B3" s="345"/>
      <c r="C3" s="111" t="s">
        <v>502</v>
      </c>
      <c r="D3" s="261" t="s">
        <v>482</v>
      </c>
      <c r="E3" s="261"/>
      <c r="F3" s="111" t="s">
        <v>503</v>
      </c>
      <c r="G3" s="543">
        <f>Menú!I3</f>
        <v>5</v>
      </c>
      <c r="H3" s="346" t="s">
        <v>504</v>
      </c>
      <c r="I3" s="346"/>
      <c r="J3" s="544">
        <f>Menú!K3</f>
        <v>45700</v>
      </c>
    </row>
    <row r="4" spans="2:10" ht="7.5" customHeight="1" thickBot="1" x14ac:dyDescent="0.25"/>
    <row r="5" spans="2:10" ht="42.75" customHeight="1" thickBot="1" x14ac:dyDescent="0.25">
      <c r="B5" s="358" t="s">
        <v>617</v>
      </c>
      <c r="C5" s="359"/>
      <c r="D5" s="359"/>
      <c r="E5" s="359"/>
      <c r="F5" s="359"/>
      <c r="G5" s="359"/>
      <c r="H5" s="359"/>
      <c r="I5" s="359"/>
      <c r="J5" s="360"/>
    </row>
    <row r="6" spans="2:10" ht="7.5" customHeight="1" thickBot="1" x14ac:dyDescent="0.25"/>
    <row r="7" spans="2:10" ht="15.75" x14ac:dyDescent="0.25">
      <c r="B7" s="122" t="s">
        <v>11</v>
      </c>
      <c r="C7" s="361"/>
      <c r="D7" s="361"/>
      <c r="E7" s="361"/>
      <c r="F7" s="361"/>
      <c r="G7" s="361"/>
      <c r="H7" s="361"/>
      <c r="I7" s="361"/>
      <c r="J7" s="362"/>
    </row>
    <row r="8" spans="2:10" ht="15.75" x14ac:dyDescent="0.25">
      <c r="B8" s="123" t="s">
        <v>12</v>
      </c>
      <c r="C8" s="363"/>
      <c r="D8" s="363"/>
      <c r="E8" s="363"/>
      <c r="F8" s="363"/>
      <c r="G8" s="363"/>
      <c r="H8" s="363"/>
      <c r="I8" s="363"/>
      <c r="J8" s="364"/>
    </row>
    <row r="9" spans="2:10" ht="16.5" thickBot="1" x14ac:dyDescent="0.3">
      <c r="B9" s="124" t="s">
        <v>1</v>
      </c>
      <c r="C9" s="365"/>
      <c r="D9" s="365"/>
      <c r="E9" s="365"/>
      <c r="F9" s="365"/>
      <c r="G9" s="365"/>
      <c r="H9" s="365"/>
      <c r="I9" s="365"/>
      <c r="J9" s="366"/>
    </row>
    <row r="10" spans="2:10" ht="5.45" customHeight="1" thickBot="1" x14ac:dyDescent="0.3">
      <c r="B10" s="17"/>
      <c r="C10" s="18"/>
      <c r="D10" s="18"/>
      <c r="E10" s="18"/>
      <c r="F10" s="19"/>
      <c r="G10" s="19"/>
      <c r="H10" s="19"/>
      <c r="I10" s="4"/>
      <c r="J10" s="4"/>
    </row>
    <row r="11" spans="2:10" s="3" customFormat="1" ht="35.25" customHeight="1" x14ac:dyDescent="0.25">
      <c r="B11" s="356" t="s">
        <v>306</v>
      </c>
      <c r="C11" s="357"/>
      <c r="D11" s="354" t="s">
        <v>305</v>
      </c>
      <c r="E11" s="355"/>
      <c r="F11" s="356" t="s">
        <v>5</v>
      </c>
      <c r="G11" s="372"/>
      <c r="H11" s="372"/>
      <c r="I11" s="372"/>
      <c r="J11" s="357"/>
    </row>
    <row r="12" spans="2:10" ht="54.75" customHeight="1" x14ac:dyDescent="0.2">
      <c r="B12" s="350"/>
      <c r="C12" s="351"/>
      <c r="D12" s="352"/>
      <c r="E12" s="353"/>
      <c r="F12" s="347"/>
      <c r="G12" s="348"/>
      <c r="H12" s="348"/>
      <c r="I12" s="348"/>
      <c r="J12" s="349"/>
    </row>
    <row r="13" spans="2:10" ht="48" customHeight="1" x14ac:dyDescent="0.2">
      <c r="B13" s="350"/>
      <c r="C13" s="351"/>
      <c r="D13" s="352"/>
      <c r="E13" s="353"/>
      <c r="F13" s="347"/>
      <c r="G13" s="348"/>
      <c r="H13" s="348"/>
      <c r="I13" s="348"/>
      <c r="J13" s="349"/>
    </row>
    <row r="14" spans="2:10" ht="48" customHeight="1" x14ac:dyDescent="0.2">
      <c r="B14" s="350"/>
      <c r="C14" s="351"/>
      <c r="D14" s="241"/>
      <c r="E14" s="242"/>
      <c r="F14" s="206"/>
      <c r="G14" s="207"/>
      <c r="H14" s="207"/>
      <c r="I14" s="207"/>
      <c r="J14" s="208"/>
    </row>
    <row r="15" spans="2:10" ht="48" customHeight="1" x14ac:dyDescent="0.2">
      <c r="B15" s="350"/>
      <c r="C15" s="351"/>
      <c r="D15" s="241"/>
      <c r="E15" s="242"/>
      <c r="F15" s="206"/>
      <c r="G15" s="207"/>
      <c r="H15" s="207"/>
      <c r="I15" s="207"/>
      <c r="J15" s="208"/>
    </row>
    <row r="16" spans="2:10" ht="48" customHeight="1" x14ac:dyDescent="0.2">
      <c r="B16" s="350"/>
      <c r="C16" s="351"/>
      <c r="D16" s="352"/>
      <c r="E16" s="353"/>
      <c r="F16" s="347"/>
      <c r="G16" s="348"/>
      <c r="H16" s="348"/>
      <c r="I16" s="348"/>
      <c r="J16" s="349"/>
    </row>
    <row r="17" spans="2:10" ht="48" customHeight="1" x14ac:dyDescent="0.2">
      <c r="B17" s="350"/>
      <c r="C17" s="351"/>
      <c r="D17" s="352"/>
      <c r="E17" s="353"/>
      <c r="F17" s="347"/>
      <c r="G17" s="348"/>
      <c r="H17" s="348"/>
      <c r="I17" s="348"/>
      <c r="J17" s="349"/>
    </row>
    <row r="18" spans="2:10" ht="48" customHeight="1" x14ac:dyDescent="0.2">
      <c r="B18" s="350"/>
      <c r="C18" s="351"/>
      <c r="D18" s="352"/>
      <c r="E18" s="353"/>
      <c r="F18" s="347"/>
      <c r="G18" s="348"/>
      <c r="H18" s="348"/>
      <c r="I18" s="348"/>
      <c r="J18" s="349"/>
    </row>
    <row r="19" spans="2:10" ht="48" customHeight="1" x14ac:dyDescent="0.2">
      <c r="B19" s="350"/>
      <c r="C19" s="351"/>
      <c r="D19" s="352"/>
      <c r="E19" s="353"/>
      <c r="F19" s="347"/>
      <c r="G19" s="348"/>
      <c r="H19" s="348"/>
      <c r="I19" s="348"/>
      <c r="J19" s="349"/>
    </row>
    <row r="20" spans="2:10" ht="48" hidden="1" customHeight="1" outlineLevel="1" x14ac:dyDescent="0.2">
      <c r="B20" s="350"/>
      <c r="C20" s="351"/>
      <c r="D20" s="352"/>
      <c r="E20" s="353"/>
      <c r="F20" s="347"/>
      <c r="G20" s="348"/>
      <c r="H20" s="348"/>
      <c r="I20" s="348"/>
      <c r="J20" s="349"/>
    </row>
    <row r="21" spans="2:10" ht="48" hidden="1" customHeight="1" outlineLevel="1" x14ac:dyDescent="0.2">
      <c r="B21" s="350"/>
      <c r="C21" s="351"/>
      <c r="D21" s="352"/>
      <c r="E21" s="353"/>
      <c r="F21" s="347"/>
      <c r="G21" s="348"/>
      <c r="H21" s="348"/>
      <c r="I21" s="348"/>
      <c r="J21" s="349"/>
    </row>
    <row r="22" spans="2:10" ht="48" hidden="1" customHeight="1" outlineLevel="1" x14ac:dyDescent="0.2">
      <c r="B22" s="350"/>
      <c r="C22" s="351"/>
      <c r="D22" s="352"/>
      <c r="E22" s="353"/>
      <c r="F22" s="347"/>
      <c r="G22" s="348"/>
      <c r="H22" s="348"/>
      <c r="I22" s="348"/>
      <c r="J22" s="349"/>
    </row>
    <row r="23" spans="2:10" ht="48" hidden="1" customHeight="1" outlineLevel="1" x14ac:dyDescent="0.2">
      <c r="B23" s="350"/>
      <c r="C23" s="351"/>
      <c r="D23" s="352"/>
      <c r="E23" s="353"/>
      <c r="F23" s="347"/>
      <c r="G23" s="348"/>
      <c r="H23" s="348"/>
      <c r="I23" s="348"/>
      <c r="J23" s="349"/>
    </row>
    <row r="24" spans="2:10" ht="48" hidden="1" customHeight="1" outlineLevel="1" x14ac:dyDescent="0.2">
      <c r="B24" s="350"/>
      <c r="C24" s="351"/>
      <c r="D24" s="352"/>
      <c r="E24" s="353"/>
      <c r="F24" s="347"/>
      <c r="G24" s="348"/>
      <c r="H24" s="348"/>
      <c r="I24" s="348"/>
      <c r="J24" s="349"/>
    </row>
    <row r="25" spans="2:10" ht="48" hidden="1" customHeight="1" outlineLevel="1" x14ac:dyDescent="0.2">
      <c r="B25" s="350"/>
      <c r="C25" s="351"/>
      <c r="D25" s="352"/>
      <c r="E25" s="353"/>
      <c r="F25" s="347"/>
      <c r="G25" s="348"/>
      <c r="H25" s="348"/>
      <c r="I25" s="348"/>
      <c r="J25" s="349"/>
    </row>
    <row r="26" spans="2:10" ht="48" hidden="1" customHeight="1" outlineLevel="1" x14ac:dyDescent="0.2">
      <c r="B26" s="350"/>
      <c r="C26" s="351"/>
      <c r="D26" s="352"/>
      <c r="E26" s="353"/>
      <c r="F26" s="347"/>
      <c r="G26" s="348"/>
      <c r="H26" s="348"/>
      <c r="I26" s="348"/>
      <c r="J26" s="349"/>
    </row>
    <row r="27" spans="2:10" ht="48" hidden="1" customHeight="1" outlineLevel="1" x14ac:dyDescent="0.2">
      <c r="B27" s="350"/>
      <c r="C27" s="351"/>
      <c r="D27" s="352"/>
      <c r="E27" s="353"/>
      <c r="F27" s="347"/>
      <c r="G27" s="348"/>
      <c r="H27" s="348"/>
      <c r="I27" s="348"/>
      <c r="J27" s="349"/>
    </row>
    <row r="28" spans="2:10" ht="36" customHeight="1" collapsed="1" x14ac:dyDescent="0.2">
      <c r="B28" s="367" t="s">
        <v>22</v>
      </c>
      <c r="C28" s="368"/>
      <c r="D28" s="369">
        <f>+SUM(D12:E19)</f>
        <v>0</v>
      </c>
      <c r="E28" s="369"/>
      <c r="F28" s="370"/>
      <c r="G28" s="370"/>
      <c r="H28" s="370"/>
      <c r="I28" s="370"/>
      <c r="J28" s="371"/>
    </row>
    <row r="29" spans="2:10" ht="36" customHeight="1" thickBot="1" x14ac:dyDescent="0.25">
      <c r="B29" s="163" t="s">
        <v>297</v>
      </c>
      <c r="C29" s="164"/>
      <c r="D29" s="165"/>
      <c r="E29" s="165"/>
      <c r="F29" s="166"/>
      <c r="G29" s="166"/>
      <c r="H29" s="166"/>
      <c r="I29" s="166"/>
      <c r="J29" s="167"/>
    </row>
    <row r="30" spans="2:10" x14ac:dyDescent="0.2">
      <c r="B30" s="6"/>
      <c r="C30" s="7"/>
      <c r="D30" s="7"/>
      <c r="E30" s="7"/>
      <c r="F30" s="7"/>
      <c r="G30" s="7"/>
      <c r="H30" s="7"/>
      <c r="I30" s="7"/>
      <c r="J30" s="8"/>
    </row>
    <row r="31" spans="2:10" x14ac:dyDescent="0.2">
      <c r="B31" s="22"/>
      <c r="C31" s="23"/>
      <c r="D31" s="23"/>
      <c r="E31" s="23"/>
      <c r="F31" s="23"/>
      <c r="G31" s="23"/>
      <c r="H31" s="23"/>
      <c r="I31" s="23"/>
      <c r="J31" s="24"/>
    </row>
    <row r="32" spans="2:10" ht="15.75" x14ac:dyDescent="0.25">
      <c r="B32" s="26"/>
      <c r="C32" s="100" t="s">
        <v>456</v>
      </c>
      <c r="D32" s="375" t="s">
        <v>458</v>
      </c>
      <c r="E32" s="375"/>
      <c r="F32" s="375"/>
      <c r="G32" s="5"/>
      <c r="H32" s="5"/>
      <c r="I32" s="5"/>
      <c r="J32" s="1"/>
    </row>
    <row r="33" spans="2:10" ht="15.75" x14ac:dyDescent="0.25">
      <c r="B33" s="9"/>
      <c r="C33" s="94" t="s">
        <v>16</v>
      </c>
      <c r="D33" s="376" t="s">
        <v>15</v>
      </c>
      <c r="E33" s="376"/>
      <c r="F33" s="376"/>
      <c r="G33" s="10"/>
      <c r="H33" s="10"/>
      <c r="I33" s="10"/>
      <c r="J33" s="11"/>
    </row>
    <row r="34" spans="2:10" ht="15.75" x14ac:dyDescent="0.25">
      <c r="B34" s="12"/>
      <c r="C34" s="105"/>
      <c r="D34" s="107"/>
      <c r="E34" s="106"/>
      <c r="F34" s="106"/>
      <c r="G34" s="10"/>
      <c r="H34" s="10"/>
      <c r="I34" s="10"/>
      <c r="J34" s="11"/>
    </row>
    <row r="35" spans="2:10" ht="15.75" x14ac:dyDescent="0.25">
      <c r="B35" s="12"/>
      <c r="C35" s="100" t="s">
        <v>459</v>
      </c>
      <c r="D35" s="375" t="s">
        <v>458</v>
      </c>
      <c r="E35" s="375"/>
      <c r="F35" s="375"/>
      <c r="G35" s="10"/>
      <c r="H35" s="10"/>
      <c r="I35" s="10"/>
      <c r="J35" s="11"/>
    </row>
    <row r="36" spans="2:10" ht="15.75" x14ac:dyDescent="0.25">
      <c r="B36" s="12"/>
      <c r="C36" s="94" t="s">
        <v>16</v>
      </c>
      <c r="D36" s="376" t="s">
        <v>15</v>
      </c>
      <c r="E36" s="376"/>
      <c r="F36" s="376"/>
      <c r="G36" s="10"/>
      <c r="H36" s="10"/>
      <c r="I36" s="10"/>
      <c r="J36" s="11"/>
    </row>
    <row r="37" spans="2:10" ht="16.5" thickBot="1" x14ac:dyDescent="0.3">
      <c r="B37" s="12"/>
      <c r="C37" s="105"/>
      <c r="D37" s="107"/>
      <c r="E37" s="106"/>
      <c r="F37" s="106"/>
      <c r="G37" s="10"/>
      <c r="H37" s="10"/>
      <c r="I37" s="10"/>
      <c r="J37" s="11"/>
    </row>
    <row r="38" spans="2:10" ht="15.75" x14ac:dyDescent="0.25">
      <c r="B38" s="12"/>
      <c r="C38" s="100" t="s">
        <v>17</v>
      </c>
      <c r="D38" s="375" t="s">
        <v>463</v>
      </c>
      <c r="E38" s="375"/>
      <c r="F38" s="375"/>
      <c r="G38" s="10"/>
      <c r="H38" s="377"/>
      <c r="I38" s="373"/>
      <c r="J38" s="374"/>
    </row>
    <row r="39" spans="2:10" ht="15.75" x14ac:dyDescent="0.25">
      <c r="B39" s="12"/>
      <c r="C39" s="94" t="s">
        <v>16</v>
      </c>
      <c r="D39" s="376" t="s">
        <v>15</v>
      </c>
      <c r="E39" s="376"/>
      <c r="F39" s="376"/>
      <c r="G39" s="10"/>
      <c r="H39" s="378"/>
      <c r="I39" s="379"/>
      <c r="J39" s="380"/>
    </row>
    <row r="40" spans="2:10" ht="16.5" thickBot="1" x14ac:dyDescent="0.3">
      <c r="B40" s="12"/>
      <c r="C40" s="25"/>
      <c r="D40" s="13"/>
      <c r="E40" s="25"/>
      <c r="F40" s="25"/>
      <c r="G40" s="10"/>
      <c r="H40" s="381"/>
      <c r="I40" s="382"/>
      <c r="J40" s="383"/>
    </row>
    <row r="41" spans="2:10" ht="15.75" x14ac:dyDescent="0.25">
      <c r="B41" s="12"/>
      <c r="C41" s="102"/>
      <c r="D41" s="102"/>
      <c r="E41" s="103"/>
      <c r="F41" s="10"/>
      <c r="G41" s="10"/>
      <c r="H41" s="373" t="s">
        <v>462</v>
      </c>
      <c r="I41" s="373"/>
      <c r="J41" s="374"/>
    </row>
    <row r="42" spans="2:10" ht="15.75" x14ac:dyDescent="0.25">
      <c r="B42" s="12"/>
      <c r="G42" s="10"/>
      <c r="H42" s="10"/>
      <c r="I42" s="10"/>
      <c r="J42" s="11"/>
    </row>
    <row r="43" spans="2:10" ht="16.5" thickBot="1" x14ac:dyDescent="0.3">
      <c r="B43" s="92"/>
      <c r="C43" s="104"/>
      <c r="D43" s="104"/>
      <c r="E43" s="104"/>
      <c r="F43" s="104"/>
      <c r="G43" s="14"/>
      <c r="H43" s="14"/>
      <c r="I43" s="15"/>
      <c r="J43" s="16"/>
    </row>
  </sheetData>
  <mergeCells count="67">
    <mergeCell ref="B24:C24"/>
    <mergeCell ref="D24:E24"/>
    <mergeCell ref="F24:J24"/>
    <mergeCell ref="B25:C25"/>
    <mergeCell ref="D25:E25"/>
    <mergeCell ref="F25:J25"/>
    <mergeCell ref="B26:C26"/>
    <mergeCell ref="D26:E26"/>
    <mergeCell ref="F26:J26"/>
    <mergeCell ref="B27:C27"/>
    <mergeCell ref="D27:E27"/>
    <mergeCell ref="F27:J27"/>
    <mergeCell ref="B22:C22"/>
    <mergeCell ref="D22:E22"/>
    <mergeCell ref="F22:J22"/>
    <mergeCell ref="B23:C23"/>
    <mergeCell ref="D23:E23"/>
    <mergeCell ref="F23:J23"/>
    <mergeCell ref="B20:C20"/>
    <mergeCell ref="D20:E20"/>
    <mergeCell ref="F20:J20"/>
    <mergeCell ref="B21:C21"/>
    <mergeCell ref="D21:E21"/>
    <mergeCell ref="F21:J21"/>
    <mergeCell ref="H41:J41"/>
    <mergeCell ref="D35:F35"/>
    <mergeCell ref="D36:F36"/>
    <mergeCell ref="D33:F33"/>
    <mergeCell ref="D32:F32"/>
    <mergeCell ref="D38:F38"/>
    <mergeCell ref="D39:F39"/>
    <mergeCell ref="H38:J40"/>
    <mergeCell ref="B5:J5"/>
    <mergeCell ref="C7:J7"/>
    <mergeCell ref="C8:J8"/>
    <mergeCell ref="C9:J9"/>
    <mergeCell ref="B28:C28"/>
    <mergeCell ref="D28:E28"/>
    <mergeCell ref="B19:C19"/>
    <mergeCell ref="D19:E19"/>
    <mergeCell ref="F19:J19"/>
    <mergeCell ref="F28:J28"/>
    <mergeCell ref="D17:E17"/>
    <mergeCell ref="D18:E18"/>
    <mergeCell ref="F17:J17"/>
    <mergeCell ref="F18:J18"/>
    <mergeCell ref="B18:C18"/>
    <mergeCell ref="F11:J11"/>
    <mergeCell ref="F12:J12"/>
    <mergeCell ref="D11:E11"/>
    <mergeCell ref="D12:E12"/>
    <mergeCell ref="B11:C11"/>
    <mergeCell ref="B12:C12"/>
    <mergeCell ref="F16:J16"/>
    <mergeCell ref="B13:C13"/>
    <mergeCell ref="B16:C16"/>
    <mergeCell ref="B17:C17"/>
    <mergeCell ref="D13:E13"/>
    <mergeCell ref="D16:E16"/>
    <mergeCell ref="F13:J13"/>
    <mergeCell ref="B14:C14"/>
    <mergeCell ref="B15:C15"/>
    <mergeCell ref="B1:B3"/>
    <mergeCell ref="C1:J1"/>
    <mergeCell ref="C2:J2"/>
    <mergeCell ref="H3:I3"/>
    <mergeCell ref="D3:E3"/>
  </mergeCells>
  <dataValidations count="1">
    <dataValidation allowBlank="1" showInputMessage="1" showErrorMessage="1" prompt="Registre el Nombre del Coordinador de Grupo o Dependencia" sqref="C38 C35 C32" xr:uid="{00000000-0002-0000-0300-000000000000}"/>
  </dataValidations>
  <printOptions horizontalCentered="1"/>
  <pageMargins left="0.19685039370078741" right="0.19685039370078741" top="0.55118110236220474" bottom="0.47244094488188981" header="0.31496062992125984" footer="0.31496062992125984"/>
  <pageSetup scale="67"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'Ctos Apoyo '!$G$2:$G$17</xm:f>
          </x14:formula1>
          <xm:sqref>C7:J8</xm:sqref>
        </x14:dataValidation>
        <x14:dataValidation type="list" allowBlank="1" showInputMessage="1" showErrorMessage="1" xr:uid="{00000000-0002-0000-0300-000003000000}">
          <x14:formula1>
            <xm:f>'Ctos Apoyo '!$H$2:$H$19</xm:f>
          </x14:formula1>
          <xm:sqref>C9:J9</xm:sqref>
        </x14:dataValidation>
        <x14:dataValidation type="list" allowBlank="1" showInputMessage="1" showErrorMessage="1" xr:uid="{7015394A-C14F-4DAC-9CA1-B4C791B7914A}">
          <x14:formula1>
            <xm:f>'Descripción  Otros Gastos'!$B$3:$B$13</xm:f>
          </x14:formula1>
          <xm:sqref>B20:C27</xm:sqref>
        </x14:dataValidation>
        <x14:dataValidation type="list" allowBlank="1" showInputMessage="1" showErrorMessage="1" xr:uid="{FA5EC020-EE65-4BA7-B3E9-AC7A863BD842}">
          <x14:formula1>
            <xm:f>'Descripción  Otros Gastos'!$B$4:$B$15</xm:f>
          </x14:formula1>
          <xm:sqref>B12:C19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B2:M37"/>
  <sheetViews>
    <sheetView showGridLines="0" showRowColHeaders="0" workbookViewId="0">
      <selection activeCell="B16" sqref="B16"/>
    </sheetView>
  </sheetViews>
  <sheetFormatPr baseColWidth="10" defaultColWidth="11.42578125" defaultRowHeight="15" x14ac:dyDescent="0.25"/>
  <cols>
    <col min="2" max="2" width="70.28515625" customWidth="1"/>
  </cols>
  <sheetData>
    <row r="2" spans="2:13" x14ac:dyDescent="0.25">
      <c r="B2" s="27" t="s">
        <v>19</v>
      </c>
    </row>
    <row r="3" spans="2:13" ht="21" x14ac:dyDescent="0.35">
      <c r="B3" s="78" t="s">
        <v>18</v>
      </c>
      <c r="M3">
        <f t="shared" ref="M3:M16" si="0">+LEN(B3)</f>
        <v>10</v>
      </c>
    </row>
    <row r="4" spans="2:13" ht="21" x14ac:dyDescent="0.35">
      <c r="B4" s="78" t="s">
        <v>20</v>
      </c>
      <c r="M4">
        <f t="shared" si="0"/>
        <v>11</v>
      </c>
    </row>
    <row r="5" spans="2:13" ht="21" x14ac:dyDescent="0.35">
      <c r="B5" s="78" t="s">
        <v>21</v>
      </c>
      <c r="M5">
        <f t="shared" si="0"/>
        <v>17</v>
      </c>
    </row>
    <row r="6" spans="2:13" ht="42" x14ac:dyDescent="0.35">
      <c r="B6" s="78" t="s">
        <v>313</v>
      </c>
      <c r="M6">
        <f t="shared" si="0"/>
        <v>63</v>
      </c>
    </row>
    <row r="7" spans="2:13" ht="42" x14ac:dyDescent="0.35">
      <c r="B7" s="78" t="s">
        <v>314</v>
      </c>
      <c r="M7">
        <f t="shared" si="0"/>
        <v>60</v>
      </c>
    </row>
    <row r="8" spans="2:13" ht="21" x14ac:dyDescent="0.35">
      <c r="B8" s="78" t="s">
        <v>296</v>
      </c>
      <c r="M8">
        <f t="shared" si="0"/>
        <v>54</v>
      </c>
    </row>
    <row r="9" spans="2:13" ht="63" x14ac:dyDescent="0.35">
      <c r="B9" s="78" t="s">
        <v>615</v>
      </c>
      <c r="M9">
        <f t="shared" si="0"/>
        <v>126</v>
      </c>
    </row>
    <row r="10" spans="2:13" ht="63" x14ac:dyDescent="0.35">
      <c r="B10" s="78" t="s">
        <v>368</v>
      </c>
      <c r="M10">
        <f t="shared" si="0"/>
        <v>151</v>
      </c>
    </row>
    <row r="11" spans="2:13" ht="21" x14ac:dyDescent="0.35">
      <c r="B11" s="78" t="s">
        <v>310</v>
      </c>
      <c r="M11">
        <f t="shared" si="0"/>
        <v>14</v>
      </c>
    </row>
    <row r="12" spans="2:13" ht="21" x14ac:dyDescent="0.35">
      <c r="B12" s="78" t="s">
        <v>312</v>
      </c>
      <c r="M12">
        <f t="shared" si="0"/>
        <v>12</v>
      </c>
    </row>
    <row r="13" spans="2:13" ht="21" x14ac:dyDescent="0.35">
      <c r="B13" s="79" t="s">
        <v>311</v>
      </c>
      <c r="M13">
        <f t="shared" si="0"/>
        <v>12</v>
      </c>
    </row>
    <row r="14" spans="2:13" ht="21" x14ac:dyDescent="0.35">
      <c r="B14" s="209" t="s">
        <v>616</v>
      </c>
      <c r="F14" s="29"/>
      <c r="M14">
        <f t="shared" si="0"/>
        <v>53</v>
      </c>
    </row>
    <row r="15" spans="2:13" ht="21" x14ac:dyDescent="0.35">
      <c r="B15" s="79" t="s">
        <v>633</v>
      </c>
      <c r="M15">
        <f t="shared" si="0"/>
        <v>34</v>
      </c>
    </row>
    <row r="16" spans="2:13" ht="21" x14ac:dyDescent="0.35">
      <c r="B16" s="79"/>
      <c r="M16">
        <f t="shared" si="0"/>
        <v>0</v>
      </c>
    </row>
    <row r="17" spans="2:2" ht="21" x14ac:dyDescent="0.35">
      <c r="B17" s="79"/>
    </row>
    <row r="18" spans="2:2" ht="21" x14ac:dyDescent="0.35">
      <c r="B18" s="28"/>
    </row>
    <row r="19" spans="2:2" ht="21" x14ac:dyDescent="0.35">
      <c r="B19" s="28"/>
    </row>
    <row r="20" spans="2:2" ht="21" x14ac:dyDescent="0.35">
      <c r="B20" s="28"/>
    </row>
    <row r="21" spans="2:2" ht="21" x14ac:dyDescent="0.35">
      <c r="B21" s="28"/>
    </row>
    <row r="22" spans="2:2" ht="21" x14ac:dyDescent="0.35">
      <c r="B22" s="28"/>
    </row>
    <row r="23" spans="2:2" ht="21" x14ac:dyDescent="0.35">
      <c r="B23" s="28"/>
    </row>
    <row r="24" spans="2:2" ht="21" x14ac:dyDescent="0.35">
      <c r="B24" s="28"/>
    </row>
    <row r="25" spans="2:2" ht="21" x14ac:dyDescent="0.35">
      <c r="B25" s="28"/>
    </row>
    <row r="26" spans="2:2" ht="21" x14ac:dyDescent="0.35">
      <c r="B26" s="28"/>
    </row>
    <row r="27" spans="2:2" ht="21" x14ac:dyDescent="0.35">
      <c r="B27" s="28"/>
    </row>
    <row r="28" spans="2:2" ht="21" x14ac:dyDescent="0.35">
      <c r="B28" s="28"/>
    </row>
    <row r="29" spans="2:2" ht="21" x14ac:dyDescent="0.35">
      <c r="B29" s="28"/>
    </row>
    <row r="30" spans="2:2" ht="21" x14ac:dyDescent="0.35">
      <c r="B30" s="28"/>
    </row>
    <row r="31" spans="2:2" ht="21" x14ac:dyDescent="0.35">
      <c r="B31" s="28"/>
    </row>
    <row r="32" spans="2:2" ht="21" x14ac:dyDescent="0.35">
      <c r="B32" s="28"/>
    </row>
    <row r="33" spans="2:2" ht="21" x14ac:dyDescent="0.35">
      <c r="B33" s="28"/>
    </row>
    <row r="34" spans="2:2" ht="21" x14ac:dyDescent="0.35">
      <c r="B34" s="28"/>
    </row>
    <row r="35" spans="2:2" ht="21" x14ac:dyDescent="0.35">
      <c r="B35" s="28"/>
    </row>
    <row r="36" spans="2:2" ht="21" x14ac:dyDescent="0.35">
      <c r="B36" s="28"/>
    </row>
    <row r="37" spans="2:2" ht="21" x14ac:dyDescent="0.35">
      <c r="B37" s="2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sheetPr>
  <dimension ref="A1:XEZ1048570"/>
  <sheetViews>
    <sheetView showGridLines="0" topLeftCell="B1" zoomScale="90" zoomScaleNormal="90" workbookViewId="0">
      <selection activeCell="I3" sqref="I3"/>
    </sheetView>
  </sheetViews>
  <sheetFormatPr baseColWidth="10" defaultColWidth="11.42578125" defaultRowHeight="15" outlineLevelCol="1" x14ac:dyDescent="0.25"/>
  <cols>
    <col min="1" max="1" width="4.140625" style="30" customWidth="1"/>
    <col min="2" max="2" width="23.7109375" style="30" customWidth="1"/>
    <col min="3" max="3" width="20.5703125" style="36" customWidth="1"/>
    <col min="4" max="4" width="22.5703125" style="30" customWidth="1"/>
    <col min="5" max="5" width="29.28515625" style="37" customWidth="1"/>
    <col min="6" max="6" width="33.7109375" style="38" hidden="1" customWidth="1" outlineLevel="1"/>
    <col min="7" max="7" width="16.140625" style="32" customWidth="1" collapsed="1"/>
    <col min="8" max="8" width="15.140625" style="32" customWidth="1"/>
    <col min="9" max="9" width="35.5703125" style="32" customWidth="1"/>
    <col min="10" max="11" width="11.42578125" style="32"/>
    <col min="12" max="13" width="11.85546875" style="32" bestFit="1" customWidth="1"/>
    <col min="14" max="16379" width="11.42578125" style="32"/>
    <col min="16380" max="16380" width="11.85546875" style="32" bestFit="1" customWidth="1"/>
    <col min="16381" max="16384" width="11.85546875" style="32" customWidth="1"/>
  </cols>
  <sheetData>
    <row r="1" spans="1:9" ht="30" customHeight="1" x14ac:dyDescent="0.25">
      <c r="B1" s="397"/>
      <c r="C1" s="391" t="s">
        <v>468</v>
      </c>
      <c r="D1" s="392"/>
      <c r="E1" s="392"/>
      <c r="F1" s="392"/>
      <c r="G1" s="392"/>
      <c r="H1" s="392"/>
      <c r="I1" s="393"/>
    </row>
    <row r="2" spans="1:9" ht="30" customHeight="1" x14ac:dyDescent="0.25">
      <c r="B2" s="398"/>
      <c r="C2" s="394" t="s">
        <v>0</v>
      </c>
      <c r="D2" s="395"/>
      <c r="E2" s="395"/>
      <c r="F2" s="395"/>
      <c r="G2" s="395"/>
      <c r="H2" s="395"/>
      <c r="I2" s="396"/>
    </row>
    <row r="3" spans="1:9" ht="30" customHeight="1" x14ac:dyDescent="0.25">
      <c r="B3" s="399"/>
      <c r="C3" s="111" t="s">
        <v>502</v>
      </c>
      <c r="D3" s="112" t="s">
        <v>482</v>
      </c>
      <c r="E3" s="111" t="s">
        <v>503</v>
      </c>
      <c r="F3" s="545">
        <f>Menú!I3</f>
        <v>5</v>
      </c>
      <c r="G3" s="546"/>
      <c r="H3" s="111" t="s">
        <v>504</v>
      </c>
      <c r="I3" s="544">
        <f>Menú!K3</f>
        <v>45700</v>
      </c>
    </row>
    <row r="4" spans="1:9" ht="11.1" customHeight="1" thickBot="1" x14ac:dyDescent="0.45">
      <c r="A4" s="32"/>
      <c r="B4" s="32"/>
      <c r="C4" s="33"/>
      <c r="D4" s="34"/>
      <c r="E4" s="31"/>
      <c r="F4" s="35"/>
    </row>
    <row r="5" spans="1:9" ht="20.100000000000001" customHeight="1" x14ac:dyDescent="0.25">
      <c r="A5" s="32"/>
      <c r="B5" s="404" t="s">
        <v>298</v>
      </c>
      <c r="C5" s="405"/>
      <c r="D5" s="405"/>
      <c r="E5" s="405"/>
      <c r="F5" s="405"/>
      <c r="G5" s="405"/>
      <c r="H5" s="405"/>
      <c r="I5" s="406"/>
    </row>
    <row r="6" spans="1:9" ht="15" customHeight="1" thickBot="1" x14ac:dyDescent="0.3">
      <c r="A6" s="32"/>
      <c r="B6" s="97"/>
      <c r="C6" s="113"/>
      <c r="D6" s="114"/>
      <c r="E6" s="115"/>
      <c r="F6" s="204"/>
      <c r="G6" s="116" t="s">
        <v>307</v>
      </c>
      <c r="H6" s="116"/>
      <c r="I6" s="110"/>
    </row>
    <row r="7" spans="1:9" ht="15.75" hidden="1" thickBot="1" x14ac:dyDescent="0.3">
      <c r="A7" s="32"/>
      <c r="B7" s="96"/>
      <c r="E7" s="46"/>
      <c r="F7" s="45"/>
      <c r="I7" s="109"/>
    </row>
    <row r="8" spans="1:9" ht="35.25" customHeight="1" thickBot="1" x14ac:dyDescent="0.3">
      <c r="A8" s="32"/>
      <c r="B8" s="407" t="s">
        <v>6</v>
      </c>
      <c r="C8" s="408"/>
      <c r="D8" s="125" t="s">
        <v>478</v>
      </c>
      <c r="E8" s="126" t="s">
        <v>308</v>
      </c>
      <c r="F8" s="127" t="s">
        <v>309</v>
      </c>
      <c r="G8" s="413" t="s">
        <v>39</v>
      </c>
      <c r="H8" s="414"/>
      <c r="I8" s="415"/>
    </row>
    <row r="9" spans="1:9" x14ac:dyDescent="0.25">
      <c r="A9" s="32"/>
      <c r="B9" s="409" t="s">
        <v>40</v>
      </c>
      <c r="C9" s="410"/>
      <c r="D9" s="128" t="s">
        <v>41</v>
      </c>
      <c r="E9" s="243">
        <f>+E10+E38</f>
        <v>0</v>
      </c>
      <c r="F9" s="39">
        <f>+F10+F38</f>
        <v>0</v>
      </c>
      <c r="G9" s="416"/>
      <c r="H9" s="417"/>
      <c r="I9" s="418"/>
    </row>
    <row r="10" spans="1:9" x14ac:dyDescent="0.25">
      <c r="A10" s="32"/>
      <c r="B10" s="411" t="s">
        <v>42</v>
      </c>
      <c r="C10" s="412"/>
      <c r="D10" s="128" t="s">
        <v>43</v>
      </c>
      <c r="E10" s="243">
        <f>+E11</f>
        <v>0</v>
      </c>
      <c r="F10" s="39">
        <f>+F11</f>
        <v>0</v>
      </c>
      <c r="G10" s="419"/>
      <c r="H10" s="420"/>
      <c r="I10" s="421"/>
    </row>
    <row r="11" spans="1:9" x14ac:dyDescent="0.25">
      <c r="A11" s="32"/>
      <c r="B11" s="411" t="s">
        <v>44</v>
      </c>
      <c r="C11" s="412"/>
      <c r="D11" s="128" t="s">
        <v>45</v>
      </c>
      <c r="E11" s="243">
        <f>E12+E23+E31</f>
        <v>0</v>
      </c>
      <c r="F11" s="39">
        <f>F12+F23+F31</f>
        <v>0</v>
      </c>
      <c r="G11" s="419"/>
      <c r="H11" s="420"/>
      <c r="I11" s="421"/>
    </row>
    <row r="12" spans="1:9" x14ac:dyDescent="0.25">
      <c r="A12" s="32"/>
      <c r="B12" s="400" t="s">
        <v>46</v>
      </c>
      <c r="C12" s="401"/>
      <c r="D12" s="129" t="s">
        <v>47</v>
      </c>
      <c r="E12" s="244">
        <f>+E13</f>
        <v>0</v>
      </c>
      <c r="F12" s="80">
        <f>+F13</f>
        <v>0</v>
      </c>
      <c r="G12" s="431"/>
      <c r="H12" s="432"/>
      <c r="I12" s="433"/>
    </row>
    <row r="13" spans="1:9" x14ac:dyDescent="0.25">
      <c r="A13" s="32"/>
      <c r="B13" s="400" t="s">
        <v>48</v>
      </c>
      <c r="C13" s="401"/>
      <c r="D13" s="129" t="s">
        <v>49</v>
      </c>
      <c r="E13" s="244">
        <f>+SUM(E14:E22)</f>
        <v>0</v>
      </c>
      <c r="F13" s="80">
        <f>+SUM(F14:F22)</f>
        <v>0</v>
      </c>
      <c r="G13" s="431"/>
      <c r="H13" s="432"/>
      <c r="I13" s="433"/>
    </row>
    <row r="14" spans="1:9" x14ac:dyDescent="0.25">
      <c r="A14" s="32"/>
      <c r="B14" s="384" t="s">
        <v>50</v>
      </c>
      <c r="C14" s="385"/>
      <c r="D14" s="130" t="s">
        <v>51</v>
      </c>
      <c r="E14" s="245"/>
      <c r="F14" s="81"/>
      <c r="G14" s="386"/>
      <c r="H14" s="387"/>
      <c r="I14" s="388"/>
    </row>
    <row r="15" spans="1:9" x14ac:dyDescent="0.25">
      <c r="A15" s="32"/>
      <c r="B15" s="384" t="s">
        <v>52</v>
      </c>
      <c r="C15" s="385"/>
      <c r="D15" s="130" t="s">
        <v>53</v>
      </c>
      <c r="E15" s="246"/>
      <c r="F15" s="81"/>
      <c r="G15" s="386"/>
      <c r="H15" s="387"/>
      <c r="I15" s="388"/>
    </row>
    <row r="16" spans="1:9" x14ac:dyDescent="0.25">
      <c r="A16" s="32"/>
      <c r="B16" s="384" t="s">
        <v>54</v>
      </c>
      <c r="C16" s="385"/>
      <c r="D16" s="130" t="s">
        <v>55</v>
      </c>
      <c r="E16" s="245"/>
      <c r="F16" s="81"/>
      <c r="G16" s="386"/>
      <c r="H16" s="387"/>
      <c r="I16" s="388"/>
    </row>
    <row r="17" spans="1:9" x14ac:dyDescent="0.25">
      <c r="A17" s="32"/>
      <c r="B17" s="384" t="s">
        <v>483</v>
      </c>
      <c r="C17" s="385"/>
      <c r="D17" s="130" t="s">
        <v>484</v>
      </c>
      <c r="E17" s="245"/>
      <c r="F17" s="81"/>
      <c r="G17" s="386"/>
      <c r="H17" s="387"/>
      <c r="I17" s="388"/>
    </row>
    <row r="18" spans="1:9" x14ac:dyDescent="0.25">
      <c r="A18" s="32"/>
      <c r="B18" s="384" t="s">
        <v>56</v>
      </c>
      <c r="C18" s="385"/>
      <c r="D18" s="130" t="s">
        <v>57</v>
      </c>
      <c r="E18" s="245"/>
      <c r="F18" s="81"/>
      <c r="G18" s="386"/>
      <c r="H18" s="387"/>
      <c r="I18" s="388"/>
    </row>
    <row r="19" spans="1:9" ht="15" customHeight="1" x14ac:dyDescent="0.25">
      <c r="A19" s="32"/>
      <c r="B19" s="384" t="s">
        <v>58</v>
      </c>
      <c r="C19" s="385"/>
      <c r="D19" s="130" t="s">
        <v>59</v>
      </c>
      <c r="E19" s="246"/>
      <c r="F19" s="81"/>
      <c r="G19" s="386"/>
      <c r="H19" s="387"/>
      <c r="I19" s="388"/>
    </row>
    <row r="20" spans="1:9" ht="15" customHeight="1" x14ac:dyDescent="0.25">
      <c r="A20" s="32"/>
      <c r="B20" s="384" t="s">
        <v>60</v>
      </c>
      <c r="C20" s="385"/>
      <c r="D20" s="130" t="s">
        <v>61</v>
      </c>
      <c r="E20" s="245"/>
      <c r="F20" s="81"/>
      <c r="G20" s="386"/>
      <c r="H20" s="387"/>
      <c r="I20" s="388"/>
    </row>
    <row r="21" spans="1:9" x14ac:dyDescent="0.25">
      <c r="A21" s="32"/>
      <c r="B21" s="384" t="s">
        <v>62</v>
      </c>
      <c r="C21" s="385"/>
      <c r="D21" s="130" t="s">
        <v>63</v>
      </c>
      <c r="E21" s="245"/>
      <c r="F21" s="81"/>
      <c r="G21" s="386"/>
      <c r="H21" s="387"/>
      <c r="I21" s="388"/>
    </row>
    <row r="22" spans="1:9" x14ac:dyDescent="0.25">
      <c r="A22" s="32"/>
      <c r="B22" s="384" t="s">
        <v>64</v>
      </c>
      <c r="C22" s="385"/>
      <c r="D22" s="130" t="s">
        <v>65</v>
      </c>
      <c r="E22" s="245"/>
      <c r="F22" s="81"/>
      <c r="G22" s="386"/>
      <c r="H22" s="387"/>
      <c r="I22" s="388"/>
    </row>
    <row r="23" spans="1:9" ht="16.5" x14ac:dyDescent="0.25">
      <c r="A23" s="32"/>
      <c r="B23" s="402" t="s">
        <v>66</v>
      </c>
      <c r="C23" s="403"/>
      <c r="D23" s="131" t="s">
        <v>67</v>
      </c>
      <c r="E23" s="247">
        <f>+SUM(E24:E30)</f>
        <v>0</v>
      </c>
      <c r="F23" s="42">
        <f>+SUM(F24:F30)</f>
        <v>0</v>
      </c>
      <c r="G23" s="422"/>
      <c r="H23" s="423"/>
      <c r="I23" s="424"/>
    </row>
    <row r="24" spans="1:9" x14ac:dyDescent="0.25">
      <c r="A24" s="32"/>
      <c r="B24" s="384" t="s">
        <v>560</v>
      </c>
      <c r="C24" s="385"/>
      <c r="D24" s="130" t="s">
        <v>68</v>
      </c>
      <c r="E24" s="245"/>
      <c r="F24" s="81"/>
      <c r="G24" s="386"/>
      <c r="H24" s="387"/>
      <c r="I24" s="388"/>
    </row>
    <row r="25" spans="1:9" x14ac:dyDescent="0.25">
      <c r="A25" s="32"/>
      <c r="B25" s="384" t="s">
        <v>561</v>
      </c>
      <c r="C25" s="385"/>
      <c r="D25" s="130" t="s">
        <v>69</v>
      </c>
      <c r="E25" s="245"/>
      <c r="F25" s="81"/>
      <c r="G25" s="386"/>
      <c r="H25" s="387"/>
      <c r="I25" s="388"/>
    </row>
    <row r="26" spans="1:9" x14ac:dyDescent="0.25">
      <c r="A26" s="32"/>
      <c r="B26" s="384" t="s">
        <v>562</v>
      </c>
      <c r="C26" s="385"/>
      <c r="D26" s="130" t="s">
        <v>70</v>
      </c>
      <c r="E26" s="245"/>
      <c r="F26" s="81"/>
      <c r="G26" s="386"/>
      <c r="H26" s="387"/>
      <c r="I26" s="388"/>
    </row>
    <row r="27" spans="1:9" ht="15" customHeight="1" x14ac:dyDescent="0.25">
      <c r="A27" s="32"/>
      <c r="B27" s="384" t="s">
        <v>563</v>
      </c>
      <c r="C27" s="385"/>
      <c r="D27" s="130" t="s">
        <v>71</v>
      </c>
      <c r="E27" s="245"/>
      <c r="F27" s="81"/>
      <c r="G27" s="386"/>
      <c r="H27" s="387"/>
      <c r="I27" s="388"/>
    </row>
    <row r="28" spans="1:9" ht="15" customHeight="1" x14ac:dyDescent="0.25">
      <c r="A28" s="32"/>
      <c r="B28" s="384" t="s">
        <v>72</v>
      </c>
      <c r="C28" s="385"/>
      <c r="D28" s="130" t="s">
        <v>73</v>
      </c>
      <c r="E28" s="245"/>
      <c r="F28" s="81"/>
      <c r="G28" s="386"/>
      <c r="H28" s="387"/>
      <c r="I28" s="388"/>
    </row>
    <row r="29" spans="1:9" x14ac:dyDescent="0.25">
      <c r="A29" s="32"/>
      <c r="B29" s="384" t="s">
        <v>74</v>
      </c>
      <c r="C29" s="385"/>
      <c r="D29" s="130" t="s">
        <v>75</v>
      </c>
      <c r="E29" s="245"/>
      <c r="F29" s="81"/>
      <c r="G29" s="386"/>
      <c r="H29" s="387"/>
      <c r="I29" s="388"/>
    </row>
    <row r="30" spans="1:9" x14ac:dyDescent="0.25">
      <c r="A30" s="32"/>
      <c r="B30" s="384" t="s">
        <v>76</v>
      </c>
      <c r="C30" s="385"/>
      <c r="D30" s="130" t="s">
        <v>77</v>
      </c>
      <c r="E30" s="245"/>
      <c r="F30" s="81"/>
      <c r="G30" s="434"/>
      <c r="H30" s="435"/>
      <c r="I30" s="436"/>
    </row>
    <row r="31" spans="1:9" ht="27" customHeight="1" x14ac:dyDescent="0.25">
      <c r="A31" s="32"/>
      <c r="B31" s="400" t="s">
        <v>78</v>
      </c>
      <c r="C31" s="401"/>
      <c r="D31" s="129" t="s">
        <v>79</v>
      </c>
      <c r="E31" s="244">
        <f>+E32+E36+E37</f>
        <v>0</v>
      </c>
      <c r="F31" s="80">
        <f>+F32+F36+F37</f>
        <v>0</v>
      </c>
      <c r="G31" s="431"/>
      <c r="H31" s="432"/>
      <c r="I31" s="433"/>
    </row>
    <row r="32" spans="1:9" ht="16.5" x14ac:dyDescent="0.25">
      <c r="A32" s="32"/>
      <c r="B32" s="402" t="s">
        <v>80</v>
      </c>
      <c r="C32" s="403"/>
      <c r="D32" s="131" t="s">
        <v>81</v>
      </c>
      <c r="E32" s="247">
        <f>+SUM(E33:E35)</f>
        <v>0</v>
      </c>
      <c r="F32" s="42">
        <f>+SUM(F33:F35)</f>
        <v>0</v>
      </c>
      <c r="G32" s="422"/>
      <c r="H32" s="423"/>
      <c r="I32" s="424"/>
    </row>
    <row r="33" spans="1:9" x14ac:dyDescent="0.25">
      <c r="A33" s="32"/>
      <c r="B33" s="384" t="s">
        <v>564</v>
      </c>
      <c r="C33" s="385"/>
      <c r="D33" s="130" t="s">
        <v>82</v>
      </c>
      <c r="E33" s="245"/>
      <c r="F33" s="81"/>
      <c r="G33" s="425"/>
      <c r="H33" s="426"/>
      <c r="I33" s="427"/>
    </row>
    <row r="34" spans="1:9" ht="15" customHeight="1" x14ac:dyDescent="0.25">
      <c r="A34" s="32"/>
      <c r="B34" s="384" t="s">
        <v>83</v>
      </c>
      <c r="C34" s="385"/>
      <c r="D34" s="130" t="s">
        <v>84</v>
      </c>
      <c r="E34" s="246"/>
      <c r="F34" s="81"/>
      <c r="G34" s="425"/>
      <c r="H34" s="426"/>
      <c r="I34" s="427"/>
    </row>
    <row r="35" spans="1:9" ht="15" customHeight="1" x14ac:dyDescent="0.25">
      <c r="A35" s="32"/>
      <c r="B35" s="384" t="s">
        <v>85</v>
      </c>
      <c r="C35" s="385"/>
      <c r="D35" s="130" t="s">
        <v>86</v>
      </c>
      <c r="E35" s="246"/>
      <c r="F35" s="81"/>
      <c r="G35" s="434"/>
      <c r="H35" s="435"/>
      <c r="I35" s="436"/>
    </row>
    <row r="36" spans="1:9" x14ac:dyDescent="0.25">
      <c r="A36" s="32"/>
      <c r="B36" s="384" t="s">
        <v>87</v>
      </c>
      <c r="C36" s="385"/>
      <c r="D36" s="130" t="s">
        <v>88</v>
      </c>
      <c r="E36" s="245"/>
      <c r="F36" s="81"/>
      <c r="G36" s="425"/>
      <c r="H36" s="426"/>
      <c r="I36" s="427"/>
    </row>
    <row r="37" spans="1:9" ht="15" customHeight="1" x14ac:dyDescent="0.25">
      <c r="A37" s="32"/>
      <c r="B37" s="384" t="s">
        <v>89</v>
      </c>
      <c r="C37" s="385"/>
      <c r="D37" s="130" t="s">
        <v>90</v>
      </c>
      <c r="E37" s="245"/>
      <c r="F37" s="81"/>
      <c r="G37" s="425"/>
      <c r="H37" s="426"/>
      <c r="I37" s="427"/>
    </row>
    <row r="38" spans="1:9" x14ac:dyDescent="0.25">
      <c r="A38" s="32"/>
      <c r="B38" s="400" t="s">
        <v>91</v>
      </c>
      <c r="C38" s="401"/>
      <c r="D38" s="129" t="s">
        <v>92</v>
      </c>
      <c r="E38" s="248">
        <f t="shared" ref="E38:F40" si="0">+E39</f>
        <v>0</v>
      </c>
      <c r="F38" s="40">
        <f t="shared" si="0"/>
        <v>0</v>
      </c>
      <c r="G38" s="431"/>
      <c r="H38" s="432"/>
      <c r="I38" s="433"/>
    </row>
    <row r="39" spans="1:9" x14ac:dyDescent="0.25">
      <c r="A39" s="32"/>
      <c r="B39" s="400" t="s">
        <v>93</v>
      </c>
      <c r="C39" s="401"/>
      <c r="D39" s="129" t="s">
        <v>94</v>
      </c>
      <c r="E39" s="248">
        <f t="shared" si="0"/>
        <v>0</v>
      </c>
      <c r="F39" s="40">
        <f t="shared" si="0"/>
        <v>0</v>
      </c>
      <c r="G39" s="431"/>
      <c r="H39" s="432"/>
      <c r="I39" s="433"/>
    </row>
    <row r="40" spans="1:9" ht="25.5" customHeight="1" x14ac:dyDescent="0.25">
      <c r="A40" s="32"/>
      <c r="B40" s="402" t="s">
        <v>95</v>
      </c>
      <c r="C40" s="403"/>
      <c r="D40" s="131" t="s">
        <v>96</v>
      </c>
      <c r="E40" s="247">
        <f t="shared" si="0"/>
        <v>0</v>
      </c>
      <c r="F40" s="42">
        <f t="shared" si="0"/>
        <v>0</v>
      </c>
      <c r="G40" s="422"/>
      <c r="H40" s="423"/>
      <c r="I40" s="424"/>
    </row>
    <row r="41" spans="1:9" ht="23.25" customHeight="1" x14ac:dyDescent="0.25">
      <c r="A41" s="32"/>
      <c r="B41" s="402" t="s">
        <v>97</v>
      </c>
      <c r="C41" s="403"/>
      <c r="D41" s="131" t="s">
        <v>98</v>
      </c>
      <c r="E41" s="247">
        <f>+E42+E43</f>
        <v>0</v>
      </c>
      <c r="F41" s="42">
        <f>+F42+F43</f>
        <v>0</v>
      </c>
      <c r="G41" s="422"/>
      <c r="H41" s="423"/>
      <c r="I41" s="424"/>
    </row>
    <row r="42" spans="1:9" ht="24" customHeight="1" x14ac:dyDescent="0.25">
      <c r="A42" s="32"/>
      <c r="B42" s="384" t="s">
        <v>99</v>
      </c>
      <c r="C42" s="385"/>
      <c r="D42" s="130" t="s">
        <v>100</v>
      </c>
      <c r="E42" s="245"/>
      <c r="F42" s="41"/>
      <c r="G42" s="425"/>
      <c r="H42" s="426"/>
      <c r="I42" s="427"/>
    </row>
    <row r="43" spans="1:9" ht="30.75" customHeight="1" thickBot="1" x14ac:dyDescent="0.3">
      <c r="A43" s="32"/>
      <c r="B43" s="389" t="s">
        <v>101</v>
      </c>
      <c r="C43" s="390"/>
      <c r="D43" s="132" t="s">
        <v>102</v>
      </c>
      <c r="E43" s="249"/>
      <c r="F43" s="43"/>
      <c r="G43" s="428"/>
      <c r="H43" s="429"/>
      <c r="I43" s="430"/>
    </row>
    <row r="44" spans="1:9" x14ac:dyDescent="0.25">
      <c r="A44" s="32"/>
      <c r="B44" s="95"/>
      <c r="C44" s="144"/>
      <c r="D44" s="145"/>
      <c r="E44" s="146"/>
      <c r="F44" s="147"/>
      <c r="G44" s="145"/>
      <c r="H44" s="145"/>
      <c r="I44" s="108"/>
    </row>
    <row r="45" spans="1:9" x14ac:dyDescent="0.25">
      <c r="A45" s="32"/>
      <c r="B45" s="96"/>
      <c r="C45" s="32"/>
      <c r="D45" s="32"/>
      <c r="E45" s="32"/>
      <c r="F45" s="32"/>
      <c r="I45" s="109"/>
    </row>
    <row r="46" spans="1:9" ht="15.75" x14ac:dyDescent="0.25">
      <c r="A46" s="32"/>
      <c r="B46" s="96"/>
      <c r="C46" s="100" t="s">
        <v>456</v>
      </c>
      <c r="D46" s="375" t="s">
        <v>458</v>
      </c>
      <c r="E46" s="375"/>
      <c r="F46" s="32"/>
      <c r="I46" s="109"/>
    </row>
    <row r="47" spans="1:9" ht="15.75" x14ac:dyDescent="0.25">
      <c r="A47" s="32"/>
      <c r="B47" s="96"/>
      <c r="C47" s="94" t="s">
        <v>16</v>
      </c>
      <c r="D47" s="437" t="s">
        <v>15</v>
      </c>
      <c r="E47" s="437"/>
      <c r="F47" s="32"/>
      <c r="I47" s="109"/>
    </row>
    <row r="48" spans="1:9" x14ac:dyDescent="0.25">
      <c r="A48" s="32"/>
      <c r="B48" s="96"/>
      <c r="C48" s="44"/>
      <c r="D48" s="32"/>
      <c r="E48" s="32"/>
      <c r="F48" s="32"/>
      <c r="I48" s="109"/>
    </row>
    <row r="49" spans="1:9" ht="15.75" x14ac:dyDescent="0.25">
      <c r="A49" s="32"/>
      <c r="B49" s="96"/>
      <c r="C49" s="100" t="s">
        <v>464</v>
      </c>
      <c r="D49" s="375" t="s">
        <v>458</v>
      </c>
      <c r="E49" s="375"/>
      <c r="F49" s="32"/>
      <c r="I49" s="109"/>
    </row>
    <row r="50" spans="1:9" ht="15.75" x14ac:dyDescent="0.25">
      <c r="A50" s="32"/>
      <c r="B50" s="96"/>
      <c r="C50" s="94" t="s">
        <v>16</v>
      </c>
      <c r="D50" s="437" t="s">
        <v>15</v>
      </c>
      <c r="E50" s="437"/>
      <c r="F50" s="32"/>
      <c r="I50" s="109"/>
    </row>
    <row r="51" spans="1:9" x14ac:dyDescent="0.25">
      <c r="A51" s="32"/>
      <c r="B51" s="96"/>
      <c r="C51" s="44"/>
      <c r="D51" s="32"/>
      <c r="E51" s="32"/>
      <c r="F51" s="32"/>
      <c r="I51" s="109"/>
    </row>
    <row r="52" spans="1:9" ht="15.75" x14ac:dyDescent="0.25">
      <c r="A52" s="32"/>
      <c r="B52" s="96"/>
      <c r="C52" s="100" t="s">
        <v>457</v>
      </c>
      <c r="D52" s="375" t="s">
        <v>465</v>
      </c>
      <c r="E52" s="375"/>
      <c r="F52" s="32"/>
      <c r="I52" s="109"/>
    </row>
    <row r="53" spans="1:9" ht="16.5" thickBot="1" x14ac:dyDescent="0.3">
      <c r="A53" s="32"/>
      <c r="B53" s="96"/>
      <c r="C53" s="94" t="s">
        <v>16</v>
      </c>
      <c r="D53" s="437" t="s">
        <v>15</v>
      </c>
      <c r="E53" s="437"/>
      <c r="F53" s="32"/>
      <c r="I53" s="109"/>
    </row>
    <row r="54" spans="1:9" x14ac:dyDescent="0.25">
      <c r="A54" s="32"/>
      <c r="B54" s="96"/>
      <c r="C54" s="32"/>
      <c r="D54" s="95"/>
      <c r="E54" s="108"/>
      <c r="F54" s="32"/>
      <c r="I54" s="109"/>
    </row>
    <row r="55" spans="1:9" ht="22.5" customHeight="1" x14ac:dyDescent="0.25">
      <c r="A55" s="32"/>
      <c r="B55" s="96"/>
      <c r="C55" s="32"/>
      <c r="D55" s="96"/>
      <c r="E55" s="109"/>
      <c r="F55" s="32"/>
      <c r="I55" s="109"/>
    </row>
    <row r="56" spans="1:9" ht="15" customHeight="1" thickBot="1" x14ac:dyDescent="0.3">
      <c r="A56" s="32"/>
      <c r="B56" s="96"/>
      <c r="C56" s="32"/>
      <c r="D56" s="97"/>
      <c r="E56" s="110"/>
      <c r="F56" s="32"/>
      <c r="I56" s="109"/>
    </row>
    <row r="57" spans="1:9" ht="16.5" thickBot="1" x14ac:dyDescent="0.3">
      <c r="A57" s="32"/>
      <c r="B57" s="97"/>
      <c r="C57" s="148"/>
      <c r="D57" s="438" t="s">
        <v>466</v>
      </c>
      <c r="E57" s="438"/>
      <c r="F57" s="148"/>
      <c r="G57" s="148"/>
      <c r="H57" s="148"/>
      <c r="I57" s="110"/>
    </row>
    <row r="58" spans="1:9" x14ac:dyDescent="0.25">
      <c r="A58" s="32"/>
      <c r="B58" s="32"/>
      <c r="C58" s="32"/>
      <c r="D58" s="32"/>
      <c r="E58" s="32"/>
      <c r="F58" s="32"/>
    </row>
    <row r="59" spans="1:9" x14ac:dyDescent="0.25">
      <c r="A59" s="32"/>
      <c r="B59" s="32"/>
      <c r="C59" s="32"/>
      <c r="D59" s="32"/>
      <c r="E59" s="32"/>
      <c r="F59" s="32"/>
    </row>
    <row r="60" spans="1:9" x14ac:dyDescent="0.25">
      <c r="A60" s="32"/>
      <c r="B60" s="32"/>
      <c r="C60" s="32"/>
      <c r="D60" s="32"/>
      <c r="E60" s="32"/>
      <c r="F60" s="32"/>
    </row>
    <row r="61" spans="1:9" x14ac:dyDescent="0.25">
      <c r="A61" s="32"/>
      <c r="B61" s="32"/>
      <c r="C61" s="32"/>
      <c r="D61" s="32"/>
      <c r="E61" s="32"/>
      <c r="F61" s="32"/>
    </row>
    <row r="62" spans="1:9" x14ac:dyDescent="0.25">
      <c r="A62" s="32"/>
      <c r="B62" s="32"/>
      <c r="C62" s="32"/>
      <c r="D62" s="32"/>
      <c r="E62" s="32"/>
      <c r="F62" s="32"/>
    </row>
    <row r="63" spans="1:9" x14ac:dyDescent="0.25">
      <c r="C63" s="32"/>
      <c r="D63" s="32"/>
      <c r="E63" s="32"/>
      <c r="F63" s="32"/>
    </row>
    <row r="64" spans="1:9" x14ac:dyDescent="0.25">
      <c r="C64" s="32"/>
      <c r="D64" s="32"/>
      <c r="E64" s="32"/>
      <c r="F64" s="32"/>
    </row>
    <row r="65" spans="3:6" x14ac:dyDescent="0.25">
      <c r="C65" s="32"/>
      <c r="D65" s="32"/>
      <c r="E65" s="32"/>
      <c r="F65" s="32"/>
    </row>
    <row r="66" spans="3:6" x14ac:dyDescent="0.25">
      <c r="C66" s="32"/>
      <c r="D66" s="32"/>
      <c r="E66" s="32"/>
      <c r="F66" s="32"/>
    </row>
    <row r="67" spans="3:6" x14ac:dyDescent="0.25">
      <c r="C67" s="32"/>
      <c r="D67" s="32"/>
      <c r="E67" s="32"/>
      <c r="F67" s="32"/>
    </row>
    <row r="68" spans="3:6" x14ac:dyDescent="0.25">
      <c r="C68" s="32"/>
      <c r="D68" s="32"/>
      <c r="E68" s="32"/>
      <c r="F68" s="32"/>
    </row>
    <row r="69" spans="3:6" x14ac:dyDescent="0.25">
      <c r="C69" s="32"/>
      <c r="D69" s="32"/>
      <c r="E69" s="32"/>
      <c r="F69" s="32"/>
    </row>
    <row r="70" spans="3:6" x14ac:dyDescent="0.25">
      <c r="C70" s="32"/>
      <c r="D70" s="32"/>
      <c r="E70" s="32"/>
      <c r="F70" s="32"/>
    </row>
    <row r="71" spans="3:6" x14ac:dyDescent="0.25">
      <c r="C71" s="32"/>
      <c r="D71" s="32"/>
      <c r="E71" s="32"/>
      <c r="F71" s="32"/>
    </row>
    <row r="72" spans="3:6" x14ac:dyDescent="0.25">
      <c r="C72" s="32"/>
      <c r="D72" s="32"/>
      <c r="E72" s="32"/>
      <c r="F72" s="32"/>
    </row>
    <row r="73" spans="3:6" x14ac:dyDescent="0.25">
      <c r="C73" s="32"/>
      <c r="D73" s="32"/>
      <c r="E73" s="32"/>
      <c r="F73" s="32"/>
    </row>
    <row r="74" spans="3:6" x14ac:dyDescent="0.25">
      <c r="C74" s="32"/>
      <c r="D74" s="32"/>
      <c r="E74" s="32"/>
      <c r="F74" s="32"/>
    </row>
    <row r="75" spans="3:6" x14ac:dyDescent="0.25">
      <c r="C75" s="32"/>
      <c r="D75" s="32"/>
      <c r="E75" s="32"/>
      <c r="F75" s="32"/>
    </row>
    <row r="76" spans="3:6" x14ac:dyDescent="0.25">
      <c r="C76" s="32"/>
      <c r="D76" s="32"/>
      <c r="E76" s="32"/>
      <c r="F76" s="32"/>
    </row>
    <row r="77" spans="3:6" x14ac:dyDescent="0.25">
      <c r="C77" s="32"/>
      <c r="D77" s="32"/>
      <c r="E77" s="32"/>
      <c r="F77" s="32"/>
    </row>
    <row r="78" spans="3:6" x14ac:dyDescent="0.25">
      <c r="C78" s="32"/>
      <c r="D78" s="32"/>
      <c r="E78" s="32"/>
      <c r="F78" s="32"/>
    </row>
    <row r="79" spans="3:6" x14ac:dyDescent="0.25">
      <c r="C79" s="32"/>
      <c r="D79" s="32"/>
      <c r="E79" s="32"/>
      <c r="F79" s="32"/>
    </row>
    <row r="80" spans="3:6" x14ac:dyDescent="0.25">
      <c r="C80" s="32"/>
      <c r="D80" s="32"/>
      <c r="E80" s="32"/>
      <c r="F80" s="32"/>
    </row>
    <row r="81" spans="3:6" x14ac:dyDescent="0.25">
      <c r="C81" s="32"/>
      <c r="D81" s="32"/>
      <c r="E81" s="32"/>
      <c r="F81" s="32"/>
    </row>
    <row r="82" spans="3:6" x14ac:dyDescent="0.25">
      <c r="C82" s="32"/>
      <c r="D82" s="32"/>
      <c r="E82" s="32"/>
      <c r="F82" s="32"/>
    </row>
    <row r="83" spans="3:6" x14ac:dyDescent="0.25">
      <c r="C83" s="32"/>
      <c r="D83" s="32"/>
      <c r="E83" s="32"/>
      <c r="F83" s="32"/>
    </row>
    <row r="84" spans="3:6" x14ac:dyDescent="0.25">
      <c r="C84" s="32"/>
      <c r="D84" s="32"/>
      <c r="E84" s="32"/>
      <c r="F84" s="32"/>
    </row>
    <row r="85" spans="3:6" x14ac:dyDescent="0.25">
      <c r="C85" s="32"/>
      <c r="D85" s="32"/>
      <c r="E85" s="32"/>
      <c r="F85" s="32"/>
    </row>
    <row r="86" spans="3:6" x14ac:dyDescent="0.25">
      <c r="C86" s="32"/>
      <c r="D86" s="32"/>
      <c r="E86" s="32"/>
      <c r="F86" s="32"/>
    </row>
    <row r="87" spans="3:6" x14ac:dyDescent="0.25">
      <c r="C87" s="32"/>
      <c r="D87" s="32"/>
      <c r="E87" s="32"/>
      <c r="F87" s="32"/>
    </row>
    <row r="88" spans="3:6" x14ac:dyDescent="0.25">
      <c r="C88" s="32"/>
      <c r="D88" s="32"/>
      <c r="E88" s="32"/>
      <c r="F88" s="32"/>
    </row>
    <row r="89" spans="3:6" x14ac:dyDescent="0.25">
      <c r="C89" s="32"/>
      <c r="D89" s="32"/>
      <c r="E89" s="32"/>
      <c r="F89" s="32"/>
    </row>
    <row r="90" spans="3:6" x14ac:dyDescent="0.25">
      <c r="C90" s="32"/>
      <c r="D90" s="32"/>
      <c r="E90" s="32"/>
      <c r="F90" s="32"/>
    </row>
    <row r="91" spans="3:6" x14ac:dyDescent="0.25">
      <c r="C91" s="32"/>
      <c r="D91" s="32"/>
      <c r="E91" s="32"/>
      <c r="F91" s="32"/>
    </row>
    <row r="92" spans="3:6" x14ac:dyDescent="0.25">
      <c r="C92" s="32"/>
      <c r="D92" s="32"/>
      <c r="E92" s="32"/>
      <c r="F92" s="32"/>
    </row>
    <row r="93" spans="3:6" x14ac:dyDescent="0.25">
      <c r="C93" s="32"/>
      <c r="D93" s="32"/>
      <c r="E93" s="32"/>
      <c r="F93" s="32"/>
    </row>
    <row r="94" spans="3:6" x14ac:dyDescent="0.25">
      <c r="C94" s="32"/>
      <c r="D94" s="32"/>
      <c r="E94" s="32"/>
      <c r="F94" s="32"/>
    </row>
    <row r="95" spans="3:6" x14ac:dyDescent="0.25">
      <c r="C95" s="32"/>
      <c r="D95" s="32"/>
      <c r="E95" s="32"/>
      <c r="F95" s="32"/>
    </row>
    <row r="96" spans="3:6" x14ac:dyDescent="0.25">
      <c r="C96" s="32"/>
      <c r="D96" s="32"/>
      <c r="E96" s="32"/>
      <c r="F96" s="32"/>
    </row>
    <row r="97" spans="3:6" x14ac:dyDescent="0.25">
      <c r="C97" s="32"/>
      <c r="D97" s="32"/>
      <c r="E97" s="32"/>
      <c r="F97" s="32"/>
    </row>
    <row r="98" spans="3:6" x14ac:dyDescent="0.25">
      <c r="C98" s="32"/>
      <c r="D98" s="32"/>
      <c r="E98" s="32"/>
      <c r="F98" s="32"/>
    </row>
    <row r="99" spans="3:6" x14ac:dyDescent="0.25">
      <c r="C99" s="32"/>
      <c r="D99" s="32"/>
      <c r="E99" s="32"/>
      <c r="F99" s="32"/>
    </row>
    <row r="100" spans="3:6" x14ac:dyDescent="0.25">
      <c r="C100" s="32"/>
      <c r="D100" s="32"/>
      <c r="E100" s="32"/>
      <c r="F100" s="32"/>
    </row>
    <row r="101" spans="3:6" x14ac:dyDescent="0.25">
      <c r="C101" s="32"/>
      <c r="D101" s="32"/>
      <c r="E101" s="32"/>
      <c r="F101" s="32"/>
    </row>
    <row r="102" spans="3:6" x14ac:dyDescent="0.25">
      <c r="C102" s="32"/>
      <c r="D102" s="32"/>
      <c r="E102" s="32"/>
      <c r="F102" s="32"/>
    </row>
    <row r="103" spans="3:6" x14ac:dyDescent="0.25">
      <c r="C103" s="32"/>
      <c r="D103" s="32"/>
      <c r="E103" s="32"/>
      <c r="F103" s="32"/>
    </row>
    <row r="104" spans="3:6" x14ac:dyDescent="0.25">
      <c r="E104" s="46"/>
      <c r="F104" s="45"/>
    </row>
    <row r="105" spans="3:6" x14ac:dyDescent="0.25">
      <c r="E105" s="46"/>
      <c r="F105" s="45"/>
    </row>
    <row r="106" spans="3:6" x14ac:dyDescent="0.25">
      <c r="E106" s="46"/>
      <c r="F106" s="45"/>
    </row>
    <row r="107" spans="3:6" x14ac:dyDescent="0.25">
      <c r="E107" s="46"/>
      <c r="F107" s="45"/>
    </row>
    <row r="108" spans="3:6" x14ac:dyDescent="0.25">
      <c r="E108" s="46"/>
      <c r="F108" s="45"/>
    </row>
    <row r="109" spans="3:6" x14ac:dyDescent="0.25">
      <c r="E109" s="46"/>
      <c r="F109" s="45"/>
    </row>
    <row r="110" spans="3:6" x14ac:dyDescent="0.25">
      <c r="E110" s="46"/>
      <c r="F110" s="45"/>
    </row>
    <row r="111" spans="3:6" x14ac:dyDescent="0.25">
      <c r="E111" s="46"/>
      <c r="F111" s="45"/>
    </row>
    <row r="112" spans="3:6" x14ac:dyDescent="0.25">
      <c r="E112" s="46"/>
      <c r="F112" s="45"/>
    </row>
    <row r="113" spans="5:6" x14ac:dyDescent="0.25">
      <c r="E113" s="46"/>
      <c r="F113" s="45"/>
    </row>
    <row r="114" spans="5:6" x14ac:dyDescent="0.25">
      <c r="E114" s="46"/>
      <c r="F114" s="45"/>
    </row>
    <row r="1048568" spans="16380:16380" x14ac:dyDescent="0.25">
      <c r="XEZ1048568" s="32" t="s">
        <v>35</v>
      </c>
    </row>
    <row r="1048569" spans="16380:16380" x14ac:dyDescent="0.25">
      <c r="XEZ1048569" s="32" t="s">
        <v>479</v>
      </c>
    </row>
    <row r="1048570" spans="16380:16380" x14ac:dyDescent="0.25">
      <c r="XEZ1048570" s="32" t="s">
        <v>103</v>
      </c>
    </row>
  </sheetData>
  <mergeCells count="84">
    <mergeCell ref="D52:E52"/>
    <mergeCell ref="G31:I31"/>
    <mergeCell ref="D46:E46"/>
    <mergeCell ref="D47:E47"/>
    <mergeCell ref="D49:E49"/>
    <mergeCell ref="D50:E50"/>
    <mergeCell ref="G14:I14"/>
    <mergeCell ref="G12:I12"/>
    <mergeCell ref="G13:I13"/>
    <mergeCell ref="D53:E53"/>
    <mergeCell ref="D57:E57"/>
    <mergeCell ref="G37:I37"/>
    <mergeCell ref="G19:I19"/>
    <mergeCell ref="G20:I20"/>
    <mergeCell ref="G21:I21"/>
    <mergeCell ref="G22:I22"/>
    <mergeCell ref="G23:I23"/>
    <mergeCell ref="G24:I24"/>
    <mergeCell ref="G25:I25"/>
    <mergeCell ref="G26:I26"/>
    <mergeCell ref="G32:I32"/>
    <mergeCell ref="G33:I33"/>
    <mergeCell ref="G15:I15"/>
    <mergeCell ref="G16:I16"/>
    <mergeCell ref="G41:I41"/>
    <mergeCell ref="G42:I42"/>
    <mergeCell ref="G43:I43"/>
    <mergeCell ref="G18:I18"/>
    <mergeCell ref="G39:I39"/>
    <mergeCell ref="G40:I40"/>
    <mergeCell ref="G38:I38"/>
    <mergeCell ref="G27:I27"/>
    <mergeCell ref="G28:I28"/>
    <mergeCell ref="G29:I29"/>
    <mergeCell ref="G30:I30"/>
    <mergeCell ref="G35:I35"/>
    <mergeCell ref="G36:I36"/>
    <mergeCell ref="G34:I34"/>
    <mergeCell ref="B5:I5"/>
    <mergeCell ref="B8:C8"/>
    <mergeCell ref="B9:C9"/>
    <mergeCell ref="B10:C10"/>
    <mergeCell ref="B11:C11"/>
    <mergeCell ref="G8:I8"/>
    <mergeCell ref="G9:I9"/>
    <mergeCell ref="G10:I10"/>
    <mergeCell ref="G11:I11"/>
    <mergeCell ref="B12:C12"/>
    <mergeCell ref="B13:C13"/>
    <mergeCell ref="B14:C14"/>
    <mergeCell ref="B15:C15"/>
    <mergeCell ref="B16:C16"/>
    <mergeCell ref="B18:C18"/>
    <mergeCell ref="B19:C19"/>
    <mergeCell ref="B20:C20"/>
    <mergeCell ref="B21:C21"/>
    <mergeCell ref="B22:C22"/>
    <mergeCell ref="B23:C23"/>
    <mergeCell ref="B24:C24"/>
    <mergeCell ref="B25:C25"/>
    <mergeCell ref="B26:C26"/>
    <mergeCell ref="B27:C27"/>
    <mergeCell ref="B37:C37"/>
    <mergeCell ref="B28:C28"/>
    <mergeCell ref="B29:C29"/>
    <mergeCell ref="B30:C30"/>
    <mergeCell ref="B31:C31"/>
    <mergeCell ref="B32:C32"/>
    <mergeCell ref="B17:C17"/>
    <mergeCell ref="G17:I17"/>
    <mergeCell ref="F3:G3"/>
    <mergeCell ref="B43:C43"/>
    <mergeCell ref="C1:I1"/>
    <mergeCell ref="C2:I2"/>
    <mergeCell ref="B1:B3"/>
    <mergeCell ref="B38:C38"/>
    <mergeCell ref="B39:C39"/>
    <mergeCell ref="B40:C40"/>
    <mergeCell ref="B41:C41"/>
    <mergeCell ref="B42:C42"/>
    <mergeCell ref="B33:C33"/>
    <mergeCell ref="B34:C34"/>
    <mergeCell ref="B35:C35"/>
    <mergeCell ref="B36:C36"/>
  </mergeCells>
  <dataValidations disablePrompts="1" count="1">
    <dataValidation allowBlank="1" showInputMessage="1" showErrorMessage="1" prompt="Registre el Nombre del Coordinador de Grupo o Dependencia" sqref="C46 C52 C49" xr:uid="{7826826A-87AF-443D-A00E-62C984C439CB}"/>
  </dataValidations>
  <printOptions horizontalCentered="1"/>
  <pageMargins left="0.62992125984251968" right="0.27559055118110237" top="0.55118110236220474" bottom="1.5748031496062993" header="0.31496062992125984" footer="0.31496062992125984"/>
  <pageSetup scale="75" orientation="landscape" horizontalDpi="4294967294" r:id="rId1"/>
  <headerFooter>
    <oddFooter>&amp;L&amp;P de &amp;N</oddFooter>
  </headerFooter>
  <ignoredErrors>
    <ignoredError sqref="E11:F11 F23"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B1:L38"/>
  <sheetViews>
    <sheetView showGridLines="0" zoomScale="85" zoomScaleNormal="85" workbookViewId="0">
      <selection activeCell="I3" sqref="I3"/>
    </sheetView>
  </sheetViews>
  <sheetFormatPr baseColWidth="10" defaultColWidth="11.42578125" defaultRowHeight="15" outlineLevelCol="1" x14ac:dyDescent="0.25"/>
  <cols>
    <col min="1" max="1" width="4.85546875" style="47" customWidth="1"/>
    <col min="2" max="2" width="20.85546875" style="47" customWidth="1"/>
    <col min="3" max="3" width="13.28515625" style="47" customWidth="1"/>
    <col min="4" max="4" width="60.28515625" style="47" customWidth="1"/>
    <col min="5" max="5" width="20.42578125" style="56" customWidth="1"/>
    <col min="6" max="6" width="20.42578125" style="56" hidden="1" customWidth="1" outlineLevel="1"/>
    <col min="7" max="7" width="12.42578125" style="50" customWidth="1" collapsed="1"/>
    <col min="8" max="8" width="25.140625" style="50" customWidth="1"/>
    <col min="9" max="9" width="21.85546875" style="47" customWidth="1"/>
    <col min="10" max="16384" width="11.42578125" style="47"/>
  </cols>
  <sheetData>
    <row r="1" spans="2:12" ht="30" customHeight="1" x14ac:dyDescent="0.25">
      <c r="B1" s="343"/>
      <c r="C1" s="260" t="s">
        <v>468</v>
      </c>
      <c r="D1" s="260"/>
      <c r="E1" s="260"/>
      <c r="F1" s="260"/>
      <c r="G1" s="260"/>
      <c r="H1" s="260"/>
      <c r="I1" s="260"/>
    </row>
    <row r="2" spans="2:12" ht="30" customHeight="1" x14ac:dyDescent="0.25">
      <c r="B2" s="344"/>
      <c r="C2" s="261" t="s">
        <v>0</v>
      </c>
      <c r="D2" s="261"/>
      <c r="E2" s="261"/>
      <c r="F2" s="261"/>
      <c r="G2" s="261"/>
      <c r="H2" s="261"/>
      <c r="I2" s="261"/>
    </row>
    <row r="3" spans="2:12" ht="30" customHeight="1" x14ac:dyDescent="0.25">
      <c r="B3" s="345"/>
      <c r="C3" s="111" t="s">
        <v>502</v>
      </c>
      <c r="D3" s="112" t="s">
        <v>482</v>
      </c>
      <c r="E3" s="111" t="s">
        <v>503</v>
      </c>
      <c r="F3" s="545">
        <f>Menú!I3</f>
        <v>5</v>
      </c>
      <c r="G3" s="546"/>
      <c r="H3" s="111" t="s">
        <v>467</v>
      </c>
      <c r="I3" s="544">
        <f>Menú!K3</f>
        <v>45700</v>
      </c>
    </row>
    <row r="4" spans="2:12" ht="15" customHeight="1" thickBot="1" x14ac:dyDescent="0.3">
      <c r="C4" s="479"/>
      <c r="D4" s="479"/>
      <c r="E4" s="479"/>
      <c r="F4" s="479"/>
      <c r="G4" s="479"/>
      <c r="H4" s="117"/>
    </row>
    <row r="5" spans="2:12" ht="15" customHeight="1" thickBot="1" x14ac:dyDescent="0.3">
      <c r="B5" s="441" t="s">
        <v>114</v>
      </c>
      <c r="C5" s="442"/>
      <c r="D5" s="442"/>
      <c r="E5" s="442"/>
      <c r="F5" s="442"/>
      <c r="G5" s="442"/>
      <c r="H5" s="442"/>
      <c r="I5" s="443"/>
    </row>
    <row r="6" spans="2:12" ht="15.75" thickBot="1" x14ac:dyDescent="0.3">
      <c r="C6" s="48"/>
      <c r="D6" s="48"/>
      <c r="E6" s="49"/>
      <c r="F6" s="133" t="s">
        <v>104</v>
      </c>
    </row>
    <row r="7" spans="2:12" ht="15.75" thickBot="1" x14ac:dyDescent="0.3">
      <c r="C7" s="48"/>
      <c r="D7" s="48"/>
      <c r="E7" s="49"/>
      <c r="F7" s="205"/>
      <c r="J7" s="51"/>
    </row>
    <row r="8" spans="2:12" s="52" customFormat="1" ht="74.25" customHeight="1" thickBot="1" x14ac:dyDescent="0.3">
      <c r="B8" s="456" t="s">
        <v>105</v>
      </c>
      <c r="C8" s="457"/>
      <c r="D8" s="71" t="s">
        <v>106</v>
      </c>
      <c r="E8" s="72" t="s">
        <v>364</v>
      </c>
      <c r="F8" s="72" t="s">
        <v>481</v>
      </c>
      <c r="G8" s="470" t="s">
        <v>299</v>
      </c>
      <c r="H8" s="471"/>
      <c r="I8" s="472"/>
    </row>
    <row r="9" spans="2:12" s="53" customFormat="1" ht="18.75" x14ac:dyDescent="0.25">
      <c r="B9" s="458" t="s">
        <v>41</v>
      </c>
      <c r="C9" s="459"/>
      <c r="D9" s="134" t="s">
        <v>40</v>
      </c>
      <c r="E9" s="234">
        <f t="shared" ref="E9:E12" si="0">+E10</f>
        <v>0</v>
      </c>
      <c r="F9" s="64">
        <f t="shared" ref="F9:F22" si="1">+IF($F$7="",0,ROUND((E9*$F$7)+E9,2))</f>
        <v>0</v>
      </c>
      <c r="G9" s="473"/>
      <c r="H9" s="474"/>
      <c r="I9" s="475"/>
    </row>
    <row r="10" spans="2:12" s="54" customFormat="1" ht="15.75" x14ac:dyDescent="0.25">
      <c r="B10" s="460" t="s">
        <v>107</v>
      </c>
      <c r="C10" s="461"/>
      <c r="D10" s="135" t="s">
        <v>108</v>
      </c>
      <c r="E10" s="235">
        <f t="shared" si="0"/>
        <v>0</v>
      </c>
      <c r="F10" s="65">
        <f t="shared" si="1"/>
        <v>0</v>
      </c>
      <c r="G10" s="476"/>
      <c r="H10" s="477"/>
      <c r="I10" s="478"/>
      <c r="L10" s="53"/>
    </row>
    <row r="11" spans="2:12" s="54" customFormat="1" ht="15.75" x14ac:dyDescent="0.25">
      <c r="B11" s="460" t="s">
        <v>109</v>
      </c>
      <c r="C11" s="461"/>
      <c r="D11" s="135" t="s">
        <v>110</v>
      </c>
      <c r="E11" s="235">
        <f t="shared" si="0"/>
        <v>0</v>
      </c>
      <c r="F11" s="65">
        <f t="shared" si="1"/>
        <v>0</v>
      </c>
      <c r="G11" s="476"/>
      <c r="H11" s="477"/>
      <c r="I11" s="478"/>
      <c r="L11" s="53"/>
    </row>
    <row r="12" spans="2:12" s="53" customFormat="1" ht="15.75" x14ac:dyDescent="0.25">
      <c r="B12" s="462" t="s">
        <v>179</v>
      </c>
      <c r="C12" s="463"/>
      <c r="D12" s="136" t="s">
        <v>180</v>
      </c>
      <c r="E12" s="236">
        <f t="shared" si="0"/>
        <v>0</v>
      </c>
      <c r="F12" s="66">
        <f t="shared" si="1"/>
        <v>0</v>
      </c>
      <c r="G12" s="476"/>
      <c r="H12" s="477"/>
      <c r="I12" s="478"/>
    </row>
    <row r="13" spans="2:12" s="54" customFormat="1" ht="17.25" thickBot="1" x14ac:dyDescent="0.3">
      <c r="B13" s="464" t="s">
        <v>113</v>
      </c>
      <c r="C13" s="465"/>
      <c r="D13" s="168" t="s">
        <v>114</v>
      </c>
      <c r="E13" s="237">
        <f>+E14+E16+E18+E21</f>
        <v>0</v>
      </c>
      <c r="F13" s="67">
        <f t="shared" si="1"/>
        <v>0</v>
      </c>
      <c r="G13" s="453"/>
      <c r="H13" s="454"/>
      <c r="I13" s="455"/>
      <c r="L13" s="53"/>
    </row>
    <row r="14" spans="2:12" ht="16.5" x14ac:dyDescent="0.25">
      <c r="B14" s="466" t="s">
        <v>115</v>
      </c>
      <c r="C14" s="467"/>
      <c r="D14" s="169" t="s">
        <v>116</v>
      </c>
      <c r="E14" s="238">
        <f>SUM(E15:E15)</f>
        <v>0</v>
      </c>
      <c r="F14" s="68">
        <f t="shared" si="1"/>
        <v>0</v>
      </c>
      <c r="G14" s="444"/>
      <c r="H14" s="445"/>
      <c r="I14" s="446"/>
      <c r="L14" s="53"/>
    </row>
    <row r="15" spans="2:12" ht="17.25" thickBot="1" x14ac:dyDescent="0.3">
      <c r="B15" s="468" t="s">
        <v>117</v>
      </c>
      <c r="C15" s="469"/>
      <c r="D15" s="170" t="s">
        <v>118</v>
      </c>
      <c r="E15" s="239"/>
      <c r="F15" s="69">
        <f t="shared" si="1"/>
        <v>0</v>
      </c>
      <c r="G15" s="450"/>
      <c r="H15" s="451"/>
      <c r="I15" s="452"/>
      <c r="L15" s="53"/>
    </row>
    <row r="16" spans="2:12" ht="30" x14ac:dyDescent="0.25">
      <c r="B16" s="466" t="s">
        <v>119</v>
      </c>
      <c r="C16" s="467"/>
      <c r="D16" s="169" t="s">
        <v>120</v>
      </c>
      <c r="E16" s="238">
        <f>SUM(E17:E17)</f>
        <v>0</v>
      </c>
      <c r="F16" s="68">
        <f t="shared" si="1"/>
        <v>0</v>
      </c>
      <c r="G16" s="444"/>
      <c r="H16" s="445"/>
      <c r="I16" s="446"/>
      <c r="L16" s="53"/>
    </row>
    <row r="17" spans="2:12" ht="17.25" thickBot="1" x14ac:dyDescent="0.3">
      <c r="B17" s="468" t="s">
        <v>121</v>
      </c>
      <c r="C17" s="469"/>
      <c r="D17" s="170" t="s">
        <v>122</v>
      </c>
      <c r="E17" s="239"/>
      <c r="F17" s="69">
        <f t="shared" si="1"/>
        <v>0</v>
      </c>
      <c r="G17" s="450"/>
      <c r="H17" s="451"/>
      <c r="I17" s="452"/>
      <c r="L17" s="53"/>
    </row>
    <row r="18" spans="2:12" ht="16.5" x14ac:dyDescent="0.25">
      <c r="B18" s="466" t="s">
        <v>123</v>
      </c>
      <c r="C18" s="467"/>
      <c r="D18" s="169" t="s">
        <v>565</v>
      </c>
      <c r="E18" s="238">
        <f>SUM(E19:E20)</f>
        <v>0</v>
      </c>
      <c r="F18" s="68">
        <f t="shared" si="1"/>
        <v>0</v>
      </c>
      <c r="G18" s="444"/>
      <c r="H18" s="445"/>
      <c r="I18" s="446"/>
      <c r="L18" s="53"/>
    </row>
    <row r="19" spans="2:12" ht="16.5" x14ac:dyDescent="0.25">
      <c r="B19" s="468" t="s">
        <v>124</v>
      </c>
      <c r="C19" s="469"/>
      <c r="D19" s="170" t="s">
        <v>566</v>
      </c>
      <c r="E19" s="239"/>
      <c r="F19" s="69">
        <f t="shared" si="1"/>
        <v>0</v>
      </c>
      <c r="G19" s="447"/>
      <c r="H19" s="448"/>
      <c r="I19" s="449"/>
      <c r="L19" s="53"/>
    </row>
    <row r="20" spans="2:12" ht="17.25" thickBot="1" x14ac:dyDescent="0.3">
      <c r="B20" s="468" t="s">
        <v>125</v>
      </c>
      <c r="C20" s="469"/>
      <c r="D20" s="171" t="s">
        <v>126</v>
      </c>
      <c r="E20" s="239"/>
      <c r="F20" s="69">
        <f t="shared" si="1"/>
        <v>0</v>
      </c>
      <c r="G20" s="450"/>
      <c r="H20" s="451"/>
      <c r="I20" s="452"/>
      <c r="L20" s="53"/>
    </row>
    <row r="21" spans="2:12" ht="16.5" x14ac:dyDescent="0.25">
      <c r="B21" s="466" t="s">
        <v>127</v>
      </c>
      <c r="C21" s="467"/>
      <c r="D21" s="169" t="s">
        <v>128</v>
      </c>
      <c r="E21" s="238">
        <f>SUM(E22:E22)</f>
        <v>0</v>
      </c>
      <c r="F21" s="68">
        <f t="shared" si="1"/>
        <v>0</v>
      </c>
      <c r="G21" s="447"/>
      <c r="H21" s="448"/>
      <c r="I21" s="449"/>
      <c r="L21" s="53"/>
    </row>
    <row r="22" spans="2:12" ht="17.25" thickBot="1" x14ac:dyDescent="0.3">
      <c r="B22" s="439" t="s">
        <v>129</v>
      </c>
      <c r="C22" s="440"/>
      <c r="D22" s="172" t="s">
        <v>130</v>
      </c>
      <c r="E22" s="240"/>
      <c r="F22" s="70">
        <f t="shared" si="1"/>
        <v>0</v>
      </c>
      <c r="G22" s="450"/>
      <c r="H22" s="451"/>
      <c r="I22" s="452"/>
      <c r="L22" s="53"/>
    </row>
    <row r="23" spans="2:12" x14ac:dyDescent="0.25">
      <c r="B23" s="149"/>
      <c r="C23" s="150"/>
      <c r="D23" s="150"/>
      <c r="E23" s="151"/>
      <c r="F23" s="151"/>
      <c r="G23" s="152"/>
      <c r="H23" s="152"/>
      <c r="I23" s="153"/>
    </row>
    <row r="24" spans="2:12" x14ac:dyDescent="0.25">
      <c r="B24" s="154"/>
      <c r="E24" s="155"/>
      <c r="F24" s="155"/>
      <c r="I24" s="156"/>
    </row>
    <row r="25" spans="2:12" ht="15.75" x14ac:dyDescent="0.25">
      <c r="B25" s="154"/>
      <c r="C25" s="100" t="s">
        <v>456</v>
      </c>
      <c r="D25" s="99" t="s">
        <v>458</v>
      </c>
      <c r="E25" s="47"/>
      <c r="F25" s="47"/>
      <c r="G25" s="47"/>
      <c r="H25" s="47"/>
      <c r="I25" s="156"/>
    </row>
    <row r="26" spans="2:12" ht="15.75" x14ac:dyDescent="0.25">
      <c r="B26" s="154"/>
      <c r="C26" s="94" t="s">
        <v>16</v>
      </c>
      <c r="D26" s="99" t="s">
        <v>15</v>
      </c>
      <c r="E26" s="47"/>
      <c r="F26" s="47"/>
      <c r="G26" s="47"/>
      <c r="H26" s="47"/>
      <c r="I26" s="156"/>
    </row>
    <row r="27" spans="2:12" x14ac:dyDescent="0.25">
      <c r="B27" s="154"/>
      <c r="C27" s="44"/>
      <c r="D27" s="32"/>
      <c r="E27" s="47"/>
      <c r="F27" s="47"/>
      <c r="G27" s="47"/>
      <c r="H27" s="47"/>
      <c r="I27" s="156"/>
    </row>
    <row r="28" spans="2:12" ht="15.75" x14ac:dyDescent="0.25">
      <c r="B28" s="154"/>
      <c r="C28" s="100" t="s">
        <v>464</v>
      </c>
      <c r="D28" s="99" t="s">
        <v>458</v>
      </c>
      <c r="E28" s="47"/>
      <c r="F28" s="47"/>
      <c r="G28" s="47"/>
      <c r="H28" s="47"/>
      <c r="I28" s="156"/>
    </row>
    <row r="29" spans="2:12" ht="15.75" x14ac:dyDescent="0.25">
      <c r="B29" s="154"/>
      <c r="C29" s="94" t="s">
        <v>16</v>
      </c>
      <c r="D29" s="99" t="s">
        <v>15</v>
      </c>
      <c r="E29" s="47"/>
      <c r="F29" s="47"/>
      <c r="G29" s="47"/>
      <c r="H29" s="47"/>
      <c r="I29" s="156"/>
    </row>
    <row r="30" spans="2:12" x14ac:dyDescent="0.25">
      <c r="B30" s="154"/>
      <c r="C30" s="44"/>
      <c r="D30" s="32"/>
      <c r="E30" s="47"/>
      <c r="F30" s="47"/>
      <c r="G30" s="47"/>
      <c r="H30" s="47"/>
      <c r="I30" s="156"/>
    </row>
    <row r="31" spans="2:12" ht="15" customHeight="1" x14ac:dyDescent="0.25">
      <c r="B31" s="154"/>
      <c r="C31" s="100" t="s">
        <v>457</v>
      </c>
      <c r="D31" s="99" t="s">
        <v>465</v>
      </c>
      <c r="E31" s="47"/>
      <c r="F31" s="47"/>
      <c r="G31" s="47"/>
      <c r="H31" s="47"/>
      <c r="I31" s="156"/>
    </row>
    <row r="32" spans="2:12" ht="15" customHeight="1" x14ac:dyDescent="0.25">
      <c r="B32" s="154"/>
      <c r="C32" s="94" t="s">
        <v>16</v>
      </c>
      <c r="D32" s="99" t="s">
        <v>15</v>
      </c>
      <c r="E32" s="47"/>
      <c r="F32" s="47"/>
      <c r="G32" s="47"/>
      <c r="H32" s="47"/>
      <c r="I32" s="156"/>
    </row>
    <row r="33" spans="2:9" ht="15.75" thickBot="1" x14ac:dyDescent="0.3">
      <c r="B33" s="154"/>
      <c r="C33" s="44"/>
      <c r="D33" s="32"/>
      <c r="E33" s="47"/>
      <c r="F33" s="47"/>
      <c r="G33" s="47"/>
      <c r="H33" s="47"/>
      <c r="I33" s="156"/>
    </row>
    <row r="34" spans="2:9" x14ac:dyDescent="0.25">
      <c r="B34" s="480"/>
      <c r="C34" s="481"/>
      <c r="D34" s="482"/>
      <c r="E34" s="155"/>
      <c r="F34" s="155"/>
      <c r="I34" s="156"/>
    </row>
    <row r="35" spans="2:9" x14ac:dyDescent="0.25">
      <c r="B35" s="480"/>
      <c r="C35" s="481"/>
      <c r="D35" s="483"/>
      <c r="E35" s="155"/>
      <c r="F35" s="155"/>
      <c r="I35" s="156"/>
    </row>
    <row r="36" spans="2:9" x14ac:dyDescent="0.25">
      <c r="B36" s="154"/>
      <c r="C36" s="44"/>
      <c r="D36" s="483"/>
      <c r="E36" s="155"/>
      <c r="F36" s="155"/>
      <c r="I36" s="156"/>
    </row>
    <row r="37" spans="2:9" ht="15.75" thickBot="1" x14ac:dyDescent="0.3">
      <c r="B37" s="154"/>
      <c r="C37" s="44"/>
      <c r="D37" s="484"/>
      <c r="E37" s="155"/>
      <c r="F37" s="155"/>
      <c r="I37" s="156"/>
    </row>
    <row r="38" spans="2:9" ht="16.5" thickBot="1" x14ac:dyDescent="0.3">
      <c r="B38" s="157"/>
      <c r="C38" s="158"/>
      <c r="D38" s="159" t="s">
        <v>466</v>
      </c>
      <c r="E38" s="160"/>
      <c r="F38" s="160"/>
      <c r="G38" s="161"/>
      <c r="H38" s="161"/>
      <c r="I38" s="162"/>
    </row>
  </sheetData>
  <sheetProtection formatCells="0" formatColumns="0" formatRows="0" insertColumns="0" insertRows="0" insertHyperlinks="0" deleteColumns="0" deleteRows="0" sort="0" autoFilter="0" pivotTables="0"/>
  <mergeCells count="33">
    <mergeCell ref="B21:C21"/>
    <mergeCell ref="B20:C20"/>
    <mergeCell ref="G21:I22"/>
    <mergeCell ref="B34:C35"/>
    <mergeCell ref="D34:D37"/>
    <mergeCell ref="C4:G4"/>
    <mergeCell ref="G11:I11"/>
    <mergeCell ref="B14:C14"/>
    <mergeCell ref="B15:C15"/>
    <mergeCell ref="B16:C16"/>
    <mergeCell ref="B17:C17"/>
    <mergeCell ref="G8:I8"/>
    <mergeCell ref="G9:I9"/>
    <mergeCell ref="G10:I10"/>
    <mergeCell ref="G14:I15"/>
    <mergeCell ref="G16:I17"/>
    <mergeCell ref="G12:I12"/>
    <mergeCell ref="F3:G3"/>
    <mergeCell ref="B22:C22"/>
    <mergeCell ref="B1:B3"/>
    <mergeCell ref="B5:I5"/>
    <mergeCell ref="C1:I1"/>
    <mergeCell ref="C2:I2"/>
    <mergeCell ref="G18:I20"/>
    <mergeCell ref="G13:I13"/>
    <mergeCell ref="B8:C8"/>
    <mergeCell ref="B9:C9"/>
    <mergeCell ref="B10:C10"/>
    <mergeCell ref="B11:C11"/>
    <mergeCell ref="B12:C12"/>
    <mergeCell ref="B13:C13"/>
    <mergeCell ref="B18:C18"/>
    <mergeCell ref="B19:C19"/>
  </mergeCells>
  <dataValidations count="1">
    <dataValidation allowBlank="1" showInputMessage="1" showErrorMessage="1" prompt="Registre el Nombre del Coordinador de Grupo o Dependencia" sqref="C25 C31 C28" xr:uid="{FCBBB53E-3ECF-46AA-96B3-03A63561BAED}"/>
  </dataValidations>
  <printOptions horizontalCentered="1"/>
  <pageMargins left="0.19685039370078741" right="0.19685039370078741" top="0.51181102362204722" bottom="0.27559055118110237" header="0.39370078740157483" footer="0.19685039370078741"/>
  <pageSetup scale="65" orientation="landscape" horizontalDpi="4294967294" verticalDpi="300" r:id="rId1"/>
  <headerFooter alignWithMargins="0">
    <oddFooter>Página &amp;P</oddFooter>
  </headerFooter>
  <ignoredErrors>
    <ignoredError sqref="F15 F17 F20 F22 F19"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
    <tabColor theme="7" tint="0.79998168889431442"/>
  </sheetPr>
  <dimension ref="B2:K289"/>
  <sheetViews>
    <sheetView showGridLines="0" tabSelected="1" zoomScale="124" zoomScaleNormal="124" workbookViewId="0">
      <selection activeCell="D15" sqref="D15"/>
    </sheetView>
  </sheetViews>
  <sheetFormatPr baseColWidth="10" defaultColWidth="11.42578125" defaultRowHeight="15" outlineLevelCol="1" x14ac:dyDescent="0.25"/>
  <cols>
    <col min="1" max="1" width="3.28515625" style="47" customWidth="1"/>
    <col min="2" max="2" width="17.7109375" style="47" customWidth="1"/>
    <col min="3" max="3" width="16.42578125" style="47" customWidth="1"/>
    <col min="4" max="4" width="60.28515625" style="47" customWidth="1"/>
    <col min="5" max="5" width="20.42578125" style="56" customWidth="1"/>
    <col min="6" max="6" width="20.42578125" style="56" hidden="1" customWidth="1" outlineLevel="1"/>
    <col min="7" max="7" width="21.85546875" style="50" customWidth="1" collapsed="1"/>
    <col min="8" max="8" width="31" style="50" customWidth="1"/>
    <col min="9" max="9" width="17.85546875" style="47" customWidth="1"/>
    <col min="10" max="16384" width="11.42578125" style="47"/>
  </cols>
  <sheetData>
    <row r="2" spans="2:11" ht="30" customHeight="1" x14ac:dyDescent="0.25">
      <c r="B2" s="343"/>
      <c r="C2" s="260" t="s">
        <v>468</v>
      </c>
      <c r="D2" s="260"/>
      <c r="E2" s="260"/>
      <c r="F2" s="260"/>
      <c r="G2" s="260"/>
      <c r="H2" s="260"/>
      <c r="I2" s="260"/>
    </row>
    <row r="3" spans="2:11" ht="27" customHeight="1" x14ac:dyDescent="0.25">
      <c r="B3" s="344"/>
      <c r="C3" s="261" t="s">
        <v>0</v>
      </c>
      <c r="D3" s="261"/>
      <c r="E3" s="261"/>
      <c r="F3" s="261"/>
      <c r="G3" s="261"/>
      <c r="H3" s="261"/>
      <c r="I3" s="261"/>
    </row>
    <row r="4" spans="2:11" ht="26.45" customHeight="1" x14ac:dyDescent="0.25">
      <c r="B4" s="345"/>
      <c r="C4" s="111" t="s">
        <v>502</v>
      </c>
      <c r="D4" s="112" t="s">
        <v>482</v>
      </c>
      <c r="E4" s="111" t="s">
        <v>503</v>
      </c>
      <c r="F4" s="545">
        <f>Menú!I3</f>
        <v>5</v>
      </c>
      <c r="G4" s="546"/>
      <c r="H4" s="111" t="s">
        <v>504</v>
      </c>
      <c r="I4" s="544">
        <f>Menú!K3</f>
        <v>45700</v>
      </c>
    </row>
    <row r="5" spans="2:11" ht="7.5" customHeight="1" x14ac:dyDescent="0.2">
      <c r="B5" s="73"/>
      <c r="C5" s="138"/>
      <c r="D5" s="139"/>
      <c r="E5" s="138"/>
      <c r="F5" s="140"/>
      <c r="G5" s="138"/>
      <c r="H5" s="138"/>
      <c r="I5" s="141"/>
    </row>
    <row r="6" spans="2:11" ht="6.95" customHeight="1" thickBot="1" x14ac:dyDescent="0.25">
      <c r="B6" s="73"/>
      <c r="C6" s="74"/>
      <c r="D6" s="75"/>
      <c r="E6" s="75"/>
      <c r="F6" s="75"/>
      <c r="G6" s="76"/>
      <c r="H6" s="76"/>
      <c r="I6" s="77"/>
    </row>
    <row r="7" spans="2:11" ht="20.100000000000001" customHeight="1" thickBot="1" x14ac:dyDescent="0.3">
      <c r="B7" s="512" t="s">
        <v>300</v>
      </c>
      <c r="C7" s="513"/>
      <c r="D7" s="513"/>
      <c r="E7" s="513"/>
      <c r="F7" s="513"/>
      <c r="G7" s="513"/>
      <c r="H7" s="513"/>
      <c r="I7" s="514"/>
      <c r="K7" s="210"/>
    </row>
    <row r="8" spans="2:11" ht="23.25" customHeight="1" thickBot="1" x14ac:dyDescent="0.3">
      <c r="C8" s="48"/>
      <c r="D8" s="48"/>
      <c r="E8" s="49"/>
      <c r="F8" s="49" t="s">
        <v>104</v>
      </c>
      <c r="J8" s="51"/>
    </row>
    <row r="9" spans="2:11" ht="15.75" thickBot="1" x14ac:dyDescent="0.3">
      <c r="C9" s="48"/>
      <c r="D9" s="48"/>
      <c r="F9" s="205">
        <v>1</v>
      </c>
      <c r="J9" s="51"/>
    </row>
    <row r="10" spans="2:11" s="52" customFormat="1" ht="60.75" thickBot="1" x14ac:dyDescent="0.3">
      <c r="B10" s="519" t="s">
        <v>301</v>
      </c>
      <c r="C10" s="520"/>
      <c r="D10" s="226" t="s">
        <v>480</v>
      </c>
      <c r="E10" s="227" t="s">
        <v>365</v>
      </c>
      <c r="F10" s="72" t="s">
        <v>516</v>
      </c>
      <c r="G10" s="470" t="s">
        <v>5</v>
      </c>
      <c r="H10" s="471"/>
      <c r="I10" s="472"/>
    </row>
    <row r="11" spans="2:11" s="53" customFormat="1" ht="18.75" x14ac:dyDescent="0.25">
      <c r="B11" s="521" t="s">
        <v>41</v>
      </c>
      <c r="C11" s="522"/>
      <c r="D11" s="228" t="s">
        <v>40</v>
      </c>
      <c r="E11" s="250">
        <f>+E12+E267</f>
        <v>0</v>
      </c>
      <c r="F11" s="57">
        <f>+F12+F267</f>
        <v>0</v>
      </c>
      <c r="G11" s="476"/>
      <c r="H11" s="477"/>
      <c r="I11" s="478"/>
    </row>
    <row r="12" spans="2:11" s="54" customFormat="1" ht="15.75" x14ac:dyDescent="0.25">
      <c r="B12" s="517" t="s">
        <v>107</v>
      </c>
      <c r="C12" s="518"/>
      <c r="D12" s="229" t="s">
        <v>108</v>
      </c>
      <c r="E12" s="251">
        <f>+E55+E13</f>
        <v>0</v>
      </c>
      <c r="F12" s="58">
        <f>+F55+F13</f>
        <v>0</v>
      </c>
      <c r="G12" s="476"/>
      <c r="H12" s="477"/>
      <c r="I12" s="478"/>
      <c r="J12" s="53"/>
    </row>
    <row r="13" spans="2:11" s="54" customFormat="1" ht="15.75" x14ac:dyDescent="0.25">
      <c r="B13" s="517" t="s">
        <v>343</v>
      </c>
      <c r="C13" s="518"/>
      <c r="D13" s="229" t="s">
        <v>342</v>
      </c>
      <c r="E13" s="251">
        <f t="shared" ref="E13:F15" si="0">+E14</f>
        <v>0</v>
      </c>
      <c r="F13" s="58">
        <f t="shared" si="0"/>
        <v>0</v>
      </c>
      <c r="G13" s="118"/>
      <c r="H13" s="142"/>
      <c r="I13" s="119"/>
      <c r="J13" s="53"/>
    </row>
    <row r="14" spans="2:11" s="54" customFormat="1" ht="15.75" x14ac:dyDescent="0.25">
      <c r="B14" s="517" t="s">
        <v>344</v>
      </c>
      <c r="C14" s="518"/>
      <c r="D14" s="229" t="s">
        <v>345</v>
      </c>
      <c r="E14" s="251">
        <f>E15+E25+E52</f>
        <v>0</v>
      </c>
      <c r="F14" s="58">
        <f>F15+F25+F52</f>
        <v>0</v>
      </c>
      <c r="G14" s="118"/>
      <c r="H14" s="142"/>
      <c r="I14" s="119"/>
      <c r="J14" s="53"/>
    </row>
    <row r="15" spans="2:11" s="54" customFormat="1" ht="32.25" customHeight="1" thickBot="1" x14ac:dyDescent="0.3">
      <c r="B15" s="489" t="s">
        <v>505</v>
      </c>
      <c r="C15" s="490"/>
      <c r="D15" s="222" t="s">
        <v>346</v>
      </c>
      <c r="E15" s="252">
        <f t="shared" si="0"/>
        <v>0</v>
      </c>
      <c r="F15" s="60">
        <f t="shared" si="0"/>
        <v>0</v>
      </c>
      <c r="G15" s="118"/>
      <c r="H15" s="142"/>
      <c r="I15" s="119"/>
      <c r="J15" s="53"/>
    </row>
    <row r="16" spans="2:11" s="54" customFormat="1" ht="39" customHeight="1" x14ac:dyDescent="0.25">
      <c r="B16" s="485" t="s">
        <v>506</v>
      </c>
      <c r="C16" s="486"/>
      <c r="D16" s="225" t="s">
        <v>347</v>
      </c>
      <c r="E16" s="253">
        <f>E17+E23</f>
        <v>0</v>
      </c>
      <c r="F16" s="61">
        <f>F17+F23</f>
        <v>0</v>
      </c>
      <c r="G16" s="444"/>
      <c r="H16" s="445"/>
      <c r="I16" s="446"/>
      <c r="J16" s="53"/>
    </row>
    <row r="17" spans="2:10" s="54" customFormat="1" ht="16.5" x14ac:dyDescent="0.25">
      <c r="B17" s="491" t="s">
        <v>351</v>
      </c>
      <c r="C17" s="492"/>
      <c r="D17" s="223" t="s">
        <v>350</v>
      </c>
      <c r="E17" s="254">
        <f>SUM(E18:E22)</f>
        <v>0</v>
      </c>
      <c r="F17" s="63">
        <f>SUM(F18:F22)</f>
        <v>0</v>
      </c>
      <c r="G17" s="447"/>
      <c r="H17" s="448"/>
      <c r="I17" s="449"/>
      <c r="J17" s="53"/>
    </row>
    <row r="18" spans="2:10" s="54" customFormat="1" ht="16.5" x14ac:dyDescent="0.25">
      <c r="B18" s="487" t="s">
        <v>348</v>
      </c>
      <c r="C18" s="488"/>
      <c r="D18" s="224" t="s">
        <v>349</v>
      </c>
      <c r="E18" s="255"/>
      <c r="F18" s="55">
        <f>IF($F$9="",0,ROUND((E18*$F$9)+E18,2))</f>
        <v>0</v>
      </c>
      <c r="G18" s="447"/>
      <c r="H18" s="448"/>
      <c r="I18" s="449"/>
      <c r="J18" s="53"/>
    </row>
    <row r="19" spans="2:10" s="54" customFormat="1" ht="16.5" x14ac:dyDescent="0.25">
      <c r="B19" s="487" t="s">
        <v>370</v>
      </c>
      <c r="C19" s="488"/>
      <c r="D19" s="224" t="s">
        <v>371</v>
      </c>
      <c r="E19" s="255"/>
      <c r="F19" s="55">
        <f t="shared" ref="F19:F87" si="1">IF($F$9="",0,ROUND((E19*$F$9)+E19,2))</f>
        <v>0</v>
      </c>
      <c r="G19" s="447"/>
      <c r="H19" s="448"/>
      <c r="I19" s="449"/>
      <c r="J19" s="53"/>
    </row>
    <row r="20" spans="2:10" s="54" customFormat="1" ht="16.5" x14ac:dyDescent="0.25">
      <c r="B20" s="487" t="s">
        <v>372</v>
      </c>
      <c r="C20" s="488"/>
      <c r="D20" s="224" t="s">
        <v>373</v>
      </c>
      <c r="E20" s="255"/>
      <c r="F20" s="55">
        <f t="shared" si="1"/>
        <v>0</v>
      </c>
      <c r="G20" s="447"/>
      <c r="H20" s="448"/>
      <c r="I20" s="449"/>
      <c r="J20" s="53"/>
    </row>
    <row r="21" spans="2:10" s="54" customFormat="1" ht="16.5" x14ac:dyDescent="0.25">
      <c r="B21" s="487" t="s">
        <v>374</v>
      </c>
      <c r="C21" s="488"/>
      <c r="D21" s="224" t="s">
        <v>375</v>
      </c>
      <c r="E21" s="255"/>
      <c r="F21" s="55">
        <f t="shared" si="1"/>
        <v>0</v>
      </c>
      <c r="G21" s="447"/>
      <c r="H21" s="448"/>
      <c r="I21" s="449"/>
      <c r="J21" s="53"/>
    </row>
    <row r="22" spans="2:10" s="54" customFormat="1" ht="16.5" x14ac:dyDescent="0.25">
      <c r="B22" s="487" t="s">
        <v>376</v>
      </c>
      <c r="C22" s="488"/>
      <c r="D22" s="224" t="s">
        <v>377</v>
      </c>
      <c r="E22" s="255"/>
      <c r="F22" s="55">
        <f t="shared" si="1"/>
        <v>0</v>
      </c>
      <c r="G22" s="447"/>
      <c r="H22" s="448"/>
      <c r="I22" s="449"/>
      <c r="J22" s="53"/>
    </row>
    <row r="23" spans="2:10" s="54" customFormat="1" ht="16.5" x14ac:dyDescent="0.25">
      <c r="B23" s="491" t="s">
        <v>594</v>
      </c>
      <c r="C23" s="492"/>
      <c r="D23" s="223" t="s">
        <v>595</v>
      </c>
      <c r="E23" s="254">
        <f>E24</f>
        <v>0</v>
      </c>
      <c r="F23" s="63">
        <f t="shared" si="1"/>
        <v>0</v>
      </c>
      <c r="G23" s="447"/>
      <c r="H23" s="448"/>
      <c r="I23" s="449"/>
      <c r="J23" s="53"/>
    </row>
    <row r="24" spans="2:10" s="54" customFormat="1" ht="17.25" thickBot="1" x14ac:dyDescent="0.3">
      <c r="B24" s="487" t="s">
        <v>594</v>
      </c>
      <c r="C24" s="488"/>
      <c r="D24" s="224" t="s">
        <v>595</v>
      </c>
      <c r="E24" s="255"/>
      <c r="F24" s="55">
        <f t="shared" si="1"/>
        <v>0</v>
      </c>
      <c r="G24" s="450"/>
      <c r="H24" s="451"/>
      <c r="I24" s="452"/>
      <c r="J24" s="53"/>
    </row>
    <row r="25" spans="2:10" s="54" customFormat="1" ht="16.5" x14ac:dyDescent="0.25">
      <c r="B25" s="489" t="s">
        <v>598</v>
      </c>
      <c r="C25" s="490"/>
      <c r="D25" s="222" t="s">
        <v>607</v>
      </c>
      <c r="E25" s="252">
        <f>E26+E28+E31+E34+E41+E49</f>
        <v>0</v>
      </c>
      <c r="F25" s="60">
        <f t="shared" si="1"/>
        <v>0</v>
      </c>
      <c r="G25" s="444"/>
      <c r="H25" s="445"/>
      <c r="I25" s="446"/>
      <c r="J25" s="53"/>
    </row>
    <row r="26" spans="2:10" s="54" customFormat="1" ht="16.5" x14ac:dyDescent="0.25">
      <c r="B26" s="491" t="s">
        <v>596</v>
      </c>
      <c r="C26" s="492"/>
      <c r="D26" s="223" t="s">
        <v>608</v>
      </c>
      <c r="E26" s="254">
        <f>E27</f>
        <v>0</v>
      </c>
      <c r="F26" s="63">
        <f t="shared" si="1"/>
        <v>0</v>
      </c>
      <c r="G26" s="447"/>
      <c r="H26" s="448"/>
      <c r="I26" s="449"/>
      <c r="J26" s="53"/>
    </row>
    <row r="27" spans="2:10" s="54" customFormat="1" ht="16.5" x14ac:dyDescent="0.25">
      <c r="B27" s="487" t="s">
        <v>597</v>
      </c>
      <c r="C27" s="488"/>
      <c r="D27" s="224" t="s">
        <v>609</v>
      </c>
      <c r="E27" s="255"/>
      <c r="F27" s="55">
        <f t="shared" si="1"/>
        <v>0</v>
      </c>
      <c r="G27" s="447"/>
      <c r="H27" s="448"/>
      <c r="I27" s="449"/>
      <c r="J27" s="53"/>
    </row>
    <row r="28" spans="2:10" s="54" customFormat="1" ht="16.5" x14ac:dyDescent="0.25">
      <c r="B28" s="491" t="s">
        <v>378</v>
      </c>
      <c r="C28" s="492"/>
      <c r="D28" s="223" t="s">
        <v>358</v>
      </c>
      <c r="E28" s="254">
        <f>+SUM(E29:E30)</f>
        <v>0</v>
      </c>
      <c r="F28" s="63">
        <f t="shared" si="1"/>
        <v>0</v>
      </c>
      <c r="G28" s="447"/>
      <c r="H28" s="448"/>
      <c r="I28" s="449"/>
      <c r="J28" s="53"/>
    </row>
    <row r="29" spans="2:10" s="54" customFormat="1" ht="16.5" x14ac:dyDescent="0.25">
      <c r="B29" s="487" t="s">
        <v>379</v>
      </c>
      <c r="C29" s="488"/>
      <c r="D29" s="224" t="s">
        <v>381</v>
      </c>
      <c r="E29" s="255"/>
      <c r="F29" s="55">
        <f t="shared" si="1"/>
        <v>0</v>
      </c>
      <c r="G29" s="447"/>
      <c r="H29" s="448"/>
      <c r="I29" s="449"/>
      <c r="J29" s="53"/>
    </row>
    <row r="30" spans="2:10" s="54" customFormat="1" ht="16.5" x14ac:dyDescent="0.25">
      <c r="B30" s="487" t="s">
        <v>380</v>
      </c>
      <c r="C30" s="488"/>
      <c r="D30" s="224" t="s">
        <v>357</v>
      </c>
      <c r="E30" s="255"/>
      <c r="F30" s="55">
        <f t="shared" si="1"/>
        <v>0</v>
      </c>
      <c r="G30" s="447"/>
      <c r="H30" s="448"/>
      <c r="I30" s="449"/>
      <c r="J30" s="53"/>
    </row>
    <row r="31" spans="2:10" s="54" customFormat="1" ht="16.5" x14ac:dyDescent="0.25">
      <c r="B31" s="491" t="s">
        <v>382</v>
      </c>
      <c r="C31" s="492"/>
      <c r="D31" s="223" t="s">
        <v>360</v>
      </c>
      <c r="E31" s="254">
        <f>+SUM(E32:E33)</f>
        <v>0</v>
      </c>
      <c r="F31" s="63">
        <f t="shared" si="1"/>
        <v>0</v>
      </c>
      <c r="G31" s="447"/>
      <c r="H31" s="448"/>
      <c r="I31" s="449"/>
      <c r="J31" s="53"/>
    </row>
    <row r="32" spans="2:10" s="54" customFormat="1" ht="27" customHeight="1" x14ac:dyDescent="0.25">
      <c r="B32" s="487" t="s">
        <v>383</v>
      </c>
      <c r="C32" s="488"/>
      <c r="D32" s="224" t="s">
        <v>384</v>
      </c>
      <c r="E32" s="255"/>
      <c r="F32" s="55">
        <f t="shared" si="1"/>
        <v>0</v>
      </c>
      <c r="G32" s="447"/>
      <c r="H32" s="448"/>
      <c r="I32" s="449"/>
      <c r="J32" s="53"/>
    </row>
    <row r="33" spans="2:10" s="54" customFormat="1" ht="16.5" x14ac:dyDescent="0.25">
      <c r="B33" s="487" t="s">
        <v>385</v>
      </c>
      <c r="C33" s="488"/>
      <c r="D33" s="224" t="s">
        <v>355</v>
      </c>
      <c r="E33" s="255"/>
      <c r="F33" s="55">
        <f t="shared" si="1"/>
        <v>0</v>
      </c>
      <c r="G33" s="447"/>
      <c r="H33" s="448"/>
      <c r="I33" s="449"/>
      <c r="J33" s="53"/>
    </row>
    <row r="34" spans="2:10" s="54" customFormat="1" ht="16.5" x14ac:dyDescent="0.25">
      <c r="B34" s="491" t="s">
        <v>517</v>
      </c>
      <c r="C34" s="492"/>
      <c r="D34" s="223" t="s">
        <v>522</v>
      </c>
      <c r="E34" s="254">
        <f>+SUM(E35:E40)</f>
        <v>0</v>
      </c>
      <c r="F34" s="63">
        <f t="shared" si="1"/>
        <v>0</v>
      </c>
      <c r="G34" s="447"/>
      <c r="H34" s="448"/>
      <c r="I34" s="449"/>
      <c r="J34" s="53"/>
    </row>
    <row r="35" spans="2:10" s="54" customFormat="1" ht="24" x14ac:dyDescent="0.25">
      <c r="B35" s="510" t="s">
        <v>543</v>
      </c>
      <c r="C35" s="511"/>
      <c r="D35" s="224" t="s">
        <v>546</v>
      </c>
      <c r="E35" s="255"/>
      <c r="F35" s="55">
        <f t="shared" si="1"/>
        <v>0</v>
      </c>
      <c r="G35" s="447"/>
      <c r="H35" s="448"/>
      <c r="I35" s="449"/>
      <c r="J35" s="53"/>
    </row>
    <row r="36" spans="2:10" s="54" customFormat="1" ht="30.75" customHeight="1" x14ac:dyDescent="0.25">
      <c r="B36" s="510" t="s">
        <v>544</v>
      </c>
      <c r="C36" s="511"/>
      <c r="D36" s="224" t="s">
        <v>547</v>
      </c>
      <c r="E36" s="255"/>
      <c r="F36" s="55">
        <f t="shared" si="1"/>
        <v>0</v>
      </c>
      <c r="G36" s="447"/>
      <c r="H36" s="448"/>
      <c r="I36" s="449"/>
      <c r="J36" s="53"/>
    </row>
    <row r="37" spans="2:10" s="54" customFormat="1" ht="16.5" x14ac:dyDescent="0.25">
      <c r="B37" s="510" t="s">
        <v>518</v>
      </c>
      <c r="C37" s="511"/>
      <c r="D37" s="224" t="s">
        <v>520</v>
      </c>
      <c r="E37" s="255"/>
      <c r="F37" s="55">
        <f t="shared" si="1"/>
        <v>0</v>
      </c>
      <c r="G37" s="447"/>
      <c r="H37" s="448"/>
      <c r="I37" s="449"/>
      <c r="J37" s="53"/>
    </row>
    <row r="38" spans="2:10" s="54" customFormat="1" ht="30" customHeight="1" x14ac:dyDescent="0.25">
      <c r="B38" s="510" t="s">
        <v>542</v>
      </c>
      <c r="C38" s="511"/>
      <c r="D38" s="224" t="s">
        <v>527</v>
      </c>
      <c r="E38" s="255"/>
      <c r="F38" s="55">
        <f t="shared" si="1"/>
        <v>0</v>
      </c>
      <c r="G38" s="447"/>
      <c r="H38" s="448"/>
      <c r="I38" s="449"/>
      <c r="J38" s="53"/>
    </row>
    <row r="39" spans="2:10" s="54" customFormat="1" ht="28.5" customHeight="1" x14ac:dyDescent="0.25">
      <c r="B39" s="487" t="s">
        <v>519</v>
      </c>
      <c r="C39" s="488"/>
      <c r="D39" s="224" t="s">
        <v>521</v>
      </c>
      <c r="E39" s="255"/>
      <c r="F39" s="55">
        <f t="shared" si="1"/>
        <v>0</v>
      </c>
      <c r="G39" s="447"/>
      <c r="H39" s="448"/>
      <c r="I39" s="449"/>
      <c r="J39" s="53"/>
    </row>
    <row r="40" spans="2:10" s="54" customFormat="1" ht="22.5" customHeight="1" x14ac:dyDescent="0.25">
      <c r="B40" s="487" t="s">
        <v>545</v>
      </c>
      <c r="C40" s="488"/>
      <c r="D40" s="224" t="s">
        <v>548</v>
      </c>
      <c r="E40" s="255"/>
      <c r="F40" s="55">
        <f t="shared" si="1"/>
        <v>0</v>
      </c>
      <c r="G40" s="447"/>
      <c r="H40" s="448"/>
      <c r="I40" s="449"/>
      <c r="J40" s="53"/>
    </row>
    <row r="41" spans="2:10" s="54" customFormat="1" ht="16.5" x14ac:dyDescent="0.25">
      <c r="B41" s="491" t="s">
        <v>352</v>
      </c>
      <c r="C41" s="492"/>
      <c r="D41" s="223" t="s">
        <v>176</v>
      </c>
      <c r="E41" s="254">
        <f>SUM(E42:E48)</f>
        <v>0</v>
      </c>
      <c r="F41" s="63">
        <f t="shared" si="1"/>
        <v>0</v>
      </c>
      <c r="G41" s="447"/>
      <c r="H41" s="448"/>
      <c r="I41" s="449"/>
      <c r="J41" s="53"/>
    </row>
    <row r="42" spans="2:10" s="54" customFormat="1" ht="24" x14ac:dyDescent="0.25">
      <c r="B42" s="510" t="s">
        <v>507</v>
      </c>
      <c r="C42" s="511"/>
      <c r="D42" s="224" t="s">
        <v>508</v>
      </c>
      <c r="E42" s="255"/>
      <c r="F42" s="55">
        <f t="shared" si="1"/>
        <v>0</v>
      </c>
      <c r="G42" s="447"/>
      <c r="H42" s="448"/>
      <c r="I42" s="449"/>
      <c r="J42" s="53"/>
    </row>
    <row r="43" spans="2:10" s="54" customFormat="1" ht="24" x14ac:dyDescent="0.25">
      <c r="B43" s="510" t="s">
        <v>353</v>
      </c>
      <c r="C43" s="511"/>
      <c r="D43" s="224" t="s">
        <v>178</v>
      </c>
      <c r="E43" s="255"/>
      <c r="F43" s="55">
        <f t="shared" si="1"/>
        <v>0</v>
      </c>
      <c r="G43" s="447"/>
      <c r="H43" s="448"/>
      <c r="I43" s="449"/>
      <c r="J43" s="53"/>
    </row>
    <row r="44" spans="2:10" s="54" customFormat="1" ht="36" x14ac:dyDescent="0.25">
      <c r="B44" s="510" t="s">
        <v>495</v>
      </c>
      <c r="C44" s="511"/>
      <c r="D44" s="224" t="s">
        <v>493</v>
      </c>
      <c r="E44" s="255"/>
      <c r="F44" s="55">
        <f t="shared" si="1"/>
        <v>0</v>
      </c>
      <c r="G44" s="447"/>
      <c r="H44" s="448"/>
      <c r="I44" s="449"/>
      <c r="J44" s="53"/>
    </row>
    <row r="45" spans="2:10" s="54" customFormat="1" ht="28.5" customHeight="1" x14ac:dyDescent="0.25">
      <c r="B45" s="510" t="s">
        <v>509</v>
      </c>
      <c r="C45" s="511"/>
      <c r="D45" s="224" t="s">
        <v>510</v>
      </c>
      <c r="E45" s="255"/>
      <c r="F45" s="55">
        <f t="shared" si="1"/>
        <v>0</v>
      </c>
      <c r="G45" s="447"/>
      <c r="H45" s="448"/>
      <c r="I45" s="449"/>
      <c r="J45" s="53"/>
    </row>
    <row r="46" spans="2:10" s="54" customFormat="1" ht="24" x14ac:dyDescent="0.25">
      <c r="B46" s="510" t="s">
        <v>485</v>
      </c>
      <c r="C46" s="511"/>
      <c r="D46" s="224" t="s">
        <v>487</v>
      </c>
      <c r="E46" s="255"/>
      <c r="F46" s="55">
        <f t="shared" si="1"/>
        <v>0</v>
      </c>
      <c r="G46" s="447"/>
      <c r="H46" s="448"/>
      <c r="I46" s="449"/>
      <c r="J46" s="53"/>
    </row>
    <row r="47" spans="2:10" s="54" customFormat="1" ht="24" x14ac:dyDescent="0.25">
      <c r="B47" s="510" t="s">
        <v>497</v>
      </c>
      <c r="C47" s="511"/>
      <c r="D47" s="224" t="s">
        <v>496</v>
      </c>
      <c r="E47" s="255"/>
      <c r="F47" s="55">
        <f t="shared" si="1"/>
        <v>0</v>
      </c>
      <c r="G47" s="447"/>
      <c r="H47" s="448"/>
      <c r="I47" s="449"/>
      <c r="J47" s="53"/>
    </row>
    <row r="48" spans="2:10" s="54" customFormat="1" ht="17.25" thickBot="1" x14ac:dyDescent="0.3">
      <c r="B48" s="510" t="s">
        <v>486</v>
      </c>
      <c r="C48" s="511"/>
      <c r="D48" s="224" t="s">
        <v>488</v>
      </c>
      <c r="E48" s="255"/>
      <c r="F48" s="55">
        <f t="shared" si="1"/>
        <v>0</v>
      </c>
      <c r="G48" s="450"/>
      <c r="H48" s="451"/>
      <c r="I48" s="452"/>
      <c r="J48" s="53"/>
    </row>
    <row r="49" spans="2:10" s="54" customFormat="1" ht="27.75" customHeight="1" x14ac:dyDescent="0.25">
      <c r="B49" s="491" t="s">
        <v>599</v>
      </c>
      <c r="C49" s="492"/>
      <c r="D49" s="223" t="s">
        <v>533</v>
      </c>
      <c r="E49" s="254">
        <f>SUM(E50:E51)</f>
        <v>0</v>
      </c>
      <c r="F49" s="63">
        <f t="shared" si="1"/>
        <v>0</v>
      </c>
      <c r="G49" s="444"/>
      <c r="H49" s="445"/>
      <c r="I49" s="446"/>
      <c r="J49" s="53"/>
    </row>
    <row r="50" spans="2:10" s="54" customFormat="1" ht="26.25" customHeight="1" x14ac:dyDescent="0.25">
      <c r="B50" s="510" t="s">
        <v>600</v>
      </c>
      <c r="C50" s="511"/>
      <c r="D50" s="224" t="s">
        <v>610</v>
      </c>
      <c r="E50" s="255"/>
      <c r="F50" s="55">
        <f t="shared" si="1"/>
        <v>0</v>
      </c>
      <c r="G50" s="447"/>
      <c r="H50" s="448"/>
      <c r="I50" s="449"/>
      <c r="J50" s="53"/>
    </row>
    <row r="51" spans="2:10" s="54" customFormat="1" ht="48.75" thickBot="1" x14ac:dyDescent="0.3">
      <c r="B51" s="510" t="s">
        <v>601</v>
      </c>
      <c r="C51" s="511"/>
      <c r="D51" s="224" t="s">
        <v>531</v>
      </c>
      <c r="E51" s="255"/>
      <c r="F51" s="55">
        <f t="shared" si="1"/>
        <v>0</v>
      </c>
      <c r="G51" s="450"/>
      <c r="H51" s="451"/>
      <c r="I51" s="452"/>
      <c r="J51" s="53"/>
    </row>
    <row r="52" spans="2:10" s="54" customFormat="1" ht="16.5" x14ac:dyDescent="0.25">
      <c r="B52" s="489" t="s">
        <v>642</v>
      </c>
      <c r="C52" s="490"/>
      <c r="D52" s="222" t="s">
        <v>645</v>
      </c>
      <c r="E52" s="252">
        <f>E53</f>
        <v>0</v>
      </c>
      <c r="F52" s="60">
        <f>F53</f>
        <v>0</v>
      </c>
      <c r="G52" s="444"/>
      <c r="H52" s="445"/>
      <c r="I52" s="446"/>
      <c r="J52" s="53"/>
    </row>
    <row r="53" spans="2:10" s="54" customFormat="1" ht="16.5" x14ac:dyDescent="0.25">
      <c r="B53" s="491" t="s">
        <v>643</v>
      </c>
      <c r="C53" s="492"/>
      <c r="D53" s="223" t="s">
        <v>646</v>
      </c>
      <c r="E53" s="254">
        <f>E54</f>
        <v>0</v>
      </c>
      <c r="F53" s="63">
        <f>F54</f>
        <v>0</v>
      </c>
      <c r="G53" s="447"/>
      <c r="H53" s="448"/>
      <c r="I53" s="449"/>
      <c r="J53" s="53"/>
    </row>
    <row r="54" spans="2:10" s="54" customFormat="1" ht="17.25" thickBot="1" x14ac:dyDescent="0.3">
      <c r="B54" s="487" t="s">
        <v>644</v>
      </c>
      <c r="C54" s="488"/>
      <c r="D54" s="224" t="s">
        <v>490</v>
      </c>
      <c r="E54" s="255"/>
      <c r="F54" s="55">
        <f t="shared" si="1"/>
        <v>0</v>
      </c>
      <c r="G54" s="447"/>
      <c r="H54" s="448"/>
      <c r="I54" s="449"/>
      <c r="J54" s="53"/>
    </row>
    <row r="55" spans="2:10" s="54" customFormat="1" ht="15.75" x14ac:dyDescent="0.25">
      <c r="B55" s="517" t="s">
        <v>109</v>
      </c>
      <c r="C55" s="518"/>
      <c r="D55" s="229" t="s">
        <v>110</v>
      </c>
      <c r="E55" s="251">
        <f>+E56+E138</f>
        <v>0</v>
      </c>
      <c r="F55" s="58">
        <f t="shared" si="1"/>
        <v>0</v>
      </c>
      <c r="G55" s="473"/>
      <c r="H55" s="474"/>
      <c r="I55" s="475"/>
      <c r="J55" s="53"/>
    </row>
    <row r="56" spans="2:10" s="53" customFormat="1" ht="15.75" x14ac:dyDescent="0.25">
      <c r="B56" s="515" t="s">
        <v>111</v>
      </c>
      <c r="C56" s="516"/>
      <c r="D56" s="230" t="s">
        <v>112</v>
      </c>
      <c r="E56" s="256">
        <f>+E57+E68+E107</f>
        <v>0</v>
      </c>
      <c r="F56" s="59">
        <f t="shared" si="1"/>
        <v>0</v>
      </c>
      <c r="G56" s="476"/>
      <c r="H56" s="477"/>
      <c r="I56" s="478"/>
    </row>
    <row r="57" spans="2:10" s="54" customFormat="1" ht="24.75" thickBot="1" x14ac:dyDescent="0.3">
      <c r="B57" s="489" t="s">
        <v>131</v>
      </c>
      <c r="C57" s="490"/>
      <c r="D57" s="222" t="s">
        <v>132</v>
      </c>
      <c r="E57" s="252">
        <f>+E58+E64+E66</f>
        <v>0</v>
      </c>
      <c r="F57" s="60">
        <f t="shared" si="1"/>
        <v>0</v>
      </c>
      <c r="G57" s="504"/>
      <c r="H57" s="505"/>
      <c r="I57" s="506"/>
      <c r="J57" s="53"/>
    </row>
    <row r="58" spans="2:10" ht="24" x14ac:dyDescent="0.25">
      <c r="B58" s="485" t="s">
        <v>133</v>
      </c>
      <c r="C58" s="486"/>
      <c r="D58" s="225" t="s">
        <v>134</v>
      </c>
      <c r="E58" s="253">
        <f>SUM(E59:E63)</f>
        <v>0</v>
      </c>
      <c r="F58" s="61">
        <f t="shared" si="1"/>
        <v>0</v>
      </c>
      <c r="G58" s="444"/>
      <c r="H58" s="445"/>
      <c r="I58" s="446"/>
      <c r="J58" s="53"/>
    </row>
    <row r="59" spans="2:10" ht="16.5" x14ac:dyDescent="0.25">
      <c r="B59" s="487" t="s">
        <v>331</v>
      </c>
      <c r="C59" s="488"/>
      <c r="D59" s="224" t="s">
        <v>330</v>
      </c>
      <c r="E59" s="255"/>
      <c r="F59" s="55">
        <f t="shared" si="1"/>
        <v>0</v>
      </c>
      <c r="G59" s="447"/>
      <c r="H59" s="448"/>
      <c r="I59" s="449"/>
      <c r="J59" s="53"/>
    </row>
    <row r="60" spans="2:10" ht="24" x14ac:dyDescent="0.25">
      <c r="B60" s="487" t="s">
        <v>554</v>
      </c>
      <c r="C60" s="488"/>
      <c r="D60" s="224" t="s">
        <v>555</v>
      </c>
      <c r="E60" s="255"/>
      <c r="F60" s="55">
        <f t="shared" si="1"/>
        <v>0</v>
      </c>
      <c r="G60" s="447"/>
      <c r="H60" s="448"/>
      <c r="I60" s="449"/>
      <c r="J60" s="53"/>
    </row>
    <row r="61" spans="2:10" ht="16.5" x14ac:dyDescent="0.25">
      <c r="B61" s="487" t="s">
        <v>135</v>
      </c>
      <c r="C61" s="488"/>
      <c r="D61" s="224" t="s">
        <v>567</v>
      </c>
      <c r="E61" s="255"/>
      <c r="F61" s="55">
        <f t="shared" si="1"/>
        <v>0</v>
      </c>
      <c r="G61" s="447"/>
      <c r="H61" s="448"/>
      <c r="I61" s="449"/>
      <c r="J61" s="53"/>
    </row>
    <row r="62" spans="2:10" ht="16.5" x14ac:dyDescent="0.25">
      <c r="B62" s="487" t="s">
        <v>136</v>
      </c>
      <c r="C62" s="488"/>
      <c r="D62" s="224" t="s">
        <v>137</v>
      </c>
      <c r="E62" s="255"/>
      <c r="F62" s="55">
        <f t="shared" si="1"/>
        <v>0</v>
      </c>
      <c r="G62" s="447"/>
      <c r="H62" s="448"/>
      <c r="I62" s="449"/>
      <c r="J62" s="53"/>
    </row>
    <row r="63" spans="2:10" ht="17.25" thickBot="1" x14ac:dyDescent="0.3">
      <c r="B63" s="487" t="s">
        <v>138</v>
      </c>
      <c r="C63" s="488"/>
      <c r="D63" s="224" t="s">
        <v>139</v>
      </c>
      <c r="E63" s="255"/>
      <c r="F63" s="55">
        <f t="shared" si="1"/>
        <v>0</v>
      </c>
      <c r="G63" s="450"/>
      <c r="H63" s="451"/>
      <c r="I63" s="452"/>
      <c r="J63" s="53"/>
    </row>
    <row r="64" spans="2:10" ht="16.5" x14ac:dyDescent="0.25">
      <c r="B64" s="485" t="s">
        <v>332</v>
      </c>
      <c r="C64" s="486"/>
      <c r="D64" s="225" t="s">
        <v>333</v>
      </c>
      <c r="E64" s="253">
        <f>+E65</f>
        <v>0</v>
      </c>
      <c r="F64" s="61">
        <f t="shared" si="1"/>
        <v>0</v>
      </c>
      <c r="G64" s="444"/>
      <c r="H64" s="445"/>
      <c r="I64" s="446"/>
      <c r="J64" s="53"/>
    </row>
    <row r="65" spans="2:10" ht="17.25" thickBot="1" x14ac:dyDescent="0.3">
      <c r="B65" s="487" t="s">
        <v>332</v>
      </c>
      <c r="C65" s="488"/>
      <c r="D65" s="224" t="s">
        <v>333</v>
      </c>
      <c r="E65" s="255"/>
      <c r="F65" s="55">
        <f t="shared" si="1"/>
        <v>0</v>
      </c>
      <c r="G65" s="450"/>
      <c r="H65" s="451"/>
      <c r="I65" s="452"/>
      <c r="J65" s="53"/>
    </row>
    <row r="66" spans="2:10" ht="16.5" x14ac:dyDescent="0.25">
      <c r="B66" s="485" t="s">
        <v>140</v>
      </c>
      <c r="C66" s="486"/>
      <c r="D66" s="225" t="s">
        <v>141</v>
      </c>
      <c r="E66" s="253">
        <f>+E67</f>
        <v>0</v>
      </c>
      <c r="F66" s="61">
        <f t="shared" si="1"/>
        <v>0</v>
      </c>
      <c r="G66" s="444"/>
      <c r="H66" s="445"/>
      <c r="I66" s="446"/>
      <c r="J66" s="53"/>
    </row>
    <row r="67" spans="2:10" ht="17.25" thickBot="1" x14ac:dyDescent="0.3">
      <c r="B67" s="487" t="s">
        <v>140</v>
      </c>
      <c r="C67" s="488"/>
      <c r="D67" s="224" t="s">
        <v>141</v>
      </c>
      <c r="E67" s="255"/>
      <c r="F67" s="55">
        <f t="shared" si="1"/>
        <v>0</v>
      </c>
      <c r="G67" s="450"/>
      <c r="H67" s="451"/>
      <c r="I67" s="452"/>
      <c r="J67" s="53"/>
    </row>
    <row r="68" spans="2:10" s="54" customFormat="1" ht="24.75" thickBot="1" x14ac:dyDescent="0.3">
      <c r="B68" s="489" t="s">
        <v>142</v>
      </c>
      <c r="C68" s="490"/>
      <c r="D68" s="222" t="s">
        <v>143</v>
      </c>
      <c r="E68" s="252">
        <f>+E71+E80+E87+E93+E105+E82+E99+E69</f>
        <v>0</v>
      </c>
      <c r="F68" s="60">
        <f t="shared" si="1"/>
        <v>0</v>
      </c>
      <c r="G68" s="507"/>
      <c r="H68" s="508"/>
      <c r="I68" s="509"/>
      <c r="J68" s="53"/>
    </row>
    <row r="69" spans="2:10" ht="17.25" thickBot="1" x14ac:dyDescent="0.3">
      <c r="B69" s="485" t="s">
        <v>651</v>
      </c>
      <c r="C69" s="486"/>
      <c r="D69" s="225" t="s">
        <v>652</v>
      </c>
      <c r="E69" s="253">
        <f>E70</f>
        <v>0</v>
      </c>
      <c r="F69" s="61">
        <f t="shared" ref="F69:F70" si="2">IF($F$9="",0,ROUND((E69*$F$9)+E69,2))</f>
        <v>0</v>
      </c>
      <c r="G69" s="219"/>
      <c r="H69" s="220"/>
      <c r="I69" s="221"/>
      <c r="J69" s="53"/>
    </row>
    <row r="70" spans="2:10" ht="17.25" thickBot="1" x14ac:dyDescent="0.3">
      <c r="B70" s="487" t="s">
        <v>145</v>
      </c>
      <c r="C70" s="488"/>
      <c r="D70" s="224" t="s">
        <v>652</v>
      </c>
      <c r="E70" s="255"/>
      <c r="F70" s="55">
        <f t="shared" si="2"/>
        <v>0</v>
      </c>
      <c r="G70" s="219"/>
      <c r="H70" s="220"/>
      <c r="I70" s="221"/>
      <c r="J70" s="53"/>
    </row>
    <row r="71" spans="2:10" ht="24" x14ac:dyDescent="0.25">
      <c r="B71" s="485" t="s">
        <v>144</v>
      </c>
      <c r="C71" s="486"/>
      <c r="D71" s="225" t="s">
        <v>568</v>
      </c>
      <c r="E71" s="253">
        <f>+SUM(E72:E79)</f>
        <v>0</v>
      </c>
      <c r="F71" s="61">
        <f t="shared" si="1"/>
        <v>0</v>
      </c>
      <c r="G71" s="444"/>
      <c r="H71" s="445"/>
      <c r="I71" s="446"/>
      <c r="J71" s="53"/>
    </row>
    <row r="72" spans="2:10" ht="16.5" x14ac:dyDescent="0.25">
      <c r="B72" s="487" t="s">
        <v>145</v>
      </c>
      <c r="C72" s="488"/>
      <c r="D72" s="224" t="s">
        <v>146</v>
      </c>
      <c r="E72" s="255"/>
      <c r="F72" s="55">
        <f t="shared" si="1"/>
        <v>0</v>
      </c>
      <c r="G72" s="447"/>
      <c r="H72" s="448"/>
      <c r="I72" s="449"/>
      <c r="J72" s="53"/>
    </row>
    <row r="73" spans="2:10" ht="16.5" x14ac:dyDescent="0.25">
      <c r="B73" s="487" t="s">
        <v>386</v>
      </c>
      <c r="C73" s="488"/>
      <c r="D73" s="224" t="s">
        <v>387</v>
      </c>
      <c r="E73" s="255"/>
      <c r="F73" s="55">
        <f t="shared" si="1"/>
        <v>0</v>
      </c>
      <c r="G73" s="447"/>
      <c r="H73" s="448"/>
      <c r="I73" s="449"/>
      <c r="J73" s="53"/>
    </row>
    <row r="74" spans="2:10" ht="24" x14ac:dyDescent="0.25">
      <c r="B74" s="487" t="s">
        <v>388</v>
      </c>
      <c r="C74" s="488"/>
      <c r="D74" s="224" t="s">
        <v>389</v>
      </c>
      <c r="E74" s="255"/>
      <c r="F74" s="55">
        <f t="shared" si="1"/>
        <v>0</v>
      </c>
      <c r="G74" s="447"/>
      <c r="H74" s="448"/>
      <c r="I74" s="449"/>
      <c r="J74" s="53"/>
    </row>
    <row r="75" spans="2:10" ht="24" x14ac:dyDescent="0.25">
      <c r="B75" s="487" t="s">
        <v>390</v>
      </c>
      <c r="C75" s="488"/>
      <c r="D75" s="224" t="s">
        <v>391</v>
      </c>
      <c r="E75" s="255"/>
      <c r="F75" s="55">
        <f t="shared" si="1"/>
        <v>0</v>
      </c>
      <c r="G75" s="447"/>
      <c r="H75" s="448"/>
      <c r="I75" s="449"/>
      <c r="J75" s="53"/>
    </row>
    <row r="76" spans="2:10" ht="24" x14ac:dyDescent="0.25">
      <c r="B76" s="487" t="s">
        <v>147</v>
      </c>
      <c r="C76" s="488"/>
      <c r="D76" s="224" t="s">
        <v>569</v>
      </c>
      <c r="E76" s="255"/>
      <c r="F76" s="55">
        <f t="shared" si="1"/>
        <v>0</v>
      </c>
      <c r="G76" s="447"/>
      <c r="H76" s="448"/>
      <c r="I76" s="449"/>
      <c r="J76" s="53"/>
    </row>
    <row r="77" spans="2:10" ht="36" x14ac:dyDescent="0.25">
      <c r="B77" s="487" t="s">
        <v>148</v>
      </c>
      <c r="C77" s="488"/>
      <c r="D77" s="224" t="s">
        <v>570</v>
      </c>
      <c r="E77" s="255"/>
      <c r="F77" s="55">
        <f t="shared" si="1"/>
        <v>0</v>
      </c>
      <c r="G77" s="447"/>
      <c r="H77" s="448"/>
      <c r="I77" s="449"/>
      <c r="J77" s="53"/>
    </row>
    <row r="78" spans="2:10" ht="63" customHeight="1" x14ac:dyDescent="0.25">
      <c r="B78" s="487" t="s">
        <v>149</v>
      </c>
      <c r="C78" s="488"/>
      <c r="D78" s="224" t="s">
        <v>150</v>
      </c>
      <c r="E78" s="255"/>
      <c r="F78" s="55">
        <f t="shared" si="1"/>
        <v>0</v>
      </c>
      <c r="G78" s="447"/>
      <c r="H78" s="448"/>
      <c r="I78" s="449"/>
      <c r="J78" s="53"/>
    </row>
    <row r="79" spans="2:10" ht="36.75" thickBot="1" x14ac:dyDescent="0.3">
      <c r="B79" s="487" t="s">
        <v>151</v>
      </c>
      <c r="C79" s="488"/>
      <c r="D79" s="224" t="s">
        <v>152</v>
      </c>
      <c r="E79" s="255"/>
      <c r="F79" s="55">
        <f t="shared" si="1"/>
        <v>0</v>
      </c>
      <c r="G79" s="450"/>
      <c r="H79" s="451"/>
      <c r="I79" s="452"/>
      <c r="J79" s="53"/>
    </row>
    <row r="80" spans="2:10" ht="32.25" customHeight="1" x14ac:dyDescent="0.25">
      <c r="B80" s="485" t="s">
        <v>153</v>
      </c>
      <c r="C80" s="486"/>
      <c r="D80" s="225" t="s">
        <v>154</v>
      </c>
      <c r="E80" s="253">
        <f>SUM(E81:E81)</f>
        <v>0</v>
      </c>
      <c r="F80" s="61">
        <f t="shared" si="1"/>
        <v>0</v>
      </c>
      <c r="G80" s="444"/>
      <c r="H80" s="445"/>
      <c r="I80" s="446"/>
      <c r="J80" s="53"/>
    </row>
    <row r="81" spans="2:10" ht="57" customHeight="1" thickBot="1" x14ac:dyDescent="0.3">
      <c r="B81" s="487" t="s">
        <v>155</v>
      </c>
      <c r="C81" s="488"/>
      <c r="D81" s="224" t="s">
        <v>156</v>
      </c>
      <c r="E81" s="255"/>
      <c r="F81" s="55">
        <f t="shared" si="1"/>
        <v>0</v>
      </c>
      <c r="G81" s="447"/>
      <c r="H81" s="448"/>
      <c r="I81" s="449"/>
      <c r="J81" s="53"/>
    </row>
    <row r="82" spans="2:10" ht="16.5" x14ac:dyDescent="0.25">
      <c r="B82" s="485" t="s">
        <v>336</v>
      </c>
      <c r="C82" s="486"/>
      <c r="D82" s="225" t="s">
        <v>337</v>
      </c>
      <c r="E82" s="253">
        <f>+SUM(E83:E86)</f>
        <v>0</v>
      </c>
      <c r="F82" s="61">
        <f t="shared" si="1"/>
        <v>0</v>
      </c>
      <c r="G82" s="444"/>
      <c r="H82" s="445"/>
      <c r="I82" s="446"/>
      <c r="J82" s="53"/>
    </row>
    <row r="83" spans="2:10" ht="16.5" x14ac:dyDescent="0.25">
      <c r="B83" s="487" t="s">
        <v>338</v>
      </c>
      <c r="C83" s="488"/>
      <c r="D83" s="224" t="s">
        <v>339</v>
      </c>
      <c r="E83" s="255"/>
      <c r="F83" s="55">
        <f t="shared" si="1"/>
        <v>0</v>
      </c>
      <c r="G83" s="447"/>
      <c r="H83" s="448"/>
      <c r="I83" s="449"/>
      <c r="J83" s="53"/>
    </row>
    <row r="84" spans="2:10" ht="16.5" x14ac:dyDescent="0.25">
      <c r="B84" s="487" t="s">
        <v>392</v>
      </c>
      <c r="C84" s="488"/>
      <c r="D84" s="224" t="s">
        <v>395</v>
      </c>
      <c r="E84" s="255"/>
      <c r="F84" s="55">
        <f t="shared" si="1"/>
        <v>0</v>
      </c>
      <c r="G84" s="447"/>
      <c r="H84" s="448"/>
      <c r="I84" s="449"/>
      <c r="J84" s="53"/>
    </row>
    <row r="85" spans="2:10" ht="16.5" x14ac:dyDescent="0.25">
      <c r="B85" s="487" t="s">
        <v>393</v>
      </c>
      <c r="C85" s="488"/>
      <c r="D85" s="224" t="s">
        <v>396</v>
      </c>
      <c r="E85" s="255"/>
      <c r="F85" s="55">
        <f t="shared" si="1"/>
        <v>0</v>
      </c>
      <c r="G85" s="447"/>
      <c r="H85" s="448"/>
      <c r="I85" s="449"/>
      <c r="J85" s="53"/>
    </row>
    <row r="86" spans="2:10" ht="17.25" thickBot="1" x14ac:dyDescent="0.3">
      <c r="B86" s="487" t="s">
        <v>394</v>
      </c>
      <c r="C86" s="488"/>
      <c r="D86" s="224" t="s">
        <v>397</v>
      </c>
      <c r="E86" s="255"/>
      <c r="F86" s="55">
        <f t="shared" si="1"/>
        <v>0</v>
      </c>
      <c r="G86" s="450"/>
      <c r="H86" s="451"/>
      <c r="I86" s="452"/>
      <c r="J86" s="53"/>
    </row>
    <row r="87" spans="2:10" ht="32.25" customHeight="1" x14ac:dyDescent="0.25">
      <c r="B87" s="485" t="s">
        <v>157</v>
      </c>
      <c r="C87" s="486"/>
      <c r="D87" s="225" t="s">
        <v>158</v>
      </c>
      <c r="E87" s="253">
        <f>+SUM(E88:E92)</f>
        <v>0</v>
      </c>
      <c r="F87" s="62">
        <f t="shared" si="1"/>
        <v>0</v>
      </c>
      <c r="G87" s="447"/>
      <c r="H87" s="448"/>
      <c r="I87" s="449"/>
      <c r="J87" s="53"/>
    </row>
    <row r="88" spans="2:10" ht="24" x14ac:dyDescent="0.25">
      <c r="B88" s="487" t="s">
        <v>398</v>
      </c>
      <c r="C88" s="488"/>
      <c r="D88" s="224" t="s">
        <v>399</v>
      </c>
      <c r="E88" s="255"/>
      <c r="F88" s="55">
        <f t="shared" ref="F88:F157" si="3">IF($F$9="",0,ROUND((E88*$F$9)+E88,2))</f>
        <v>0</v>
      </c>
      <c r="G88" s="447"/>
      <c r="H88" s="448"/>
      <c r="I88" s="449"/>
      <c r="J88" s="53"/>
    </row>
    <row r="89" spans="2:10" ht="16.5" x14ac:dyDescent="0.25">
      <c r="B89" s="487" t="s">
        <v>159</v>
      </c>
      <c r="C89" s="488"/>
      <c r="D89" s="224" t="s">
        <v>160</v>
      </c>
      <c r="E89" s="255"/>
      <c r="F89" s="55">
        <f t="shared" si="3"/>
        <v>0</v>
      </c>
      <c r="G89" s="447"/>
      <c r="H89" s="448"/>
      <c r="I89" s="449"/>
      <c r="J89" s="53"/>
    </row>
    <row r="90" spans="2:10" ht="33.75" customHeight="1" x14ac:dyDescent="0.25">
      <c r="B90" s="487" t="s">
        <v>161</v>
      </c>
      <c r="C90" s="488"/>
      <c r="D90" s="224" t="s">
        <v>162</v>
      </c>
      <c r="E90" s="255"/>
      <c r="F90" s="55">
        <f t="shared" si="3"/>
        <v>0</v>
      </c>
      <c r="G90" s="447"/>
      <c r="H90" s="448"/>
      <c r="I90" s="449"/>
      <c r="J90" s="53"/>
    </row>
    <row r="91" spans="2:10" ht="16.5" x14ac:dyDescent="0.25">
      <c r="B91" s="487" t="s">
        <v>400</v>
      </c>
      <c r="C91" s="488"/>
      <c r="D91" s="224" t="s">
        <v>401</v>
      </c>
      <c r="E91" s="255"/>
      <c r="F91" s="55">
        <f t="shared" si="3"/>
        <v>0</v>
      </c>
      <c r="G91" s="447"/>
      <c r="H91" s="448"/>
      <c r="I91" s="449"/>
      <c r="J91" s="53"/>
    </row>
    <row r="92" spans="2:10" ht="17.25" thickBot="1" x14ac:dyDescent="0.3">
      <c r="B92" s="487" t="s">
        <v>511</v>
      </c>
      <c r="C92" s="488"/>
      <c r="D92" s="224" t="s">
        <v>512</v>
      </c>
      <c r="E92" s="255"/>
      <c r="F92" s="55">
        <f t="shared" si="3"/>
        <v>0</v>
      </c>
      <c r="G92" s="450"/>
      <c r="H92" s="451"/>
      <c r="I92" s="452"/>
      <c r="J92" s="53"/>
    </row>
    <row r="93" spans="2:10" ht="16.5" x14ac:dyDescent="0.25">
      <c r="B93" s="485" t="s">
        <v>163</v>
      </c>
      <c r="C93" s="486"/>
      <c r="D93" s="225" t="s">
        <v>164</v>
      </c>
      <c r="E93" s="253">
        <f>+SUM(E94:E98)</f>
        <v>0</v>
      </c>
      <c r="F93" s="61">
        <f t="shared" si="3"/>
        <v>0</v>
      </c>
      <c r="G93" s="444"/>
      <c r="H93" s="445"/>
      <c r="I93" s="446"/>
      <c r="J93" s="53"/>
    </row>
    <row r="94" spans="2:10" ht="16.5" x14ac:dyDescent="0.25">
      <c r="B94" s="487" t="s">
        <v>165</v>
      </c>
      <c r="C94" s="488"/>
      <c r="D94" s="224" t="s">
        <v>166</v>
      </c>
      <c r="E94" s="255"/>
      <c r="F94" s="55">
        <f t="shared" si="3"/>
        <v>0</v>
      </c>
      <c r="G94" s="447"/>
      <c r="H94" s="448"/>
      <c r="I94" s="449"/>
      <c r="J94" s="53"/>
    </row>
    <row r="95" spans="2:10" ht="16.5" x14ac:dyDescent="0.25">
      <c r="B95" s="487" t="s">
        <v>334</v>
      </c>
      <c r="C95" s="488"/>
      <c r="D95" s="224" t="s">
        <v>335</v>
      </c>
      <c r="E95" s="255"/>
      <c r="F95" s="55">
        <f t="shared" si="3"/>
        <v>0</v>
      </c>
      <c r="G95" s="447"/>
      <c r="H95" s="448"/>
      <c r="I95" s="449"/>
      <c r="J95" s="53"/>
    </row>
    <row r="96" spans="2:10" ht="16.5" x14ac:dyDescent="0.25">
      <c r="B96" s="487" t="s">
        <v>523</v>
      </c>
      <c r="C96" s="488"/>
      <c r="D96" s="224" t="s">
        <v>524</v>
      </c>
      <c r="E96" s="255"/>
      <c r="F96" s="55">
        <f t="shared" si="3"/>
        <v>0</v>
      </c>
      <c r="G96" s="447"/>
      <c r="H96" s="448"/>
      <c r="I96" s="449"/>
      <c r="J96" s="53"/>
    </row>
    <row r="97" spans="2:10" ht="16.5" x14ac:dyDescent="0.25">
      <c r="B97" s="487" t="s">
        <v>167</v>
      </c>
      <c r="C97" s="488"/>
      <c r="D97" s="224" t="s">
        <v>168</v>
      </c>
      <c r="E97" s="255"/>
      <c r="F97" s="55">
        <f t="shared" si="3"/>
        <v>0</v>
      </c>
      <c r="G97" s="447"/>
      <c r="H97" s="448"/>
      <c r="I97" s="449"/>
      <c r="J97" s="53"/>
    </row>
    <row r="98" spans="2:10" ht="17.25" thickBot="1" x14ac:dyDescent="0.3">
      <c r="B98" s="487" t="s">
        <v>402</v>
      </c>
      <c r="C98" s="488"/>
      <c r="D98" s="224" t="s">
        <v>403</v>
      </c>
      <c r="E98" s="255"/>
      <c r="F98" s="55">
        <f t="shared" si="3"/>
        <v>0</v>
      </c>
      <c r="G98" s="450"/>
      <c r="H98" s="451"/>
      <c r="I98" s="452"/>
      <c r="J98" s="53"/>
    </row>
    <row r="99" spans="2:10" ht="32.25" customHeight="1" x14ac:dyDescent="0.25">
      <c r="B99" s="485" t="s">
        <v>404</v>
      </c>
      <c r="C99" s="486"/>
      <c r="D99" s="225" t="s">
        <v>405</v>
      </c>
      <c r="E99" s="253">
        <f>+SUM(E100:E104)</f>
        <v>0</v>
      </c>
      <c r="F99" s="61">
        <f t="shared" si="3"/>
        <v>0</v>
      </c>
      <c r="G99" s="444"/>
      <c r="H99" s="445"/>
      <c r="I99" s="446"/>
      <c r="J99" s="53"/>
    </row>
    <row r="100" spans="2:10" ht="16.5" x14ac:dyDescent="0.25">
      <c r="B100" s="487" t="s">
        <v>406</v>
      </c>
      <c r="C100" s="488"/>
      <c r="D100" s="224" t="s">
        <v>410</v>
      </c>
      <c r="E100" s="255"/>
      <c r="F100" s="55">
        <f t="shared" si="3"/>
        <v>0</v>
      </c>
      <c r="G100" s="447"/>
      <c r="H100" s="448"/>
      <c r="I100" s="449"/>
      <c r="J100" s="53"/>
    </row>
    <row r="101" spans="2:10" ht="16.5" x14ac:dyDescent="0.25">
      <c r="B101" s="487" t="s">
        <v>637</v>
      </c>
      <c r="C101" s="488"/>
      <c r="D101" s="224" t="s">
        <v>638</v>
      </c>
      <c r="E101" s="255"/>
      <c r="F101" s="55">
        <f t="shared" si="3"/>
        <v>0</v>
      </c>
      <c r="G101" s="447"/>
      <c r="H101" s="448"/>
      <c r="I101" s="449"/>
      <c r="J101" s="53"/>
    </row>
    <row r="102" spans="2:10" ht="16.5" x14ac:dyDescent="0.25">
      <c r="B102" s="487" t="s">
        <v>407</v>
      </c>
      <c r="C102" s="488"/>
      <c r="D102" s="224" t="s">
        <v>411</v>
      </c>
      <c r="E102" s="255"/>
      <c r="F102" s="55">
        <f t="shared" si="3"/>
        <v>0</v>
      </c>
      <c r="G102" s="447"/>
      <c r="H102" s="448"/>
      <c r="I102" s="449"/>
      <c r="J102" s="53"/>
    </row>
    <row r="103" spans="2:10" ht="16.5" x14ac:dyDescent="0.25">
      <c r="B103" s="487" t="s">
        <v>408</v>
      </c>
      <c r="C103" s="488"/>
      <c r="D103" s="224" t="s">
        <v>412</v>
      </c>
      <c r="E103" s="255"/>
      <c r="F103" s="55">
        <f t="shared" si="3"/>
        <v>0</v>
      </c>
      <c r="G103" s="447"/>
      <c r="H103" s="448"/>
      <c r="I103" s="449"/>
      <c r="J103" s="53"/>
    </row>
    <row r="104" spans="2:10" ht="17.25" thickBot="1" x14ac:dyDescent="0.3">
      <c r="B104" s="487" t="s">
        <v>409</v>
      </c>
      <c r="C104" s="488"/>
      <c r="D104" s="224" t="s">
        <v>413</v>
      </c>
      <c r="E104" s="255"/>
      <c r="F104" s="55">
        <f t="shared" si="3"/>
        <v>0</v>
      </c>
      <c r="G104" s="450"/>
      <c r="H104" s="451"/>
      <c r="I104" s="452"/>
      <c r="J104" s="53"/>
    </row>
    <row r="105" spans="2:10" ht="16.5" x14ac:dyDescent="0.25">
      <c r="B105" s="485" t="s">
        <v>169</v>
      </c>
      <c r="C105" s="486"/>
      <c r="D105" s="225" t="s">
        <v>170</v>
      </c>
      <c r="E105" s="253">
        <f>SUM(E106:E106)</f>
        <v>0</v>
      </c>
      <c r="F105" s="61">
        <f t="shared" si="3"/>
        <v>0</v>
      </c>
      <c r="G105" s="444"/>
      <c r="H105" s="445"/>
      <c r="I105" s="446"/>
      <c r="J105" s="53"/>
    </row>
    <row r="106" spans="2:10" ht="17.25" thickBot="1" x14ac:dyDescent="0.3">
      <c r="B106" s="487" t="s">
        <v>171</v>
      </c>
      <c r="C106" s="488"/>
      <c r="D106" s="224" t="s">
        <v>172</v>
      </c>
      <c r="E106" s="255"/>
      <c r="F106" s="55">
        <f t="shared" si="3"/>
        <v>0</v>
      </c>
      <c r="G106" s="450"/>
      <c r="H106" s="451"/>
      <c r="I106" s="452"/>
      <c r="J106" s="53"/>
    </row>
    <row r="107" spans="2:10" s="54" customFormat="1" ht="17.25" thickBot="1" x14ac:dyDescent="0.3">
      <c r="B107" s="489" t="s">
        <v>173</v>
      </c>
      <c r="C107" s="490"/>
      <c r="D107" s="222" t="s">
        <v>174</v>
      </c>
      <c r="E107" s="252">
        <f>+E108+E110+E113+E116+E126+E134+E119</f>
        <v>0</v>
      </c>
      <c r="F107" s="60">
        <f t="shared" si="3"/>
        <v>0</v>
      </c>
      <c r="G107" s="493"/>
      <c r="H107" s="494"/>
      <c r="I107" s="495"/>
      <c r="J107" s="53"/>
    </row>
    <row r="108" spans="2:10" ht="26.25" customHeight="1" x14ac:dyDescent="0.25">
      <c r="B108" s="485" t="s">
        <v>631</v>
      </c>
      <c r="C108" s="486"/>
      <c r="D108" s="225" t="s">
        <v>632</v>
      </c>
      <c r="E108" s="253">
        <f>SUM(E109:E109)</f>
        <v>0</v>
      </c>
      <c r="F108" s="61">
        <f t="shared" si="3"/>
        <v>0</v>
      </c>
      <c r="G108" s="444"/>
      <c r="H108" s="445"/>
      <c r="I108" s="446"/>
      <c r="J108" s="53"/>
    </row>
    <row r="109" spans="2:10" ht="39.75" customHeight="1" x14ac:dyDescent="0.25">
      <c r="B109" s="487" t="s">
        <v>631</v>
      </c>
      <c r="C109" s="488"/>
      <c r="D109" s="224" t="s">
        <v>632</v>
      </c>
      <c r="E109" s="255"/>
      <c r="F109" s="55">
        <f t="shared" si="3"/>
        <v>0</v>
      </c>
      <c r="G109" s="447"/>
      <c r="H109" s="448"/>
      <c r="I109" s="449"/>
      <c r="J109" s="53"/>
    </row>
    <row r="110" spans="2:10" ht="16.5" x14ac:dyDescent="0.25">
      <c r="B110" s="485" t="s">
        <v>630</v>
      </c>
      <c r="C110" s="486"/>
      <c r="D110" s="225" t="s">
        <v>608</v>
      </c>
      <c r="E110" s="253">
        <f>SUM(E111:E112)</f>
        <v>0</v>
      </c>
      <c r="F110" s="61">
        <f t="shared" ref="F110:F112" si="4">IF($F$9="",0,ROUND((E110*$F$9)+E110,2))</f>
        <v>0</v>
      </c>
      <c r="G110" s="447"/>
      <c r="H110" s="448"/>
      <c r="I110" s="449"/>
      <c r="J110" s="53"/>
    </row>
    <row r="111" spans="2:10" ht="24" x14ac:dyDescent="0.25">
      <c r="B111" s="487" t="s">
        <v>647</v>
      </c>
      <c r="C111" s="488"/>
      <c r="D111" s="224" t="s">
        <v>648</v>
      </c>
      <c r="E111" s="255"/>
      <c r="F111" s="55">
        <f t="shared" si="4"/>
        <v>0</v>
      </c>
      <c r="G111" s="447"/>
      <c r="H111" s="448"/>
      <c r="I111" s="449"/>
      <c r="J111" s="53"/>
    </row>
    <row r="112" spans="2:10" ht="16.5" x14ac:dyDescent="0.25">
      <c r="B112" s="487" t="s">
        <v>639</v>
      </c>
      <c r="C112" s="488"/>
      <c r="D112" s="224" t="s">
        <v>609</v>
      </c>
      <c r="E112" s="255"/>
      <c r="F112" s="55">
        <f t="shared" si="4"/>
        <v>0</v>
      </c>
      <c r="G112" s="447"/>
      <c r="H112" s="448"/>
      <c r="I112" s="449"/>
      <c r="J112" s="53"/>
    </row>
    <row r="113" spans="2:10" ht="16.5" x14ac:dyDescent="0.25">
      <c r="B113" s="485" t="s">
        <v>359</v>
      </c>
      <c r="C113" s="486"/>
      <c r="D113" s="225" t="s">
        <v>358</v>
      </c>
      <c r="E113" s="253">
        <f>SUM(E114:E115)</f>
        <v>0</v>
      </c>
      <c r="F113" s="61">
        <f t="shared" ref="F113:F115" si="5">IF($F$9="",0,ROUND((E113*$F$9)+E113,2))</f>
        <v>0</v>
      </c>
      <c r="G113" s="447"/>
      <c r="H113" s="448"/>
      <c r="I113" s="449"/>
      <c r="J113" s="53"/>
    </row>
    <row r="114" spans="2:10" ht="16.5" x14ac:dyDescent="0.25">
      <c r="B114" s="487" t="s">
        <v>513</v>
      </c>
      <c r="C114" s="488"/>
      <c r="D114" s="224" t="s">
        <v>381</v>
      </c>
      <c r="E114" s="255"/>
      <c r="F114" s="55">
        <f t="shared" si="5"/>
        <v>0</v>
      </c>
      <c r="G114" s="447"/>
      <c r="H114" s="448"/>
      <c r="I114" s="449"/>
      <c r="J114" s="53"/>
    </row>
    <row r="115" spans="2:10" ht="16.5" x14ac:dyDescent="0.25">
      <c r="B115" s="487" t="s">
        <v>356</v>
      </c>
      <c r="C115" s="488"/>
      <c r="D115" s="224" t="s">
        <v>357</v>
      </c>
      <c r="E115" s="255"/>
      <c r="F115" s="55">
        <f t="shared" si="5"/>
        <v>0</v>
      </c>
      <c r="G115" s="447"/>
      <c r="H115" s="448"/>
      <c r="I115" s="449"/>
      <c r="J115" s="53"/>
    </row>
    <row r="116" spans="2:10" ht="16.5" x14ac:dyDescent="0.25">
      <c r="B116" s="485" t="s">
        <v>361</v>
      </c>
      <c r="C116" s="486"/>
      <c r="D116" s="225" t="s">
        <v>360</v>
      </c>
      <c r="E116" s="253">
        <f>+SUM(E117:E118)</f>
        <v>0</v>
      </c>
      <c r="F116" s="61">
        <f t="shared" si="3"/>
        <v>0</v>
      </c>
      <c r="G116" s="447"/>
      <c r="H116" s="448"/>
      <c r="I116" s="449"/>
      <c r="J116" s="53"/>
    </row>
    <row r="117" spans="2:10" ht="37.5" customHeight="1" x14ac:dyDescent="0.25">
      <c r="B117" s="487" t="s">
        <v>414</v>
      </c>
      <c r="C117" s="488"/>
      <c r="D117" s="224" t="s">
        <v>384</v>
      </c>
      <c r="E117" s="255"/>
      <c r="F117" s="55">
        <f t="shared" si="3"/>
        <v>0</v>
      </c>
      <c r="G117" s="447"/>
      <c r="H117" s="448"/>
      <c r="I117" s="449"/>
      <c r="J117" s="53"/>
    </row>
    <row r="118" spans="2:10" ht="16.5" x14ac:dyDescent="0.25">
      <c r="B118" s="487" t="s">
        <v>354</v>
      </c>
      <c r="C118" s="488"/>
      <c r="D118" s="224" t="s">
        <v>355</v>
      </c>
      <c r="E118" s="255"/>
      <c r="F118" s="55">
        <f t="shared" si="3"/>
        <v>0</v>
      </c>
      <c r="G118" s="447"/>
      <c r="H118" s="448"/>
      <c r="I118" s="449"/>
      <c r="J118" s="53"/>
    </row>
    <row r="119" spans="2:10" ht="16.5" x14ac:dyDescent="0.25">
      <c r="B119" s="485" t="s">
        <v>525</v>
      </c>
      <c r="C119" s="486"/>
      <c r="D119" s="225" t="s">
        <v>522</v>
      </c>
      <c r="E119" s="253">
        <f>SUM(E120:E125)</f>
        <v>0</v>
      </c>
      <c r="F119" s="61">
        <f t="shared" si="3"/>
        <v>0</v>
      </c>
      <c r="G119" s="447"/>
      <c r="H119" s="448"/>
      <c r="I119" s="449"/>
      <c r="J119" s="53"/>
    </row>
    <row r="120" spans="2:10" ht="27" customHeight="1" x14ac:dyDescent="0.25">
      <c r="B120" s="487" t="s">
        <v>549</v>
      </c>
      <c r="C120" s="488"/>
      <c r="D120" s="224" t="s">
        <v>546</v>
      </c>
      <c r="E120" s="255"/>
      <c r="F120" s="55">
        <f t="shared" si="3"/>
        <v>0</v>
      </c>
      <c r="G120" s="447"/>
      <c r="H120" s="448"/>
      <c r="I120" s="449"/>
      <c r="J120" s="53"/>
    </row>
    <row r="121" spans="2:10" ht="28.5" customHeight="1" x14ac:dyDescent="0.25">
      <c r="B121" s="487" t="s">
        <v>550</v>
      </c>
      <c r="C121" s="488"/>
      <c r="D121" s="224" t="s">
        <v>547</v>
      </c>
      <c r="E121" s="255"/>
      <c r="F121" s="55">
        <f t="shared" si="3"/>
        <v>0</v>
      </c>
      <c r="G121" s="447"/>
      <c r="H121" s="448"/>
      <c r="I121" s="449"/>
      <c r="J121" s="53"/>
    </row>
    <row r="122" spans="2:10" ht="16.5" x14ac:dyDescent="0.25">
      <c r="B122" s="487" t="s">
        <v>551</v>
      </c>
      <c r="C122" s="488"/>
      <c r="D122" s="224" t="s">
        <v>520</v>
      </c>
      <c r="E122" s="255"/>
      <c r="F122" s="55">
        <f t="shared" si="3"/>
        <v>0</v>
      </c>
      <c r="G122" s="447"/>
      <c r="H122" s="448"/>
      <c r="I122" s="449"/>
      <c r="J122" s="53"/>
    </row>
    <row r="123" spans="2:10" ht="30" customHeight="1" x14ac:dyDescent="0.25">
      <c r="B123" s="487" t="s">
        <v>526</v>
      </c>
      <c r="C123" s="488"/>
      <c r="D123" s="224" t="s">
        <v>527</v>
      </c>
      <c r="E123" s="255"/>
      <c r="F123" s="55">
        <f t="shared" si="3"/>
        <v>0</v>
      </c>
      <c r="G123" s="447"/>
      <c r="H123" s="448"/>
      <c r="I123" s="449"/>
      <c r="J123" s="53"/>
    </row>
    <row r="124" spans="2:10" ht="28.5" customHeight="1" x14ac:dyDescent="0.25">
      <c r="B124" s="487" t="s">
        <v>552</v>
      </c>
      <c r="C124" s="488"/>
      <c r="D124" s="224" t="s">
        <v>521</v>
      </c>
      <c r="E124" s="255"/>
      <c r="F124" s="55">
        <f t="shared" si="3"/>
        <v>0</v>
      </c>
      <c r="G124" s="447"/>
      <c r="H124" s="448"/>
      <c r="I124" s="449"/>
      <c r="J124" s="53"/>
    </row>
    <row r="125" spans="2:10" ht="23.25" customHeight="1" x14ac:dyDescent="0.25">
      <c r="B125" s="487" t="s">
        <v>553</v>
      </c>
      <c r="C125" s="488"/>
      <c r="D125" s="224" t="s">
        <v>548</v>
      </c>
      <c r="E125" s="255"/>
      <c r="F125" s="55">
        <f t="shared" si="3"/>
        <v>0</v>
      </c>
      <c r="G125" s="447"/>
      <c r="H125" s="448"/>
      <c r="I125" s="449"/>
      <c r="J125" s="53"/>
    </row>
    <row r="126" spans="2:10" ht="24.75" customHeight="1" x14ac:dyDescent="0.25">
      <c r="B126" s="485" t="s">
        <v>175</v>
      </c>
      <c r="C126" s="486"/>
      <c r="D126" s="225" t="s">
        <v>176</v>
      </c>
      <c r="E126" s="253">
        <f>SUM(E127:E133)</f>
        <v>0</v>
      </c>
      <c r="F126" s="61">
        <f t="shared" si="3"/>
        <v>0</v>
      </c>
      <c r="G126" s="447"/>
      <c r="H126" s="448"/>
      <c r="I126" s="449"/>
      <c r="J126" s="53"/>
    </row>
    <row r="127" spans="2:10" ht="29.25" customHeight="1" x14ac:dyDescent="0.25">
      <c r="B127" s="487" t="s">
        <v>514</v>
      </c>
      <c r="C127" s="488"/>
      <c r="D127" s="224" t="s">
        <v>508</v>
      </c>
      <c r="E127" s="255"/>
      <c r="F127" s="55">
        <f t="shared" si="3"/>
        <v>0</v>
      </c>
      <c r="G127" s="447"/>
      <c r="H127" s="448"/>
      <c r="I127" s="449"/>
      <c r="J127" s="53"/>
    </row>
    <row r="128" spans="2:10" ht="25.5" customHeight="1" x14ac:dyDescent="0.25">
      <c r="B128" s="487" t="s">
        <v>177</v>
      </c>
      <c r="C128" s="488"/>
      <c r="D128" s="224" t="s">
        <v>178</v>
      </c>
      <c r="E128" s="255"/>
      <c r="F128" s="55">
        <f t="shared" si="3"/>
        <v>0</v>
      </c>
      <c r="G128" s="447"/>
      <c r="H128" s="448"/>
      <c r="I128" s="449"/>
      <c r="J128" s="53"/>
    </row>
    <row r="129" spans="2:10" ht="42" customHeight="1" x14ac:dyDescent="0.25">
      <c r="B129" s="487" t="s">
        <v>494</v>
      </c>
      <c r="C129" s="488"/>
      <c r="D129" s="224" t="s">
        <v>493</v>
      </c>
      <c r="E129" s="255"/>
      <c r="F129" s="55">
        <f t="shared" si="3"/>
        <v>0</v>
      </c>
      <c r="G129" s="447"/>
      <c r="H129" s="448"/>
      <c r="I129" s="449"/>
      <c r="J129" s="53"/>
    </row>
    <row r="130" spans="2:10" ht="27.75" customHeight="1" x14ac:dyDescent="0.25">
      <c r="B130" s="487" t="s">
        <v>515</v>
      </c>
      <c r="C130" s="488"/>
      <c r="D130" s="224" t="s">
        <v>510</v>
      </c>
      <c r="E130" s="255"/>
      <c r="F130" s="55">
        <f t="shared" si="3"/>
        <v>0</v>
      </c>
      <c r="G130" s="447"/>
      <c r="H130" s="448"/>
      <c r="I130" s="449"/>
      <c r="J130" s="53"/>
    </row>
    <row r="131" spans="2:10" ht="28.5" customHeight="1" x14ac:dyDescent="0.25">
      <c r="B131" s="487" t="s">
        <v>489</v>
      </c>
      <c r="C131" s="488"/>
      <c r="D131" s="224" t="s">
        <v>487</v>
      </c>
      <c r="E131" s="255"/>
      <c r="F131" s="55">
        <f t="shared" si="3"/>
        <v>0</v>
      </c>
      <c r="G131" s="447"/>
      <c r="H131" s="448"/>
      <c r="I131" s="449"/>
      <c r="J131" s="53"/>
    </row>
    <row r="132" spans="2:10" ht="19.5" customHeight="1" x14ac:dyDescent="0.25">
      <c r="B132" s="487" t="s">
        <v>491</v>
      </c>
      <c r="C132" s="488"/>
      <c r="D132" s="224" t="s">
        <v>490</v>
      </c>
      <c r="E132" s="255"/>
      <c r="F132" s="55">
        <f t="shared" si="3"/>
        <v>0</v>
      </c>
      <c r="G132" s="447"/>
      <c r="H132" s="448"/>
      <c r="I132" s="449"/>
      <c r="J132" s="53"/>
    </row>
    <row r="133" spans="2:10" ht="27" customHeight="1" thickBot="1" x14ac:dyDescent="0.3">
      <c r="B133" s="487" t="s">
        <v>492</v>
      </c>
      <c r="C133" s="488"/>
      <c r="D133" s="224" t="s">
        <v>488</v>
      </c>
      <c r="E133" s="255"/>
      <c r="F133" s="55">
        <f t="shared" si="3"/>
        <v>0</v>
      </c>
      <c r="G133" s="450"/>
      <c r="H133" s="451"/>
      <c r="I133" s="452"/>
      <c r="J133" s="53"/>
    </row>
    <row r="134" spans="2:10" ht="36" customHeight="1" x14ac:dyDescent="0.25">
      <c r="B134" s="485" t="s">
        <v>528</v>
      </c>
      <c r="C134" s="486"/>
      <c r="D134" s="225" t="s">
        <v>533</v>
      </c>
      <c r="E134" s="253">
        <f>SUM(E135:E137)</f>
        <v>0</v>
      </c>
      <c r="F134" s="61">
        <f t="shared" si="3"/>
        <v>0</v>
      </c>
      <c r="G134" s="444"/>
      <c r="H134" s="445"/>
      <c r="I134" s="446"/>
      <c r="J134" s="53"/>
    </row>
    <row r="135" spans="2:10" ht="36" customHeight="1" x14ac:dyDescent="0.25">
      <c r="B135" s="487" t="s">
        <v>602</v>
      </c>
      <c r="C135" s="488"/>
      <c r="D135" s="224" t="s">
        <v>610</v>
      </c>
      <c r="E135" s="255"/>
      <c r="F135" s="55">
        <f t="shared" si="3"/>
        <v>0</v>
      </c>
      <c r="G135" s="447"/>
      <c r="H135" s="448"/>
      <c r="I135" s="449"/>
      <c r="J135" s="53"/>
    </row>
    <row r="136" spans="2:10" ht="48" x14ac:dyDescent="0.25">
      <c r="B136" s="487" t="s">
        <v>529</v>
      </c>
      <c r="C136" s="488"/>
      <c r="D136" s="224" t="s">
        <v>531</v>
      </c>
      <c r="E136" s="255"/>
      <c r="F136" s="55">
        <f t="shared" si="3"/>
        <v>0</v>
      </c>
      <c r="G136" s="447"/>
      <c r="H136" s="448"/>
      <c r="I136" s="449"/>
      <c r="J136" s="53"/>
    </row>
    <row r="137" spans="2:10" ht="24.75" thickBot="1" x14ac:dyDescent="0.3">
      <c r="B137" s="487" t="s">
        <v>530</v>
      </c>
      <c r="C137" s="488"/>
      <c r="D137" s="224" t="s">
        <v>532</v>
      </c>
      <c r="E137" s="255"/>
      <c r="F137" s="55">
        <f t="shared" si="3"/>
        <v>0</v>
      </c>
      <c r="G137" s="450"/>
      <c r="H137" s="451"/>
      <c r="I137" s="452"/>
      <c r="J137" s="53"/>
    </row>
    <row r="138" spans="2:10" s="53" customFormat="1" ht="15.75" x14ac:dyDescent="0.25">
      <c r="B138" s="515" t="s">
        <v>179</v>
      </c>
      <c r="C138" s="516"/>
      <c r="D138" s="230" t="s">
        <v>180</v>
      </c>
      <c r="E138" s="256">
        <f>+E139+E145+E166+E198+E265+E262</f>
        <v>0</v>
      </c>
      <c r="F138" s="59">
        <f t="shared" si="3"/>
        <v>0</v>
      </c>
      <c r="G138" s="498"/>
      <c r="H138" s="499"/>
      <c r="I138" s="500"/>
    </row>
    <row r="139" spans="2:10" s="54" customFormat="1" ht="17.25" thickBot="1" x14ac:dyDescent="0.3">
      <c r="B139" s="489" t="s">
        <v>181</v>
      </c>
      <c r="C139" s="490"/>
      <c r="D139" s="222" t="s">
        <v>182</v>
      </c>
      <c r="E139" s="252">
        <f>+E140</f>
        <v>0</v>
      </c>
      <c r="F139" s="60">
        <f t="shared" si="3"/>
        <v>0</v>
      </c>
      <c r="G139" s="501"/>
      <c r="H139" s="502"/>
      <c r="I139" s="503"/>
      <c r="J139" s="53"/>
    </row>
    <row r="140" spans="2:10" ht="16.5" x14ac:dyDescent="0.25">
      <c r="B140" s="485" t="s">
        <v>183</v>
      </c>
      <c r="C140" s="486"/>
      <c r="D140" s="225" t="s">
        <v>184</v>
      </c>
      <c r="E140" s="253">
        <f>+SUM(E141:E144)</f>
        <v>0</v>
      </c>
      <c r="F140" s="61">
        <f t="shared" si="3"/>
        <v>0</v>
      </c>
      <c r="G140" s="444"/>
      <c r="H140" s="445"/>
      <c r="I140" s="446"/>
      <c r="J140" s="53"/>
    </row>
    <row r="141" spans="2:10" ht="16.5" x14ac:dyDescent="0.25">
      <c r="B141" s="487" t="s">
        <v>185</v>
      </c>
      <c r="C141" s="488"/>
      <c r="D141" s="224" t="s">
        <v>571</v>
      </c>
      <c r="E141" s="255"/>
      <c r="F141" s="55">
        <f t="shared" si="3"/>
        <v>0</v>
      </c>
      <c r="G141" s="447"/>
      <c r="H141" s="448"/>
      <c r="I141" s="449"/>
      <c r="J141" s="53"/>
    </row>
    <row r="142" spans="2:10" ht="16.5" x14ac:dyDescent="0.25">
      <c r="B142" s="487" t="s">
        <v>186</v>
      </c>
      <c r="C142" s="488"/>
      <c r="D142" s="224" t="s">
        <v>187</v>
      </c>
      <c r="E142" s="255"/>
      <c r="F142" s="55">
        <f t="shared" si="3"/>
        <v>0</v>
      </c>
      <c r="G142" s="447"/>
      <c r="H142" s="448"/>
      <c r="I142" s="449"/>
      <c r="J142" s="53"/>
    </row>
    <row r="143" spans="2:10" ht="16.5" x14ac:dyDescent="0.25">
      <c r="B143" s="487" t="s">
        <v>188</v>
      </c>
      <c r="C143" s="488"/>
      <c r="D143" s="224" t="s">
        <v>189</v>
      </c>
      <c r="E143" s="255"/>
      <c r="F143" s="55">
        <f t="shared" si="3"/>
        <v>0</v>
      </c>
      <c r="G143" s="447"/>
      <c r="H143" s="448"/>
      <c r="I143" s="449"/>
      <c r="J143" s="53"/>
    </row>
    <row r="144" spans="2:10" ht="17.25" thickBot="1" x14ac:dyDescent="0.3">
      <c r="B144" s="487" t="s">
        <v>190</v>
      </c>
      <c r="C144" s="488"/>
      <c r="D144" s="224" t="s">
        <v>191</v>
      </c>
      <c r="E144" s="255"/>
      <c r="F144" s="55">
        <f t="shared" si="3"/>
        <v>0</v>
      </c>
      <c r="G144" s="450"/>
      <c r="H144" s="451"/>
      <c r="I144" s="452"/>
      <c r="J144" s="53"/>
    </row>
    <row r="145" spans="2:10" s="54" customFormat="1" ht="51" customHeight="1" thickBot="1" x14ac:dyDescent="0.3">
      <c r="B145" s="489" t="s">
        <v>192</v>
      </c>
      <c r="C145" s="490"/>
      <c r="D145" s="222" t="s">
        <v>572</v>
      </c>
      <c r="E145" s="252">
        <f>+E146+E150+E158+E161+E163+E152+E156</f>
        <v>0</v>
      </c>
      <c r="F145" s="60">
        <f t="shared" si="3"/>
        <v>0</v>
      </c>
      <c r="G145" s="493"/>
      <c r="H145" s="494"/>
      <c r="I145" s="495"/>
      <c r="J145" s="53"/>
    </row>
    <row r="146" spans="2:10" ht="24.75" customHeight="1" x14ac:dyDescent="0.25">
      <c r="B146" s="485" t="s">
        <v>193</v>
      </c>
      <c r="C146" s="486"/>
      <c r="D146" s="225" t="s">
        <v>194</v>
      </c>
      <c r="E146" s="253">
        <f>SUM(E147:E149)</f>
        <v>0</v>
      </c>
      <c r="F146" s="61">
        <f t="shared" si="3"/>
        <v>0</v>
      </c>
      <c r="G146" s="444"/>
      <c r="H146" s="445"/>
      <c r="I146" s="446"/>
      <c r="J146" s="53"/>
    </row>
    <row r="147" spans="2:10" ht="16.5" x14ac:dyDescent="0.25">
      <c r="B147" s="487" t="s">
        <v>195</v>
      </c>
      <c r="C147" s="488"/>
      <c r="D147" s="224" t="s">
        <v>196</v>
      </c>
      <c r="E147" s="255"/>
      <c r="F147" s="55">
        <f t="shared" si="3"/>
        <v>0</v>
      </c>
      <c r="G147" s="447"/>
      <c r="H147" s="448"/>
      <c r="I147" s="449"/>
      <c r="J147" s="53"/>
    </row>
    <row r="148" spans="2:10" ht="16.5" x14ac:dyDescent="0.25">
      <c r="B148" s="487" t="s">
        <v>321</v>
      </c>
      <c r="C148" s="488"/>
      <c r="D148" s="224" t="s">
        <v>322</v>
      </c>
      <c r="E148" s="255"/>
      <c r="F148" s="55">
        <f t="shared" si="3"/>
        <v>0</v>
      </c>
      <c r="G148" s="447"/>
      <c r="H148" s="448"/>
      <c r="I148" s="449"/>
      <c r="J148" s="53"/>
    </row>
    <row r="149" spans="2:10" ht="17.25" thickBot="1" x14ac:dyDescent="0.3">
      <c r="B149" s="487" t="s">
        <v>197</v>
      </c>
      <c r="C149" s="488"/>
      <c r="D149" s="224" t="s">
        <v>198</v>
      </c>
      <c r="E149" s="255"/>
      <c r="F149" s="55">
        <f t="shared" si="3"/>
        <v>0</v>
      </c>
      <c r="G149" s="450"/>
      <c r="H149" s="451"/>
      <c r="I149" s="452"/>
      <c r="J149" s="53"/>
    </row>
    <row r="150" spans="2:10" ht="16.5" x14ac:dyDescent="0.25">
      <c r="B150" s="485" t="s">
        <v>199</v>
      </c>
      <c r="C150" s="486"/>
      <c r="D150" s="225" t="s">
        <v>200</v>
      </c>
      <c r="E150" s="253">
        <f>+E151</f>
        <v>0</v>
      </c>
      <c r="F150" s="61">
        <f t="shared" si="3"/>
        <v>0</v>
      </c>
      <c r="G150" s="444"/>
      <c r="H150" s="445"/>
      <c r="I150" s="446"/>
      <c r="J150" s="53"/>
    </row>
    <row r="151" spans="2:10" ht="17.25" thickBot="1" x14ac:dyDescent="0.3">
      <c r="B151" s="487" t="s">
        <v>199</v>
      </c>
      <c r="C151" s="488"/>
      <c r="D151" s="224" t="s">
        <v>200</v>
      </c>
      <c r="E151" s="255"/>
      <c r="F151" s="55">
        <f t="shared" si="3"/>
        <v>0</v>
      </c>
      <c r="G151" s="450"/>
      <c r="H151" s="451"/>
      <c r="I151" s="452"/>
      <c r="J151" s="53"/>
    </row>
    <row r="152" spans="2:10" ht="16.5" x14ac:dyDescent="0.25">
      <c r="B152" s="485" t="s">
        <v>362</v>
      </c>
      <c r="C152" s="486"/>
      <c r="D152" s="225" t="s">
        <v>363</v>
      </c>
      <c r="E152" s="253">
        <f>+SUM(E153:E155)</f>
        <v>0</v>
      </c>
      <c r="F152" s="61">
        <f t="shared" si="3"/>
        <v>0</v>
      </c>
      <c r="G152" s="444"/>
      <c r="H152" s="445"/>
      <c r="I152" s="446"/>
      <c r="J152" s="53"/>
    </row>
    <row r="153" spans="2:10" ht="16.5" x14ac:dyDescent="0.25">
      <c r="B153" s="487" t="s">
        <v>323</v>
      </c>
      <c r="C153" s="488"/>
      <c r="D153" s="224" t="s">
        <v>324</v>
      </c>
      <c r="E153" s="255"/>
      <c r="F153" s="55">
        <f t="shared" si="3"/>
        <v>0</v>
      </c>
      <c r="G153" s="447"/>
      <c r="H153" s="448"/>
      <c r="I153" s="449"/>
      <c r="J153" s="53"/>
    </row>
    <row r="154" spans="2:10" ht="16.5" x14ac:dyDescent="0.25">
      <c r="B154" s="487" t="s">
        <v>415</v>
      </c>
      <c r="C154" s="488"/>
      <c r="D154" s="224" t="s">
        <v>417</v>
      </c>
      <c r="E154" s="255"/>
      <c r="F154" s="55">
        <f t="shared" si="3"/>
        <v>0</v>
      </c>
      <c r="G154" s="447"/>
      <c r="H154" s="448"/>
      <c r="I154" s="449"/>
      <c r="J154" s="53"/>
    </row>
    <row r="155" spans="2:10" ht="17.25" thickBot="1" x14ac:dyDescent="0.3">
      <c r="B155" s="487" t="s">
        <v>416</v>
      </c>
      <c r="C155" s="488"/>
      <c r="D155" s="224" t="s">
        <v>418</v>
      </c>
      <c r="E155" s="255"/>
      <c r="F155" s="55">
        <f t="shared" si="3"/>
        <v>0</v>
      </c>
      <c r="G155" s="450"/>
      <c r="H155" s="451"/>
      <c r="I155" s="452"/>
      <c r="J155" s="53"/>
    </row>
    <row r="156" spans="2:10" ht="34.5" customHeight="1" x14ac:dyDescent="0.25">
      <c r="B156" s="485" t="s">
        <v>419</v>
      </c>
      <c r="C156" s="486"/>
      <c r="D156" s="225" t="s">
        <v>420</v>
      </c>
      <c r="E156" s="253">
        <f>+E157</f>
        <v>0</v>
      </c>
      <c r="F156" s="61">
        <f t="shared" si="3"/>
        <v>0</v>
      </c>
      <c r="G156" s="444"/>
      <c r="H156" s="445"/>
      <c r="I156" s="446"/>
      <c r="J156" s="53"/>
    </row>
    <row r="157" spans="2:10" ht="27" customHeight="1" thickBot="1" x14ac:dyDescent="0.3">
      <c r="B157" s="487" t="s">
        <v>419</v>
      </c>
      <c r="C157" s="488"/>
      <c r="D157" s="224" t="s">
        <v>420</v>
      </c>
      <c r="E157" s="255"/>
      <c r="F157" s="55">
        <f t="shared" si="3"/>
        <v>0</v>
      </c>
      <c r="G157" s="450"/>
      <c r="H157" s="451"/>
      <c r="I157" s="452"/>
      <c r="J157" s="53"/>
    </row>
    <row r="158" spans="2:10" ht="16.5" x14ac:dyDescent="0.25">
      <c r="B158" s="485" t="s">
        <v>201</v>
      </c>
      <c r="C158" s="486"/>
      <c r="D158" s="225" t="s">
        <v>202</v>
      </c>
      <c r="E158" s="253">
        <f>SUM(E159:E160)</f>
        <v>0</v>
      </c>
      <c r="F158" s="61">
        <f t="shared" ref="F158:F223" si="6">IF($F$9="",0,ROUND((E158*$F$9)+E158,2))</f>
        <v>0</v>
      </c>
      <c r="G158" s="444"/>
      <c r="H158" s="445"/>
      <c r="I158" s="446"/>
      <c r="J158" s="53"/>
    </row>
    <row r="159" spans="2:10" ht="16.5" x14ac:dyDescent="0.25">
      <c r="B159" s="487" t="s">
        <v>534</v>
      </c>
      <c r="C159" s="488"/>
      <c r="D159" s="224" t="s">
        <v>535</v>
      </c>
      <c r="E159" s="255"/>
      <c r="F159" s="55">
        <f t="shared" si="6"/>
        <v>0</v>
      </c>
      <c r="G159" s="447"/>
      <c r="H159" s="448"/>
      <c r="I159" s="449"/>
      <c r="J159" s="53"/>
    </row>
    <row r="160" spans="2:10" ht="17.25" thickBot="1" x14ac:dyDescent="0.3">
      <c r="B160" s="487" t="s">
        <v>203</v>
      </c>
      <c r="C160" s="488"/>
      <c r="D160" s="224" t="s">
        <v>204</v>
      </c>
      <c r="E160" s="255"/>
      <c r="F160" s="55">
        <f t="shared" si="6"/>
        <v>0</v>
      </c>
      <c r="G160" s="450"/>
      <c r="H160" s="451"/>
      <c r="I160" s="452"/>
      <c r="J160" s="53"/>
    </row>
    <row r="161" spans="2:10" ht="16.5" x14ac:dyDescent="0.25">
      <c r="B161" s="485" t="s">
        <v>205</v>
      </c>
      <c r="C161" s="486"/>
      <c r="D161" s="225" t="s">
        <v>206</v>
      </c>
      <c r="E161" s="253">
        <f>+E162</f>
        <v>0</v>
      </c>
      <c r="F161" s="61">
        <f t="shared" si="6"/>
        <v>0</v>
      </c>
      <c r="G161" s="444"/>
      <c r="H161" s="445"/>
      <c r="I161" s="446"/>
      <c r="J161" s="53"/>
    </row>
    <row r="162" spans="2:10" ht="17.25" thickBot="1" x14ac:dyDescent="0.3">
      <c r="B162" s="487" t="s">
        <v>205</v>
      </c>
      <c r="C162" s="488"/>
      <c r="D162" s="224" t="s">
        <v>206</v>
      </c>
      <c r="E162" s="255"/>
      <c r="F162" s="55">
        <f t="shared" si="6"/>
        <v>0</v>
      </c>
      <c r="G162" s="450"/>
      <c r="H162" s="451"/>
      <c r="I162" s="452"/>
      <c r="J162" s="53"/>
    </row>
    <row r="163" spans="2:10" ht="24" x14ac:dyDescent="0.25">
      <c r="B163" s="485" t="s">
        <v>207</v>
      </c>
      <c r="C163" s="486"/>
      <c r="D163" s="225" t="s">
        <v>208</v>
      </c>
      <c r="E163" s="253">
        <f>SUM(E164:E165)</f>
        <v>0</v>
      </c>
      <c r="F163" s="61">
        <f t="shared" si="6"/>
        <v>0</v>
      </c>
      <c r="G163" s="444"/>
      <c r="H163" s="445"/>
      <c r="I163" s="446"/>
      <c r="J163" s="53"/>
    </row>
    <row r="164" spans="2:10" ht="30.75" customHeight="1" x14ac:dyDescent="0.25">
      <c r="B164" s="487" t="s">
        <v>209</v>
      </c>
      <c r="C164" s="488"/>
      <c r="D164" s="224" t="s">
        <v>210</v>
      </c>
      <c r="E164" s="255"/>
      <c r="F164" s="55">
        <f t="shared" si="6"/>
        <v>0</v>
      </c>
      <c r="G164" s="447"/>
      <c r="H164" s="448"/>
      <c r="I164" s="449"/>
      <c r="J164" s="53"/>
    </row>
    <row r="165" spans="2:10" ht="23.25" customHeight="1" thickBot="1" x14ac:dyDescent="0.3">
      <c r="B165" s="487" t="s">
        <v>211</v>
      </c>
      <c r="C165" s="488"/>
      <c r="D165" s="224" t="s">
        <v>212</v>
      </c>
      <c r="E165" s="255"/>
      <c r="F165" s="55">
        <f t="shared" si="6"/>
        <v>0</v>
      </c>
      <c r="G165" s="450"/>
      <c r="H165" s="451"/>
      <c r="I165" s="452"/>
      <c r="J165" s="53"/>
    </row>
    <row r="166" spans="2:10" s="54" customFormat="1" ht="29.25" customHeight="1" thickBot="1" x14ac:dyDescent="0.3">
      <c r="B166" s="489" t="s">
        <v>213</v>
      </c>
      <c r="C166" s="490"/>
      <c r="D166" s="222" t="s">
        <v>573</v>
      </c>
      <c r="E166" s="252">
        <f>+E167+E188+E194</f>
        <v>0</v>
      </c>
      <c r="F166" s="60">
        <f t="shared" si="6"/>
        <v>0</v>
      </c>
      <c r="G166" s="493"/>
      <c r="H166" s="494"/>
      <c r="I166" s="495"/>
      <c r="J166" s="53"/>
    </row>
    <row r="167" spans="2:10" ht="16.5" x14ac:dyDescent="0.25">
      <c r="B167" s="485" t="s">
        <v>214</v>
      </c>
      <c r="C167" s="486"/>
      <c r="D167" s="225" t="s">
        <v>215</v>
      </c>
      <c r="E167" s="253">
        <f>+E172+E168+E170+E182+E186</f>
        <v>0</v>
      </c>
      <c r="F167" s="61">
        <f t="shared" si="6"/>
        <v>0</v>
      </c>
      <c r="G167" s="444"/>
      <c r="H167" s="445"/>
      <c r="I167" s="446"/>
      <c r="J167" s="53"/>
    </row>
    <row r="168" spans="2:10" ht="32.25" customHeight="1" x14ac:dyDescent="0.25">
      <c r="B168" s="491" t="s">
        <v>421</v>
      </c>
      <c r="C168" s="492"/>
      <c r="D168" s="223" t="s">
        <v>574</v>
      </c>
      <c r="E168" s="254">
        <f>+E169</f>
        <v>0</v>
      </c>
      <c r="F168" s="63">
        <f t="shared" si="6"/>
        <v>0</v>
      </c>
      <c r="G168" s="447"/>
      <c r="H168" s="448"/>
      <c r="I168" s="449"/>
      <c r="J168" s="53"/>
    </row>
    <row r="169" spans="2:10" ht="24" x14ac:dyDescent="0.25">
      <c r="B169" s="487" t="s">
        <v>422</v>
      </c>
      <c r="C169" s="488"/>
      <c r="D169" s="224" t="s">
        <v>575</v>
      </c>
      <c r="E169" s="255"/>
      <c r="F169" s="55">
        <f t="shared" si="6"/>
        <v>0</v>
      </c>
      <c r="G169" s="447"/>
      <c r="H169" s="448"/>
      <c r="I169" s="449"/>
      <c r="J169" s="53"/>
    </row>
    <row r="170" spans="2:10" ht="16.5" x14ac:dyDescent="0.25">
      <c r="B170" s="491" t="s">
        <v>423</v>
      </c>
      <c r="C170" s="492"/>
      <c r="D170" s="223" t="s">
        <v>424</v>
      </c>
      <c r="E170" s="254">
        <f>+E171</f>
        <v>0</v>
      </c>
      <c r="F170" s="63">
        <f t="shared" si="6"/>
        <v>0</v>
      </c>
      <c r="G170" s="447"/>
      <c r="H170" s="448"/>
      <c r="I170" s="449"/>
      <c r="J170" s="53"/>
    </row>
    <row r="171" spans="2:10" ht="16.5" x14ac:dyDescent="0.25">
      <c r="B171" s="487" t="s">
        <v>423</v>
      </c>
      <c r="C171" s="488"/>
      <c r="D171" s="224" t="s">
        <v>424</v>
      </c>
      <c r="E171" s="255"/>
      <c r="F171" s="55">
        <f t="shared" si="6"/>
        <v>0</v>
      </c>
      <c r="G171" s="447"/>
      <c r="H171" s="448"/>
      <c r="I171" s="449"/>
      <c r="J171" s="53"/>
    </row>
    <row r="172" spans="2:10" ht="29.25" customHeight="1" x14ac:dyDescent="0.25">
      <c r="B172" s="491" t="s">
        <v>216</v>
      </c>
      <c r="C172" s="492"/>
      <c r="D172" s="223" t="s">
        <v>576</v>
      </c>
      <c r="E172" s="254">
        <f>+E175+E173</f>
        <v>0</v>
      </c>
      <c r="F172" s="63">
        <f t="shared" si="6"/>
        <v>0</v>
      </c>
      <c r="G172" s="447"/>
      <c r="H172" s="448"/>
      <c r="I172" s="449"/>
      <c r="J172" s="53"/>
    </row>
    <row r="173" spans="2:10" ht="29.25" customHeight="1" x14ac:dyDescent="0.25">
      <c r="B173" s="491" t="s">
        <v>634</v>
      </c>
      <c r="C173" s="492"/>
      <c r="D173" s="223" t="s">
        <v>649</v>
      </c>
      <c r="E173" s="254">
        <f>E174</f>
        <v>0</v>
      </c>
      <c r="F173" s="63">
        <f>F174</f>
        <v>0</v>
      </c>
      <c r="G173" s="447"/>
      <c r="H173" s="448"/>
      <c r="I173" s="449"/>
      <c r="J173" s="53"/>
    </row>
    <row r="174" spans="2:10" ht="29.25" customHeight="1" x14ac:dyDescent="0.25">
      <c r="B174" s="487" t="s">
        <v>635</v>
      </c>
      <c r="C174" s="488"/>
      <c r="D174" s="224" t="s">
        <v>636</v>
      </c>
      <c r="E174" s="255"/>
      <c r="F174" s="55">
        <f t="shared" si="6"/>
        <v>0</v>
      </c>
      <c r="G174" s="447"/>
      <c r="H174" s="448"/>
      <c r="I174" s="449"/>
      <c r="J174" s="53"/>
    </row>
    <row r="175" spans="2:10" ht="32.25" customHeight="1" x14ac:dyDescent="0.25">
      <c r="B175" s="491" t="s">
        <v>217</v>
      </c>
      <c r="C175" s="492"/>
      <c r="D175" s="223" t="s">
        <v>218</v>
      </c>
      <c r="E175" s="254">
        <f>SUM(E176:E181)</f>
        <v>0</v>
      </c>
      <c r="F175" s="63">
        <f t="shared" si="6"/>
        <v>0</v>
      </c>
      <c r="G175" s="447"/>
      <c r="H175" s="448"/>
      <c r="I175" s="449"/>
      <c r="J175" s="53"/>
    </row>
    <row r="176" spans="2:10" ht="16.5" x14ac:dyDescent="0.25">
      <c r="B176" s="487" t="s">
        <v>219</v>
      </c>
      <c r="C176" s="488"/>
      <c r="D176" s="224" t="s">
        <v>220</v>
      </c>
      <c r="E176" s="255"/>
      <c r="F176" s="55">
        <f t="shared" si="6"/>
        <v>0</v>
      </c>
      <c r="G176" s="447"/>
      <c r="H176" s="448"/>
      <c r="I176" s="449"/>
      <c r="J176" s="53"/>
    </row>
    <row r="177" spans="2:10" ht="30" customHeight="1" x14ac:dyDescent="0.25">
      <c r="B177" s="487" t="s">
        <v>221</v>
      </c>
      <c r="C177" s="488"/>
      <c r="D177" s="224" t="s">
        <v>222</v>
      </c>
      <c r="E177" s="255"/>
      <c r="F177" s="55">
        <f t="shared" si="6"/>
        <v>0</v>
      </c>
      <c r="G177" s="447"/>
      <c r="H177" s="448"/>
      <c r="I177" s="449"/>
      <c r="J177" s="53"/>
    </row>
    <row r="178" spans="2:10" ht="16.5" x14ac:dyDescent="0.25">
      <c r="B178" s="487" t="s">
        <v>223</v>
      </c>
      <c r="C178" s="488"/>
      <c r="D178" s="224" t="s">
        <v>224</v>
      </c>
      <c r="E178" s="255"/>
      <c r="F178" s="55">
        <f t="shared" si="6"/>
        <v>0</v>
      </c>
      <c r="G178" s="447"/>
      <c r="H178" s="448"/>
      <c r="I178" s="449"/>
      <c r="J178" s="53"/>
    </row>
    <row r="179" spans="2:10" ht="16.5" x14ac:dyDescent="0.25">
      <c r="B179" s="487" t="s">
        <v>225</v>
      </c>
      <c r="C179" s="488"/>
      <c r="D179" s="224" t="s">
        <v>577</v>
      </c>
      <c r="E179" s="255"/>
      <c r="F179" s="55">
        <f t="shared" si="6"/>
        <v>0</v>
      </c>
      <c r="G179" s="447"/>
      <c r="H179" s="448"/>
      <c r="I179" s="449"/>
      <c r="J179" s="53"/>
    </row>
    <row r="180" spans="2:10" ht="27" customHeight="1" x14ac:dyDescent="0.25">
      <c r="B180" s="487" t="s">
        <v>226</v>
      </c>
      <c r="C180" s="488"/>
      <c r="D180" s="224" t="s">
        <v>227</v>
      </c>
      <c r="E180" s="255"/>
      <c r="F180" s="55">
        <f t="shared" si="6"/>
        <v>0</v>
      </c>
      <c r="G180" s="447"/>
      <c r="H180" s="448"/>
      <c r="I180" s="449"/>
      <c r="J180" s="53"/>
    </row>
    <row r="181" spans="2:10" ht="16.5" x14ac:dyDescent="0.25">
      <c r="B181" s="487" t="s">
        <v>228</v>
      </c>
      <c r="C181" s="488"/>
      <c r="D181" s="224" t="s">
        <v>229</v>
      </c>
      <c r="E181" s="255"/>
      <c r="F181" s="55">
        <f t="shared" si="6"/>
        <v>0</v>
      </c>
      <c r="G181" s="447"/>
      <c r="H181" s="448"/>
      <c r="I181" s="449"/>
      <c r="J181" s="53"/>
    </row>
    <row r="182" spans="2:10" ht="24" x14ac:dyDescent="0.25">
      <c r="B182" s="491" t="s">
        <v>425</v>
      </c>
      <c r="C182" s="492"/>
      <c r="D182" s="223" t="s">
        <v>426</v>
      </c>
      <c r="E182" s="254">
        <f>+SUM(E183:E185)</f>
        <v>0</v>
      </c>
      <c r="F182" s="63">
        <f t="shared" si="6"/>
        <v>0</v>
      </c>
      <c r="G182" s="447"/>
      <c r="H182" s="448"/>
      <c r="I182" s="449"/>
      <c r="J182" s="53"/>
    </row>
    <row r="183" spans="2:10" ht="16.5" x14ac:dyDescent="0.25">
      <c r="B183" s="487" t="s">
        <v>427</v>
      </c>
      <c r="C183" s="488"/>
      <c r="D183" s="224" t="s">
        <v>428</v>
      </c>
      <c r="E183" s="255"/>
      <c r="F183" s="55">
        <f t="shared" si="6"/>
        <v>0</v>
      </c>
      <c r="G183" s="447"/>
      <c r="H183" s="448"/>
      <c r="I183" s="449"/>
      <c r="J183" s="53"/>
    </row>
    <row r="184" spans="2:10" ht="24" x14ac:dyDescent="0.25">
      <c r="B184" s="487" t="s">
        <v>429</v>
      </c>
      <c r="C184" s="488"/>
      <c r="D184" s="224" t="s">
        <v>430</v>
      </c>
      <c r="E184" s="255"/>
      <c r="F184" s="55">
        <f t="shared" si="6"/>
        <v>0</v>
      </c>
      <c r="G184" s="447"/>
      <c r="H184" s="448"/>
      <c r="I184" s="449"/>
      <c r="J184" s="53"/>
    </row>
    <row r="185" spans="2:10" ht="16.5" x14ac:dyDescent="0.25">
      <c r="B185" s="487" t="s">
        <v>431</v>
      </c>
      <c r="C185" s="488"/>
      <c r="D185" s="224" t="s">
        <v>432</v>
      </c>
      <c r="E185" s="255"/>
      <c r="F185" s="55">
        <f t="shared" si="6"/>
        <v>0</v>
      </c>
      <c r="G185" s="447"/>
      <c r="H185" s="448"/>
      <c r="I185" s="449"/>
      <c r="J185" s="53"/>
    </row>
    <row r="186" spans="2:10" ht="16.5" x14ac:dyDescent="0.25">
      <c r="B186" s="491" t="s">
        <v>433</v>
      </c>
      <c r="C186" s="492"/>
      <c r="D186" s="223" t="s">
        <v>434</v>
      </c>
      <c r="E186" s="254">
        <f>+E187</f>
        <v>0</v>
      </c>
      <c r="F186" s="63">
        <f t="shared" si="6"/>
        <v>0</v>
      </c>
      <c r="G186" s="447"/>
      <c r="H186" s="448"/>
      <c r="I186" s="449"/>
      <c r="J186" s="53"/>
    </row>
    <row r="187" spans="2:10" ht="17.25" thickBot="1" x14ac:dyDescent="0.3">
      <c r="B187" s="487" t="s">
        <v>433</v>
      </c>
      <c r="C187" s="488"/>
      <c r="D187" s="224" t="s">
        <v>434</v>
      </c>
      <c r="E187" s="255"/>
      <c r="F187" s="55">
        <f t="shared" si="6"/>
        <v>0</v>
      </c>
      <c r="G187" s="450"/>
      <c r="H187" s="451"/>
      <c r="I187" s="452"/>
      <c r="J187" s="53"/>
    </row>
    <row r="188" spans="2:10" ht="16.5" x14ac:dyDescent="0.25">
      <c r="B188" s="485" t="s">
        <v>230</v>
      </c>
      <c r="C188" s="486"/>
      <c r="D188" s="225" t="s">
        <v>231</v>
      </c>
      <c r="E188" s="253">
        <f>+E189+E191</f>
        <v>0</v>
      </c>
      <c r="F188" s="61">
        <f t="shared" si="6"/>
        <v>0</v>
      </c>
      <c r="G188" s="444"/>
      <c r="H188" s="445"/>
      <c r="I188" s="446"/>
      <c r="J188" s="53"/>
    </row>
    <row r="189" spans="2:10" ht="24" x14ac:dyDescent="0.25">
      <c r="B189" s="491" t="s">
        <v>232</v>
      </c>
      <c r="C189" s="492"/>
      <c r="D189" s="223" t="s">
        <v>578</v>
      </c>
      <c r="E189" s="254">
        <f>SUM(E190:E190)</f>
        <v>0</v>
      </c>
      <c r="F189" s="63">
        <f t="shared" si="6"/>
        <v>0</v>
      </c>
      <c r="G189" s="447"/>
      <c r="H189" s="448"/>
      <c r="I189" s="449"/>
      <c r="J189" s="53"/>
    </row>
    <row r="190" spans="2:10" ht="24" x14ac:dyDescent="0.25">
      <c r="B190" s="487" t="s">
        <v>233</v>
      </c>
      <c r="C190" s="488"/>
      <c r="D190" s="224" t="s">
        <v>234</v>
      </c>
      <c r="E190" s="255"/>
      <c r="F190" s="55">
        <f t="shared" si="6"/>
        <v>0</v>
      </c>
      <c r="G190" s="447"/>
      <c r="H190" s="448"/>
      <c r="I190" s="449"/>
      <c r="J190" s="53"/>
    </row>
    <row r="191" spans="2:10" ht="16.5" x14ac:dyDescent="0.25">
      <c r="B191" s="491" t="s">
        <v>235</v>
      </c>
      <c r="C191" s="492"/>
      <c r="D191" s="223" t="s">
        <v>236</v>
      </c>
      <c r="E191" s="254">
        <f>SUM(E192:E193)</f>
        <v>0</v>
      </c>
      <c r="F191" s="63">
        <f t="shared" si="6"/>
        <v>0</v>
      </c>
      <c r="G191" s="447"/>
      <c r="H191" s="448"/>
      <c r="I191" s="449"/>
      <c r="J191" s="53"/>
    </row>
    <row r="192" spans="2:10" ht="24" x14ac:dyDescent="0.25">
      <c r="B192" s="487" t="s">
        <v>237</v>
      </c>
      <c r="C192" s="488"/>
      <c r="D192" s="224" t="s">
        <v>238</v>
      </c>
      <c r="E192" s="255"/>
      <c r="F192" s="55">
        <f t="shared" si="6"/>
        <v>0</v>
      </c>
      <c r="G192" s="447"/>
      <c r="H192" s="448"/>
      <c r="I192" s="449"/>
      <c r="J192" s="53"/>
    </row>
    <row r="193" spans="2:10" ht="24.75" thickBot="1" x14ac:dyDescent="0.3">
      <c r="B193" s="487" t="s">
        <v>435</v>
      </c>
      <c r="C193" s="488"/>
      <c r="D193" s="224" t="s">
        <v>579</v>
      </c>
      <c r="E193" s="255"/>
      <c r="F193" s="55">
        <f t="shared" si="6"/>
        <v>0</v>
      </c>
      <c r="G193" s="450"/>
      <c r="H193" s="451"/>
      <c r="I193" s="452"/>
      <c r="J193" s="53"/>
    </row>
    <row r="194" spans="2:10" ht="16.5" x14ac:dyDescent="0.25">
      <c r="B194" s="485" t="s">
        <v>239</v>
      </c>
      <c r="C194" s="486"/>
      <c r="D194" s="225" t="s">
        <v>240</v>
      </c>
      <c r="E194" s="253">
        <f>+E195</f>
        <v>0</v>
      </c>
      <c r="F194" s="61">
        <f t="shared" si="6"/>
        <v>0</v>
      </c>
      <c r="G194" s="444"/>
      <c r="H194" s="445"/>
      <c r="I194" s="446"/>
      <c r="J194" s="53"/>
    </row>
    <row r="195" spans="2:10" ht="16.5" x14ac:dyDescent="0.25">
      <c r="B195" s="491" t="s">
        <v>239</v>
      </c>
      <c r="C195" s="492"/>
      <c r="D195" s="223" t="s">
        <v>240</v>
      </c>
      <c r="E195" s="254">
        <f>SUM(E196:E197)</f>
        <v>0</v>
      </c>
      <c r="F195" s="63">
        <f t="shared" si="6"/>
        <v>0</v>
      </c>
      <c r="G195" s="447"/>
      <c r="H195" s="448"/>
      <c r="I195" s="449"/>
      <c r="J195" s="53"/>
    </row>
    <row r="196" spans="2:10" ht="30.75" customHeight="1" x14ac:dyDescent="0.25">
      <c r="B196" s="487" t="s">
        <v>536</v>
      </c>
      <c r="C196" s="488"/>
      <c r="D196" s="224" t="s">
        <v>537</v>
      </c>
      <c r="E196" s="255"/>
      <c r="F196" s="55">
        <f t="shared" si="6"/>
        <v>0</v>
      </c>
      <c r="G196" s="447"/>
      <c r="H196" s="448"/>
      <c r="I196" s="449"/>
      <c r="J196" s="53"/>
    </row>
    <row r="197" spans="2:10" ht="30.75" customHeight="1" thickBot="1" x14ac:dyDescent="0.3">
      <c r="B197" s="487" t="s">
        <v>241</v>
      </c>
      <c r="C197" s="488"/>
      <c r="D197" s="224" t="s">
        <v>242</v>
      </c>
      <c r="E197" s="255"/>
      <c r="F197" s="55">
        <f t="shared" si="6"/>
        <v>0</v>
      </c>
      <c r="G197" s="450"/>
      <c r="H197" s="451"/>
      <c r="I197" s="452"/>
      <c r="J197" s="53"/>
    </row>
    <row r="198" spans="2:10" s="54" customFormat="1" ht="25.5" customHeight="1" thickBot="1" x14ac:dyDescent="0.3">
      <c r="B198" s="489" t="s">
        <v>243</v>
      </c>
      <c r="C198" s="490"/>
      <c r="D198" s="222" t="s">
        <v>244</v>
      </c>
      <c r="E198" s="252">
        <f>+E203+E208+E227+E233+E247+E260+E199</f>
        <v>0</v>
      </c>
      <c r="F198" s="60">
        <f t="shared" si="6"/>
        <v>0</v>
      </c>
      <c r="G198" s="493"/>
      <c r="H198" s="494"/>
      <c r="I198" s="495"/>
      <c r="J198" s="53"/>
    </row>
    <row r="199" spans="2:10" s="54" customFormat="1" ht="23.25" customHeight="1" thickBot="1" x14ac:dyDescent="0.3">
      <c r="B199" s="485" t="s">
        <v>436</v>
      </c>
      <c r="C199" s="486"/>
      <c r="D199" s="225" t="s">
        <v>437</v>
      </c>
      <c r="E199" s="253">
        <f>+SUM(E200:E202)</f>
        <v>0</v>
      </c>
      <c r="F199" s="61">
        <f t="shared" si="6"/>
        <v>0</v>
      </c>
      <c r="G199" s="493"/>
      <c r="H199" s="494"/>
      <c r="I199" s="495"/>
      <c r="J199" s="53"/>
    </row>
    <row r="200" spans="2:10" s="54" customFormat="1" ht="24" x14ac:dyDescent="0.25">
      <c r="B200" s="487" t="s">
        <v>438</v>
      </c>
      <c r="C200" s="488"/>
      <c r="D200" s="224" t="s">
        <v>441</v>
      </c>
      <c r="E200" s="255"/>
      <c r="F200" s="55">
        <f t="shared" si="6"/>
        <v>0</v>
      </c>
      <c r="G200" s="444"/>
      <c r="H200" s="445"/>
      <c r="I200" s="446"/>
      <c r="J200" s="53"/>
    </row>
    <row r="201" spans="2:10" s="54" customFormat="1" ht="24" x14ac:dyDescent="0.25">
      <c r="B201" s="487" t="s">
        <v>439</v>
      </c>
      <c r="C201" s="488"/>
      <c r="D201" s="224" t="s">
        <v>442</v>
      </c>
      <c r="E201" s="255"/>
      <c r="F201" s="55">
        <f t="shared" si="6"/>
        <v>0</v>
      </c>
      <c r="G201" s="447"/>
      <c r="H201" s="448"/>
      <c r="I201" s="449"/>
      <c r="J201" s="53"/>
    </row>
    <row r="202" spans="2:10" s="54" customFormat="1" ht="24.75" thickBot="1" x14ac:dyDescent="0.3">
      <c r="B202" s="487" t="s">
        <v>440</v>
      </c>
      <c r="C202" s="488"/>
      <c r="D202" s="224" t="s">
        <v>443</v>
      </c>
      <c r="E202" s="255"/>
      <c r="F202" s="55">
        <f t="shared" si="6"/>
        <v>0</v>
      </c>
      <c r="G202" s="450"/>
      <c r="H202" s="451"/>
      <c r="I202" s="452"/>
      <c r="J202" s="53"/>
    </row>
    <row r="203" spans="2:10" ht="16.5" x14ac:dyDescent="0.25">
      <c r="B203" s="485" t="s">
        <v>245</v>
      </c>
      <c r="C203" s="486"/>
      <c r="D203" s="225" t="s">
        <v>246</v>
      </c>
      <c r="E203" s="253">
        <f>+SUM(E204:E207)</f>
        <v>0</v>
      </c>
      <c r="F203" s="61">
        <f t="shared" si="6"/>
        <v>0</v>
      </c>
      <c r="G203" s="444"/>
      <c r="H203" s="445"/>
      <c r="I203" s="446"/>
      <c r="J203" s="53"/>
    </row>
    <row r="204" spans="2:10" ht="16.5" x14ac:dyDescent="0.25">
      <c r="B204" s="487" t="s">
        <v>247</v>
      </c>
      <c r="C204" s="488"/>
      <c r="D204" s="224" t="s">
        <v>248</v>
      </c>
      <c r="E204" s="255"/>
      <c r="F204" s="55">
        <f t="shared" si="6"/>
        <v>0</v>
      </c>
      <c r="G204" s="447"/>
      <c r="H204" s="448"/>
      <c r="I204" s="449"/>
      <c r="J204" s="53"/>
    </row>
    <row r="205" spans="2:10" ht="16.5" x14ac:dyDescent="0.25">
      <c r="B205" s="487" t="s">
        <v>249</v>
      </c>
      <c r="C205" s="488"/>
      <c r="D205" s="224" t="s">
        <v>250</v>
      </c>
      <c r="E205" s="255"/>
      <c r="F205" s="55">
        <f t="shared" si="6"/>
        <v>0</v>
      </c>
      <c r="G205" s="447"/>
      <c r="H205" s="448"/>
      <c r="I205" s="449"/>
      <c r="J205" s="53"/>
    </row>
    <row r="206" spans="2:10" ht="16.5" x14ac:dyDescent="0.25">
      <c r="B206" s="487" t="s">
        <v>444</v>
      </c>
      <c r="C206" s="488"/>
      <c r="D206" s="224" t="s">
        <v>446</v>
      </c>
      <c r="E206" s="255"/>
      <c r="F206" s="55">
        <f t="shared" si="6"/>
        <v>0</v>
      </c>
      <c r="G206" s="447"/>
      <c r="H206" s="448"/>
      <c r="I206" s="449"/>
      <c r="J206" s="53"/>
    </row>
    <row r="207" spans="2:10" ht="17.25" thickBot="1" x14ac:dyDescent="0.3">
      <c r="B207" s="487" t="s">
        <v>445</v>
      </c>
      <c r="C207" s="488"/>
      <c r="D207" s="224" t="s">
        <v>447</v>
      </c>
      <c r="E207" s="255"/>
      <c r="F207" s="55">
        <f t="shared" si="6"/>
        <v>0</v>
      </c>
      <c r="G207" s="450"/>
      <c r="H207" s="451"/>
      <c r="I207" s="452"/>
      <c r="J207" s="53"/>
    </row>
    <row r="208" spans="2:10" ht="38.25" customHeight="1" x14ac:dyDescent="0.25">
      <c r="B208" s="485" t="s">
        <v>251</v>
      </c>
      <c r="C208" s="486"/>
      <c r="D208" s="225" t="s">
        <v>580</v>
      </c>
      <c r="E208" s="253">
        <f>+E209+E217+E225+E223+E221+E215+E219</f>
        <v>0</v>
      </c>
      <c r="F208" s="61">
        <f t="shared" si="6"/>
        <v>0</v>
      </c>
      <c r="G208" s="523"/>
      <c r="H208" s="524"/>
      <c r="I208" s="525"/>
      <c r="J208" s="53"/>
    </row>
    <row r="209" spans="2:10" ht="37.5" customHeight="1" x14ac:dyDescent="0.25">
      <c r="B209" s="491" t="s">
        <v>252</v>
      </c>
      <c r="C209" s="492"/>
      <c r="D209" s="223" t="s">
        <v>253</v>
      </c>
      <c r="E209" s="254">
        <f>SUM(E210:E214)</f>
        <v>0</v>
      </c>
      <c r="F209" s="63">
        <f t="shared" si="6"/>
        <v>0</v>
      </c>
      <c r="G209" s="526"/>
      <c r="H209" s="527"/>
      <c r="I209" s="528"/>
      <c r="J209" s="53"/>
    </row>
    <row r="210" spans="2:10" ht="31.5" customHeight="1" x14ac:dyDescent="0.25">
      <c r="B210" s="487" t="s">
        <v>318</v>
      </c>
      <c r="C210" s="488"/>
      <c r="D210" s="224" t="s">
        <v>319</v>
      </c>
      <c r="E210" s="255"/>
      <c r="F210" s="55">
        <f t="shared" si="6"/>
        <v>0</v>
      </c>
      <c r="G210" s="526"/>
      <c r="H210" s="527"/>
      <c r="I210" s="528"/>
      <c r="J210" s="53"/>
    </row>
    <row r="211" spans="2:10" ht="24" x14ac:dyDescent="0.25">
      <c r="B211" s="487" t="s">
        <v>254</v>
      </c>
      <c r="C211" s="488"/>
      <c r="D211" s="224" t="s">
        <v>581</v>
      </c>
      <c r="E211" s="255"/>
      <c r="F211" s="55">
        <f t="shared" si="6"/>
        <v>0</v>
      </c>
      <c r="G211" s="526"/>
      <c r="H211" s="527"/>
      <c r="I211" s="528"/>
      <c r="J211" s="53"/>
    </row>
    <row r="212" spans="2:10" ht="24" x14ac:dyDescent="0.25">
      <c r="B212" s="487" t="s">
        <v>317</v>
      </c>
      <c r="C212" s="488"/>
      <c r="D212" s="224" t="s">
        <v>582</v>
      </c>
      <c r="E212" s="255"/>
      <c r="F212" s="55">
        <f t="shared" si="6"/>
        <v>0</v>
      </c>
      <c r="G212" s="526"/>
      <c r="H212" s="527"/>
      <c r="I212" s="528"/>
      <c r="J212" s="53"/>
    </row>
    <row r="213" spans="2:10" ht="16.5" x14ac:dyDescent="0.25">
      <c r="B213" s="487" t="s">
        <v>320</v>
      </c>
      <c r="C213" s="488"/>
      <c r="D213" s="224" t="s">
        <v>583</v>
      </c>
      <c r="E213" s="255"/>
      <c r="F213" s="55">
        <f t="shared" si="6"/>
        <v>0</v>
      </c>
      <c r="G213" s="526"/>
      <c r="H213" s="527"/>
      <c r="I213" s="528"/>
      <c r="J213" s="53"/>
    </row>
    <row r="214" spans="2:10" ht="24" x14ac:dyDescent="0.25">
      <c r="B214" s="487" t="s">
        <v>255</v>
      </c>
      <c r="C214" s="488"/>
      <c r="D214" s="224" t="s">
        <v>584</v>
      </c>
      <c r="E214" s="255"/>
      <c r="F214" s="55">
        <f t="shared" si="6"/>
        <v>0</v>
      </c>
      <c r="G214" s="526"/>
      <c r="H214" s="527"/>
      <c r="I214" s="528"/>
      <c r="J214" s="53"/>
    </row>
    <row r="215" spans="2:10" ht="30.75" customHeight="1" x14ac:dyDescent="0.25">
      <c r="B215" s="491" t="s">
        <v>538</v>
      </c>
      <c r="C215" s="492"/>
      <c r="D215" s="223" t="s">
        <v>585</v>
      </c>
      <c r="E215" s="254">
        <f>+E216</f>
        <v>0</v>
      </c>
      <c r="F215" s="63">
        <f t="shared" si="6"/>
        <v>0</v>
      </c>
      <c r="G215" s="526"/>
      <c r="H215" s="527"/>
      <c r="I215" s="528"/>
      <c r="J215" s="53"/>
    </row>
    <row r="216" spans="2:10" ht="24" x14ac:dyDescent="0.25">
      <c r="B216" s="487" t="s">
        <v>538</v>
      </c>
      <c r="C216" s="488"/>
      <c r="D216" s="224" t="s">
        <v>585</v>
      </c>
      <c r="E216" s="255"/>
      <c r="F216" s="55">
        <f t="shared" si="6"/>
        <v>0</v>
      </c>
      <c r="G216" s="526"/>
      <c r="H216" s="527"/>
      <c r="I216" s="528"/>
      <c r="J216" s="53"/>
    </row>
    <row r="217" spans="2:10" ht="16.5" x14ac:dyDescent="0.25">
      <c r="B217" s="491" t="s">
        <v>256</v>
      </c>
      <c r="C217" s="492"/>
      <c r="D217" s="223" t="s">
        <v>257</v>
      </c>
      <c r="E217" s="254">
        <f>+E218</f>
        <v>0</v>
      </c>
      <c r="F217" s="63">
        <f t="shared" si="6"/>
        <v>0</v>
      </c>
      <c r="G217" s="526"/>
      <c r="H217" s="527"/>
      <c r="I217" s="528"/>
      <c r="J217" s="53"/>
    </row>
    <row r="218" spans="2:10" ht="16.5" x14ac:dyDescent="0.25">
      <c r="B218" s="487" t="s">
        <v>256</v>
      </c>
      <c r="C218" s="488"/>
      <c r="D218" s="224" t="s">
        <v>257</v>
      </c>
      <c r="E218" s="255"/>
      <c r="F218" s="55">
        <f t="shared" si="6"/>
        <v>0</v>
      </c>
      <c r="G218" s="526"/>
      <c r="H218" s="527"/>
      <c r="I218" s="528"/>
      <c r="J218" s="53"/>
    </row>
    <row r="219" spans="2:10" ht="16.5" customHeight="1" x14ac:dyDescent="0.25">
      <c r="B219" s="537" t="s">
        <v>604</v>
      </c>
      <c r="C219" s="538"/>
      <c r="D219" s="223" t="s">
        <v>611</v>
      </c>
      <c r="E219" s="254">
        <f>+E220</f>
        <v>0</v>
      </c>
      <c r="F219" s="63">
        <f t="shared" si="6"/>
        <v>0</v>
      </c>
      <c r="G219" s="526"/>
      <c r="H219" s="527"/>
      <c r="I219" s="528"/>
      <c r="J219" s="53"/>
    </row>
    <row r="220" spans="2:10" ht="16.5" x14ac:dyDescent="0.25">
      <c r="B220" s="487" t="s">
        <v>603</v>
      </c>
      <c r="C220" s="488"/>
      <c r="D220" s="224" t="s">
        <v>612</v>
      </c>
      <c r="E220" s="255"/>
      <c r="F220" s="55">
        <f t="shared" si="6"/>
        <v>0</v>
      </c>
      <c r="G220" s="526"/>
      <c r="H220" s="527"/>
      <c r="I220" s="528"/>
      <c r="J220" s="53"/>
    </row>
    <row r="221" spans="2:10" ht="24" x14ac:dyDescent="0.25">
      <c r="B221" s="491" t="s">
        <v>454</v>
      </c>
      <c r="C221" s="492"/>
      <c r="D221" s="223" t="s">
        <v>455</v>
      </c>
      <c r="E221" s="254">
        <f>+E222</f>
        <v>0</v>
      </c>
      <c r="F221" s="63">
        <f t="shared" si="6"/>
        <v>0</v>
      </c>
      <c r="G221" s="526"/>
      <c r="H221" s="527"/>
      <c r="I221" s="528"/>
      <c r="J221" s="53"/>
    </row>
    <row r="222" spans="2:10" ht="24" x14ac:dyDescent="0.25">
      <c r="B222" s="487" t="s">
        <v>454</v>
      </c>
      <c r="C222" s="488"/>
      <c r="D222" s="224" t="s">
        <v>455</v>
      </c>
      <c r="E222" s="255"/>
      <c r="F222" s="55">
        <f t="shared" si="6"/>
        <v>0</v>
      </c>
      <c r="G222" s="526"/>
      <c r="H222" s="527"/>
      <c r="I222" s="528"/>
      <c r="J222" s="53"/>
    </row>
    <row r="223" spans="2:10" ht="16.5" x14ac:dyDescent="0.25">
      <c r="B223" s="491" t="s">
        <v>329</v>
      </c>
      <c r="C223" s="492"/>
      <c r="D223" s="223" t="s">
        <v>586</v>
      </c>
      <c r="E223" s="254">
        <f>+E224</f>
        <v>0</v>
      </c>
      <c r="F223" s="63">
        <f t="shared" si="6"/>
        <v>0</v>
      </c>
      <c r="G223" s="526"/>
      <c r="H223" s="527"/>
      <c r="I223" s="528"/>
      <c r="J223" s="53"/>
    </row>
    <row r="224" spans="2:10" ht="16.5" x14ac:dyDescent="0.25">
      <c r="B224" s="487" t="s">
        <v>329</v>
      </c>
      <c r="C224" s="488"/>
      <c r="D224" s="224" t="s">
        <v>586</v>
      </c>
      <c r="E224" s="255"/>
      <c r="F224" s="55">
        <f t="shared" ref="F224:F266" si="7">IF($F$9="",0,ROUND((E224*$F$9)+E224,2))</f>
        <v>0</v>
      </c>
      <c r="G224" s="526"/>
      <c r="H224" s="527"/>
      <c r="I224" s="528"/>
      <c r="J224" s="53"/>
    </row>
    <row r="225" spans="2:10" ht="37.5" customHeight="1" x14ac:dyDescent="0.25">
      <c r="B225" s="491" t="s">
        <v>258</v>
      </c>
      <c r="C225" s="492"/>
      <c r="D225" s="223" t="s">
        <v>587</v>
      </c>
      <c r="E225" s="254">
        <f>+E226</f>
        <v>0</v>
      </c>
      <c r="F225" s="63">
        <f t="shared" si="7"/>
        <v>0</v>
      </c>
      <c r="G225" s="526"/>
      <c r="H225" s="527"/>
      <c r="I225" s="528"/>
      <c r="J225" s="53"/>
    </row>
    <row r="226" spans="2:10" ht="28.5" customHeight="1" thickBot="1" x14ac:dyDescent="0.3">
      <c r="B226" s="487" t="s">
        <v>258</v>
      </c>
      <c r="C226" s="488"/>
      <c r="D226" s="224" t="s">
        <v>587</v>
      </c>
      <c r="E226" s="255"/>
      <c r="F226" s="55">
        <f t="shared" si="7"/>
        <v>0</v>
      </c>
      <c r="G226" s="529"/>
      <c r="H226" s="530"/>
      <c r="I226" s="531"/>
      <c r="J226" s="53"/>
    </row>
    <row r="227" spans="2:10" ht="24" x14ac:dyDescent="0.25">
      <c r="B227" s="485" t="s">
        <v>259</v>
      </c>
      <c r="C227" s="486"/>
      <c r="D227" s="225" t="s">
        <v>260</v>
      </c>
      <c r="E227" s="253">
        <f>SUM(E228:E232)</f>
        <v>0</v>
      </c>
      <c r="F227" s="61">
        <f t="shared" si="7"/>
        <v>0</v>
      </c>
      <c r="G227" s="444"/>
      <c r="H227" s="445"/>
      <c r="I227" s="446"/>
      <c r="J227" s="53"/>
    </row>
    <row r="228" spans="2:10" ht="28.5" customHeight="1" x14ac:dyDescent="0.25">
      <c r="B228" s="487" t="s">
        <v>261</v>
      </c>
      <c r="C228" s="488"/>
      <c r="D228" s="224" t="s">
        <v>588</v>
      </c>
      <c r="E228" s="255"/>
      <c r="F228" s="55">
        <f t="shared" si="7"/>
        <v>0</v>
      </c>
      <c r="G228" s="447"/>
      <c r="H228" s="448"/>
      <c r="I228" s="449"/>
      <c r="J228" s="53"/>
    </row>
    <row r="229" spans="2:10" ht="16.5" x14ac:dyDescent="0.25">
      <c r="B229" s="487" t="s">
        <v>262</v>
      </c>
      <c r="C229" s="488"/>
      <c r="D229" s="224" t="s">
        <v>589</v>
      </c>
      <c r="E229" s="255"/>
      <c r="F229" s="55">
        <f t="shared" si="7"/>
        <v>0</v>
      </c>
      <c r="G229" s="447"/>
      <c r="H229" s="448"/>
      <c r="I229" s="449"/>
      <c r="J229" s="53"/>
    </row>
    <row r="230" spans="2:10" ht="16.5" x14ac:dyDescent="0.25">
      <c r="B230" s="487" t="s">
        <v>263</v>
      </c>
      <c r="C230" s="488"/>
      <c r="D230" s="224" t="s">
        <v>264</v>
      </c>
      <c r="E230" s="255"/>
      <c r="F230" s="55">
        <f t="shared" si="7"/>
        <v>0</v>
      </c>
      <c r="G230" s="447"/>
      <c r="H230" s="448"/>
      <c r="I230" s="449"/>
      <c r="J230" s="53"/>
    </row>
    <row r="231" spans="2:10" ht="16.5" x14ac:dyDescent="0.25">
      <c r="B231" s="487" t="s">
        <v>265</v>
      </c>
      <c r="C231" s="488"/>
      <c r="D231" s="224" t="s">
        <v>266</v>
      </c>
      <c r="E231" s="255"/>
      <c r="F231" s="55">
        <f t="shared" si="7"/>
        <v>0</v>
      </c>
      <c r="G231" s="447"/>
      <c r="H231" s="448"/>
      <c r="I231" s="449"/>
      <c r="J231" s="53"/>
    </row>
    <row r="232" spans="2:10" ht="24.75" thickBot="1" x14ac:dyDescent="0.3">
      <c r="B232" s="487" t="s">
        <v>267</v>
      </c>
      <c r="C232" s="488"/>
      <c r="D232" s="224" t="s">
        <v>590</v>
      </c>
      <c r="E232" s="255"/>
      <c r="F232" s="55">
        <f t="shared" si="7"/>
        <v>0</v>
      </c>
      <c r="G232" s="450"/>
      <c r="H232" s="451"/>
      <c r="I232" s="452"/>
      <c r="J232" s="53"/>
    </row>
    <row r="233" spans="2:10" ht="16.5" x14ac:dyDescent="0.25">
      <c r="B233" s="485" t="s">
        <v>268</v>
      </c>
      <c r="C233" s="486"/>
      <c r="D233" s="225" t="s">
        <v>269</v>
      </c>
      <c r="E233" s="253">
        <f>+E236+E238+E240+E234</f>
        <v>0</v>
      </c>
      <c r="F233" s="61">
        <f t="shared" si="7"/>
        <v>0</v>
      </c>
      <c r="G233" s="523"/>
      <c r="H233" s="524"/>
      <c r="I233" s="525"/>
      <c r="J233" s="53"/>
    </row>
    <row r="234" spans="2:10" ht="16.5" x14ac:dyDescent="0.25">
      <c r="B234" s="491" t="s">
        <v>605</v>
      </c>
      <c r="C234" s="492"/>
      <c r="D234" s="223" t="s">
        <v>613</v>
      </c>
      <c r="E234" s="254">
        <f>+E235</f>
        <v>0</v>
      </c>
      <c r="F234" s="63">
        <f t="shared" si="7"/>
        <v>0</v>
      </c>
      <c r="G234" s="526"/>
      <c r="H234" s="527"/>
      <c r="I234" s="528"/>
      <c r="J234" s="53"/>
    </row>
    <row r="235" spans="2:10" ht="16.5" x14ac:dyDescent="0.25">
      <c r="B235" s="487" t="s">
        <v>605</v>
      </c>
      <c r="C235" s="488"/>
      <c r="D235" s="224" t="s">
        <v>613</v>
      </c>
      <c r="E235" s="255"/>
      <c r="F235" s="55">
        <f t="shared" si="7"/>
        <v>0</v>
      </c>
      <c r="G235" s="526"/>
      <c r="H235" s="527"/>
      <c r="I235" s="528"/>
      <c r="J235" s="53"/>
    </row>
    <row r="236" spans="2:10" ht="16.5" x14ac:dyDescent="0.25">
      <c r="B236" s="491" t="s">
        <v>270</v>
      </c>
      <c r="C236" s="492"/>
      <c r="D236" s="223" t="s">
        <v>271</v>
      </c>
      <c r="E236" s="254">
        <f>+E237</f>
        <v>0</v>
      </c>
      <c r="F236" s="63">
        <f>IF($F$9="",0,ROUND((E236*$F$9)+E236,2))</f>
        <v>0</v>
      </c>
      <c r="G236" s="526"/>
      <c r="H236" s="527"/>
      <c r="I236" s="528"/>
      <c r="J236" s="53"/>
    </row>
    <row r="237" spans="2:10" ht="16.5" x14ac:dyDescent="0.25">
      <c r="B237" s="487" t="s">
        <v>270</v>
      </c>
      <c r="C237" s="488"/>
      <c r="D237" s="224" t="s">
        <v>271</v>
      </c>
      <c r="E237" s="255"/>
      <c r="F237" s="55">
        <f>IF($F$9="",0,ROUND((E237*$F$9)+E237,2))</f>
        <v>0</v>
      </c>
      <c r="G237" s="526"/>
      <c r="H237" s="527"/>
      <c r="I237" s="528"/>
      <c r="J237" s="53"/>
    </row>
    <row r="238" spans="2:10" ht="16.5" x14ac:dyDescent="0.25">
      <c r="B238" s="491" t="s">
        <v>272</v>
      </c>
      <c r="C238" s="492"/>
      <c r="D238" s="223" t="s">
        <v>273</v>
      </c>
      <c r="E238" s="254">
        <f>+E239</f>
        <v>0</v>
      </c>
      <c r="F238" s="63">
        <f>IF($F$9="",0,ROUND((E238*$F$9)+E238,2))</f>
        <v>0</v>
      </c>
      <c r="G238" s="526"/>
      <c r="H238" s="527"/>
      <c r="I238" s="528"/>
      <c r="J238" s="53"/>
    </row>
    <row r="239" spans="2:10" ht="16.5" x14ac:dyDescent="0.25">
      <c r="B239" s="487" t="s">
        <v>272</v>
      </c>
      <c r="C239" s="488"/>
      <c r="D239" s="224" t="s">
        <v>273</v>
      </c>
      <c r="E239" s="255"/>
      <c r="F239" s="55">
        <f>IF($F$9="",0,ROUND((E239*$F$9)+E239,2))</f>
        <v>0</v>
      </c>
      <c r="G239" s="526"/>
      <c r="H239" s="527"/>
      <c r="I239" s="528"/>
      <c r="J239" s="53"/>
    </row>
    <row r="240" spans="2:10" ht="16.5" x14ac:dyDescent="0.25">
      <c r="B240" s="491" t="s">
        <v>274</v>
      </c>
      <c r="C240" s="492"/>
      <c r="D240" s="223" t="s">
        <v>275</v>
      </c>
      <c r="E240" s="254">
        <f>+SUM(E241:E246)</f>
        <v>0</v>
      </c>
      <c r="F240" s="63">
        <f t="shared" si="7"/>
        <v>0</v>
      </c>
      <c r="G240" s="526"/>
      <c r="H240" s="527"/>
      <c r="I240" s="528"/>
      <c r="J240" s="53"/>
    </row>
    <row r="241" spans="2:10" ht="16.5" x14ac:dyDescent="0.25">
      <c r="B241" s="487" t="s">
        <v>327</v>
      </c>
      <c r="C241" s="488"/>
      <c r="D241" s="224" t="s">
        <v>328</v>
      </c>
      <c r="E241" s="255"/>
      <c r="F241" s="55">
        <f t="shared" si="7"/>
        <v>0</v>
      </c>
      <c r="G241" s="526"/>
      <c r="H241" s="527"/>
      <c r="I241" s="528"/>
      <c r="J241" s="53"/>
    </row>
    <row r="242" spans="2:10" ht="16.5" x14ac:dyDescent="0.25">
      <c r="B242" s="487" t="s">
        <v>325</v>
      </c>
      <c r="C242" s="488"/>
      <c r="D242" s="224" t="s">
        <v>326</v>
      </c>
      <c r="E242" s="255"/>
      <c r="F242" s="55">
        <f t="shared" si="7"/>
        <v>0</v>
      </c>
      <c r="G242" s="526"/>
      <c r="H242" s="527"/>
      <c r="I242" s="528"/>
      <c r="J242" s="53"/>
    </row>
    <row r="243" spans="2:10" ht="16.5" x14ac:dyDescent="0.25">
      <c r="B243" s="487" t="s">
        <v>340</v>
      </c>
      <c r="C243" s="488"/>
      <c r="D243" s="224" t="s">
        <v>341</v>
      </c>
      <c r="E243" s="255"/>
      <c r="F243" s="55">
        <f t="shared" si="7"/>
        <v>0</v>
      </c>
      <c r="G243" s="526"/>
      <c r="H243" s="527"/>
      <c r="I243" s="528"/>
      <c r="J243" s="53"/>
    </row>
    <row r="244" spans="2:10" ht="16.5" x14ac:dyDescent="0.25">
      <c r="B244" s="487" t="s">
        <v>276</v>
      </c>
      <c r="C244" s="488"/>
      <c r="D244" s="224" t="s">
        <v>277</v>
      </c>
      <c r="E244" s="255"/>
      <c r="F244" s="55">
        <f t="shared" si="7"/>
        <v>0</v>
      </c>
      <c r="G244" s="526"/>
      <c r="H244" s="527"/>
      <c r="I244" s="528"/>
      <c r="J244" s="53"/>
    </row>
    <row r="245" spans="2:10" ht="34.5" customHeight="1" x14ac:dyDescent="0.25">
      <c r="B245" s="487" t="s">
        <v>448</v>
      </c>
      <c r="C245" s="488"/>
      <c r="D245" s="224" t="s">
        <v>449</v>
      </c>
      <c r="E245" s="255"/>
      <c r="F245" s="55">
        <f t="shared" si="7"/>
        <v>0</v>
      </c>
      <c r="G245" s="526"/>
      <c r="H245" s="527"/>
      <c r="I245" s="528"/>
      <c r="J245" s="53"/>
    </row>
    <row r="246" spans="2:10" ht="17.25" thickBot="1" x14ac:dyDescent="0.3">
      <c r="B246" s="487" t="s">
        <v>278</v>
      </c>
      <c r="C246" s="488"/>
      <c r="D246" s="224" t="s">
        <v>279</v>
      </c>
      <c r="E246" s="255"/>
      <c r="F246" s="55">
        <f t="shared" si="7"/>
        <v>0</v>
      </c>
      <c r="G246" s="529"/>
      <c r="H246" s="530"/>
      <c r="I246" s="531"/>
      <c r="J246" s="53"/>
    </row>
    <row r="247" spans="2:10" ht="24" x14ac:dyDescent="0.25">
      <c r="B247" s="485" t="s">
        <v>280</v>
      </c>
      <c r="C247" s="486"/>
      <c r="D247" s="225" t="s">
        <v>281</v>
      </c>
      <c r="E247" s="253">
        <f>E248+E254+E257</f>
        <v>0</v>
      </c>
      <c r="F247" s="61">
        <f t="shared" si="7"/>
        <v>0</v>
      </c>
      <c r="G247" s="444"/>
      <c r="H247" s="445"/>
      <c r="I247" s="446"/>
      <c r="J247" s="53"/>
    </row>
    <row r="248" spans="2:10" ht="24" x14ac:dyDescent="0.25">
      <c r="B248" s="491" t="s">
        <v>282</v>
      </c>
      <c r="C248" s="492"/>
      <c r="D248" s="223" t="s">
        <v>283</v>
      </c>
      <c r="E248" s="254">
        <f>+SUM(E249:E253)</f>
        <v>0</v>
      </c>
      <c r="F248" s="63">
        <f t="shared" si="7"/>
        <v>0</v>
      </c>
      <c r="G248" s="447"/>
      <c r="H248" s="448"/>
      <c r="I248" s="449"/>
      <c r="J248" s="53"/>
    </row>
    <row r="249" spans="2:10" ht="29.25" customHeight="1" x14ac:dyDescent="0.25">
      <c r="B249" s="487" t="s">
        <v>640</v>
      </c>
      <c r="C249" s="488"/>
      <c r="D249" s="224" t="s">
        <v>641</v>
      </c>
      <c r="E249" s="255"/>
      <c r="F249" s="55">
        <f t="shared" si="7"/>
        <v>0</v>
      </c>
      <c r="G249" s="447"/>
      <c r="H249" s="448"/>
      <c r="I249" s="449"/>
      <c r="J249" s="53"/>
    </row>
    <row r="250" spans="2:10" ht="29.25" customHeight="1" x14ac:dyDescent="0.25">
      <c r="B250" s="487" t="s">
        <v>450</v>
      </c>
      <c r="C250" s="488"/>
      <c r="D250" s="224" t="s">
        <v>591</v>
      </c>
      <c r="E250" s="255"/>
      <c r="F250" s="55">
        <f t="shared" si="7"/>
        <v>0</v>
      </c>
      <c r="G250" s="447"/>
      <c r="H250" s="448"/>
      <c r="I250" s="449"/>
      <c r="J250" s="53"/>
    </row>
    <row r="251" spans="2:10" ht="29.25" customHeight="1" x14ac:dyDescent="0.25">
      <c r="B251" s="487" t="s">
        <v>451</v>
      </c>
      <c r="C251" s="488"/>
      <c r="D251" s="224" t="s">
        <v>592</v>
      </c>
      <c r="E251" s="255"/>
      <c r="F251" s="55">
        <f t="shared" si="7"/>
        <v>0</v>
      </c>
      <c r="G251" s="447"/>
      <c r="H251" s="448"/>
      <c r="I251" s="449"/>
      <c r="J251" s="53"/>
    </row>
    <row r="252" spans="2:10" ht="24" x14ac:dyDescent="0.25">
      <c r="B252" s="487" t="s">
        <v>284</v>
      </c>
      <c r="C252" s="488"/>
      <c r="D252" s="224" t="s">
        <v>285</v>
      </c>
      <c r="E252" s="255"/>
      <c r="F252" s="55">
        <f t="shared" si="7"/>
        <v>0</v>
      </c>
      <c r="G252" s="447"/>
      <c r="H252" s="448"/>
      <c r="I252" s="449"/>
      <c r="J252" s="53"/>
    </row>
    <row r="253" spans="2:10" ht="24" x14ac:dyDescent="0.25">
      <c r="B253" s="487" t="s">
        <v>452</v>
      </c>
      <c r="C253" s="488"/>
      <c r="D253" s="224" t="s">
        <v>453</v>
      </c>
      <c r="E253" s="255"/>
      <c r="F253" s="55">
        <f t="shared" si="7"/>
        <v>0</v>
      </c>
      <c r="G253" s="447"/>
      <c r="H253" s="448"/>
      <c r="I253" s="449"/>
      <c r="J253" s="53"/>
    </row>
    <row r="254" spans="2:10" ht="16.5" x14ac:dyDescent="0.25">
      <c r="B254" s="491" t="s">
        <v>286</v>
      </c>
      <c r="C254" s="492"/>
      <c r="D254" s="223" t="s">
        <v>287</v>
      </c>
      <c r="E254" s="254">
        <f>SUM(E255:E256)</f>
        <v>0</v>
      </c>
      <c r="F254" s="63">
        <f t="shared" si="7"/>
        <v>0</v>
      </c>
      <c r="G254" s="447"/>
      <c r="H254" s="448"/>
      <c r="I254" s="449"/>
      <c r="J254" s="53"/>
    </row>
    <row r="255" spans="2:10" ht="16.5" x14ac:dyDescent="0.25">
      <c r="B255" s="487" t="s">
        <v>288</v>
      </c>
      <c r="C255" s="488"/>
      <c r="D255" s="224" t="s">
        <v>289</v>
      </c>
      <c r="E255" s="255"/>
      <c r="F255" s="55">
        <f t="shared" si="7"/>
        <v>0</v>
      </c>
      <c r="G255" s="447"/>
      <c r="H255" s="448"/>
      <c r="I255" s="449"/>
      <c r="J255" s="53"/>
    </row>
    <row r="256" spans="2:10" ht="17.25" thickBot="1" x14ac:dyDescent="0.3">
      <c r="B256" s="487" t="s">
        <v>290</v>
      </c>
      <c r="C256" s="488"/>
      <c r="D256" s="224" t="s">
        <v>291</v>
      </c>
      <c r="E256" s="255"/>
      <c r="F256" s="55">
        <f t="shared" si="7"/>
        <v>0</v>
      </c>
      <c r="G256" s="450"/>
      <c r="H256" s="451"/>
      <c r="I256" s="452"/>
      <c r="J256" s="53"/>
    </row>
    <row r="257" spans="2:10" ht="24" x14ac:dyDescent="0.25">
      <c r="B257" s="491" t="s">
        <v>539</v>
      </c>
      <c r="C257" s="492"/>
      <c r="D257" s="223" t="s">
        <v>593</v>
      </c>
      <c r="E257" s="254">
        <f>SUM(E258:E259)</f>
        <v>0</v>
      </c>
      <c r="F257" s="63">
        <f t="shared" si="7"/>
        <v>0</v>
      </c>
      <c r="G257" s="444"/>
      <c r="H257" s="445"/>
      <c r="I257" s="446"/>
      <c r="J257" s="53"/>
    </row>
    <row r="258" spans="2:10" ht="30" customHeight="1" x14ac:dyDescent="0.25">
      <c r="B258" s="487" t="s">
        <v>606</v>
      </c>
      <c r="C258" s="488"/>
      <c r="D258" s="224" t="s">
        <v>614</v>
      </c>
      <c r="E258" s="255"/>
      <c r="F258" s="55">
        <f t="shared" si="7"/>
        <v>0</v>
      </c>
      <c r="G258" s="447"/>
      <c r="H258" s="448"/>
      <c r="I258" s="449"/>
      <c r="J258" s="53"/>
    </row>
    <row r="259" spans="2:10" ht="17.25" customHeight="1" thickBot="1" x14ac:dyDescent="0.3">
      <c r="B259" s="487" t="s">
        <v>540</v>
      </c>
      <c r="C259" s="488"/>
      <c r="D259" s="224" t="s">
        <v>541</v>
      </c>
      <c r="E259" s="255"/>
      <c r="F259" s="55">
        <f t="shared" si="7"/>
        <v>0</v>
      </c>
      <c r="G259" s="450"/>
      <c r="H259" s="451"/>
      <c r="I259" s="452"/>
      <c r="J259" s="53"/>
    </row>
    <row r="260" spans="2:10" ht="42" customHeight="1" x14ac:dyDescent="0.25">
      <c r="B260" s="485" t="s">
        <v>292</v>
      </c>
      <c r="C260" s="486"/>
      <c r="D260" s="225" t="s">
        <v>293</v>
      </c>
      <c r="E260" s="253">
        <f>+E261</f>
        <v>0</v>
      </c>
      <c r="F260" s="61">
        <f t="shared" si="7"/>
        <v>0</v>
      </c>
      <c r="G260" s="444"/>
      <c r="H260" s="445"/>
      <c r="I260" s="446"/>
      <c r="J260" s="53"/>
    </row>
    <row r="261" spans="2:10" ht="23.25" customHeight="1" thickBot="1" x14ac:dyDescent="0.3">
      <c r="B261" s="487" t="s">
        <v>294</v>
      </c>
      <c r="C261" s="488"/>
      <c r="D261" s="224" t="s">
        <v>295</v>
      </c>
      <c r="E261" s="255"/>
      <c r="F261" s="55">
        <f t="shared" si="7"/>
        <v>0</v>
      </c>
      <c r="G261" s="450"/>
      <c r="H261" s="451"/>
      <c r="I261" s="452"/>
      <c r="J261" s="53"/>
    </row>
    <row r="262" spans="2:10" s="54" customFormat="1" ht="21.75" customHeight="1" thickBot="1" x14ac:dyDescent="0.3">
      <c r="B262" s="496" t="s">
        <v>113</v>
      </c>
      <c r="C262" s="497"/>
      <c r="D262" s="231" t="s">
        <v>114</v>
      </c>
      <c r="E262" s="252">
        <f>E263</f>
        <v>0</v>
      </c>
      <c r="F262" s="60">
        <f t="shared" si="7"/>
        <v>0</v>
      </c>
      <c r="G262" s="493"/>
      <c r="H262" s="494"/>
      <c r="I262" s="495"/>
      <c r="J262" s="53"/>
    </row>
    <row r="263" spans="2:10" ht="49.5" customHeight="1" x14ac:dyDescent="0.25">
      <c r="B263" s="485" t="s">
        <v>499</v>
      </c>
      <c r="C263" s="486"/>
      <c r="D263" s="225" t="s">
        <v>498</v>
      </c>
      <c r="E263" s="253">
        <f>SUM(E264)</f>
        <v>0</v>
      </c>
      <c r="F263" s="61">
        <f t="shared" si="7"/>
        <v>0</v>
      </c>
      <c r="G263" s="444"/>
      <c r="H263" s="445"/>
      <c r="I263" s="446"/>
      <c r="J263" s="53"/>
    </row>
    <row r="264" spans="2:10" ht="36" customHeight="1" thickBot="1" x14ac:dyDescent="0.3">
      <c r="B264" s="487" t="s">
        <v>501</v>
      </c>
      <c r="C264" s="488"/>
      <c r="D264" s="224" t="s">
        <v>500</v>
      </c>
      <c r="E264" s="255"/>
      <c r="F264" s="55">
        <f t="shared" si="7"/>
        <v>0</v>
      </c>
      <c r="G264" s="450"/>
      <c r="H264" s="451"/>
      <c r="I264" s="452"/>
      <c r="J264" s="53"/>
    </row>
    <row r="265" spans="2:10" s="54" customFormat="1" ht="19.5" customHeight="1" thickBot="1" x14ac:dyDescent="0.3">
      <c r="B265" s="533" t="s">
        <v>316</v>
      </c>
      <c r="C265" s="534"/>
      <c r="D265" s="222" t="s">
        <v>315</v>
      </c>
      <c r="E265" s="252">
        <f>+E266</f>
        <v>0</v>
      </c>
      <c r="F265" s="60">
        <f t="shared" si="7"/>
        <v>0</v>
      </c>
      <c r="G265" s="493"/>
      <c r="H265" s="494"/>
      <c r="I265" s="495"/>
      <c r="J265" s="53"/>
    </row>
    <row r="266" spans="2:10" ht="21.75" customHeight="1" thickBot="1" x14ac:dyDescent="0.3">
      <c r="B266" s="535" t="s">
        <v>316</v>
      </c>
      <c r="C266" s="536"/>
      <c r="D266" s="225" t="s">
        <v>315</v>
      </c>
      <c r="E266" s="253"/>
      <c r="F266" s="61">
        <f t="shared" si="7"/>
        <v>0</v>
      </c>
      <c r="G266" s="444"/>
      <c r="H266" s="445"/>
      <c r="I266" s="446"/>
      <c r="J266" s="53"/>
    </row>
    <row r="267" spans="2:10" ht="35.25" customHeight="1" x14ac:dyDescent="0.25">
      <c r="B267" s="541" t="s">
        <v>618</v>
      </c>
      <c r="C267" s="542"/>
      <c r="D267" s="232" t="s">
        <v>619</v>
      </c>
      <c r="E267" s="257">
        <f>E268</f>
        <v>0</v>
      </c>
      <c r="F267" s="215">
        <f>F268</f>
        <v>0</v>
      </c>
      <c r="G267" s="444"/>
      <c r="H267" s="445"/>
      <c r="I267" s="446"/>
      <c r="J267" s="53"/>
    </row>
    <row r="268" spans="2:10" ht="21" customHeight="1" x14ac:dyDescent="0.25">
      <c r="B268" s="517" t="s">
        <v>620</v>
      </c>
      <c r="C268" s="518"/>
      <c r="D268" s="229" t="s">
        <v>621</v>
      </c>
      <c r="E268" s="251">
        <f>E269</f>
        <v>0</v>
      </c>
      <c r="F268" s="216">
        <f>F269</f>
        <v>0</v>
      </c>
      <c r="G268" s="447"/>
      <c r="H268" s="448"/>
      <c r="I268" s="449"/>
      <c r="J268" s="53"/>
    </row>
    <row r="269" spans="2:10" ht="21" customHeight="1" x14ac:dyDescent="0.25">
      <c r="B269" s="517" t="s">
        <v>622</v>
      </c>
      <c r="C269" s="518"/>
      <c r="D269" s="229" t="s">
        <v>623</v>
      </c>
      <c r="E269" s="251">
        <f>SUM(E270:E271)</f>
        <v>0</v>
      </c>
      <c r="F269" s="216">
        <f>SUM(F270:F271)</f>
        <v>0</v>
      </c>
      <c r="G269" s="447"/>
      <c r="H269" s="448"/>
      <c r="I269" s="449"/>
      <c r="J269" s="53"/>
    </row>
    <row r="270" spans="2:10" ht="21" customHeight="1" x14ac:dyDescent="0.25">
      <c r="B270" s="487" t="s">
        <v>624</v>
      </c>
      <c r="C270" s="488"/>
      <c r="D270" s="224" t="s">
        <v>625</v>
      </c>
      <c r="E270" s="255"/>
      <c r="F270" s="214">
        <f t="shared" ref="F270:F272" si="8">IF($F$9="",0,ROUND((E270*$F$9)+E270,2))</f>
        <v>0</v>
      </c>
      <c r="G270" s="447"/>
      <c r="H270" s="448"/>
      <c r="I270" s="449"/>
      <c r="J270" s="53"/>
    </row>
    <row r="271" spans="2:10" ht="21" customHeight="1" thickBot="1" x14ac:dyDescent="0.3">
      <c r="B271" s="539" t="s">
        <v>626</v>
      </c>
      <c r="C271" s="540"/>
      <c r="D271" s="233" t="s">
        <v>627</v>
      </c>
      <c r="E271" s="258"/>
      <c r="F271" s="70">
        <f t="shared" si="8"/>
        <v>0</v>
      </c>
      <c r="G271" s="450"/>
      <c r="H271" s="451"/>
      <c r="I271" s="452"/>
      <c r="J271" s="53"/>
    </row>
    <row r="272" spans="2:10" ht="21" customHeight="1" x14ac:dyDescent="0.25">
      <c r="B272" s="211"/>
      <c r="C272" s="211"/>
      <c r="D272" s="212"/>
      <c r="E272" s="213"/>
      <c r="F272" s="213">
        <f t="shared" si="8"/>
        <v>0</v>
      </c>
      <c r="G272" s="143"/>
      <c r="H272" s="143"/>
      <c r="I272" s="143"/>
      <c r="J272" s="53"/>
    </row>
    <row r="273" spans="2:10" ht="21" customHeight="1" x14ac:dyDescent="0.25">
      <c r="B273" s="211"/>
      <c r="C273" s="211"/>
      <c r="D273" s="212"/>
      <c r="E273" s="213"/>
      <c r="F273" s="213"/>
      <c r="G273" s="143"/>
      <c r="H273" s="143"/>
      <c r="I273" s="143"/>
      <c r="J273" s="53"/>
    </row>
    <row r="276" spans="2:10" ht="15.75" x14ac:dyDescent="0.25">
      <c r="C276" s="98" t="s">
        <v>456</v>
      </c>
      <c r="D276" s="99" t="s">
        <v>458</v>
      </c>
    </row>
    <row r="277" spans="2:10" ht="15.75" x14ac:dyDescent="0.25">
      <c r="C277" s="94" t="s">
        <v>16</v>
      </c>
      <c r="D277" s="99" t="s">
        <v>15</v>
      </c>
    </row>
    <row r="278" spans="2:10" x14ac:dyDescent="0.25">
      <c r="C278" s="44"/>
      <c r="D278" s="32"/>
    </row>
    <row r="279" spans="2:10" ht="15.75" x14ac:dyDescent="0.25">
      <c r="C279" s="98" t="s">
        <v>464</v>
      </c>
      <c r="D279" s="99" t="s">
        <v>458</v>
      </c>
    </row>
    <row r="280" spans="2:10" ht="15.75" x14ac:dyDescent="0.25">
      <c r="C280" s="94" t="s">
        <v>16</v>
      </c>
      <c r="D280" s="99" t="s">
        <v>15</v>
      </c>
    </row>
    <row r="281" spans="2:10" x14ac:dyDescent="0.25">
      <c r="C281" s="44"/>
      <c r="D281" s="32"/>
    </row>
    <row r="282" spans="2:10" ht="15.75" x14ac:dyDescent="0.25">
      <c r="C282" s="98" t="s">
        <v>457</v>
      </c>
      <c r="D282" s="99" t="s">
        <v>465</v>
      </c>
    </row>
    <row r="283" spans="2:10" ht="15.75" x14ac:dyDescent="0.25">
      <c r="C283" s="94" t="s">
        <v>16</v>
      </c>
      <c r="D283" s="99" t="s">
        <v>15</v>
      </c>
    </row>
    <row r="284" spans="2:10" ht="15.75" thickBot="1" x14ac:dyDescent="0.3">
      <c r="C284" s="44"/>
      <c r="D284" s="32"/>
    </row>
    <row r="285" spans="2:10" x14ac:dyDescent="0.25">
      <c r="B285" s="532"/>
      <c r="C285" s="481"/>
      <c r="D285" s="482"/>
    </row>
    <row r="286" spans="2:10" x14ac:dyDescent="0.25">
      <c r="B286" s="532"/>
      <c r="C286" s="481"/>
      <c r="D286" s="483"/>
    </row>
    <row r="287" spans="2:10" x14ac:dyDescent="0.25">
      <c r="C287" s="44"/>
      <c r="D287" s="483"/>
    </row>
    <row r="288" spans="2:10" ht="15.75" thickBot="1" x14ac:dyDescent="0.3">
      <c r="C288" s="44"/>
      <c r="D288" s="484"/>
    </row>
    <row r="289" spans="4:4" ht="15.75" x14ac:dyDescent="0.25">
      <c r="D289" s="137" t="s">
        <v>466</v>
      </c>
    </row>
  </sheetData>
  <sheetProtection formatCells="0" formatColumns="0" formatRows="0" insertColumns="0" insertRows="0" insertHyperlinks="0" deleteColumns="0" deleteRows="0" sort="0" autoFilter="0" pivotTables="0"/>
  <mergeCells count="322">
    <mergeCell ref="B269:C269"/>
    <mergeCell ref="B270:C270"/>
    <mergeCell ref="B271:C271"/>
    <mergeCell ref="G267:I271"/>
    <mergeCell ref="B220:C220"/>
    <mergeCell ref="B234:C234"/>
    <mergeCell ref="B235:C235"/>
    <mergeCell ref="B258:C258"/>
    <mergeCell ref="B237:C237"/>
    <mergeCell ref="G233:I246"/>
    <mergeCell ref="G227:I232"/>
    <mergeCell ref="G265:I265"/>
    <mergeCell ref="G266:I266"/>
    <mergeCell ref="G247:I256"/>
    <mergeCell ref="G260:I261"/>
    <mergeCell ref="G257:I259"/>
    <mergeCell ref="B246:C246"/>
    <mergeCell ref="B244:C244"/>
    <mergeCell ref="B267:C267"/>
    <mergeCell ref="B219:C219"/>
    <mergeCell ref="B208:C208"/>
    <mergeCell ref="B209:C209"/>
    <mergeCell ref="B201:C201"/>
    <mergeCell ref="B200:C200"/>
    <mergeCell ref="B84:C84"/>
    <mergeCell ref="B85:C85"/>
    <mergeCell ref="B86:C86"/>
    <mergeCell ref="B89:C89"/>
    <mergeCell ref="B90:C90"/>
    <mergeCell ref="B97:C97"/>
    <mergeCell ref="B96:C96"/>
    <mergeCell ref="B119:C119"/>
    <mergeCell ref="B99:C99"/>
    <mergeCell ref="B100:C100"/>
    <mergeCell ref="B93:C93"/>
    <mergeCell ref="B196:C196"/>
    <mergeCell ref="B204:C204"/>
    <mergeCell ref="B133:C133"/>
    <mergeCell ref="B129:C129"/>
    <mergeCell ref="B120:C120"/>
    <mergeCell ref="B134:C134"/>
    <mergeCell ref="B136:C136"/>
    <mergeCell ref="B137:C137"/>
    <mergeCell ref="B22:C22"/>
    <mergeCell ref="B26:C26"/>
    <mergeCell ref="B27:C27"/>
    <mergeCell ref="B25:C25"/>
    <mergeCell ref="B49:C49"/>
    <mergeCell ref="B50:C50"/>
    <mergeCell ref="B51:C51"/>
    <mergeCell ref="B135:C135"/>
    <mergeCell ref="B268:C268"/>
    <mergeCell ref="B94:C94"/>
    <mergeCell ref="B92:C92"/>
    <mergeCell ref="B91:C91"/>
    <mergeCell ref="B87:C87"/>
    <mergeCell ref="B95:C95"/>
    <mergeCell ref="B103:C103"/>
    <mergeCell ref="B104:C104"/>
    <mergeCell ref="B117:C117"/>
    <mergeCell ref="B266:C266"/>
    <mergeCell ref="B221:C221"/>
    <mergeCell ref="B222:C222"/>
    <mergeCell ref="B212:C212"/>
    <mergeCell ref="B213:C213"/>
    <mergeCell ref="B198:C198"/>
    <mergeCell ref="B203:C203"/>
    <mergeCell ref="B159:C159"/>
    <mergeCell ref="B247:C247"/>
    <mergeCell ref="D285:D288"/>
    <mergeCell ref="B285:C286"/>
    <mergeCell ref="B214:C214"/>
    <mergeCell ref="B217:C217"/>
    <mergeCell ref="B218:C218"/>
    <mergeCell ref="B225:C225"/>
    <mergeCell ref="B226:C226"/>
    <mergeCell ref="B255:C255"/>
    <mergeCell ref="B256:C256"/>
    <mergeCell ref="B260:C260"/>
    <mergeCell ref="B249:C249"/>
    <mergeCell ref="B241:C241"/>
    <mergeCell ref="B251:C251"/>
    <mergeCell ref="B252:C252"/>
    <mergeCell ref="B228:C228"/>
    <mergeCell ref="B259:C259"/>
    <mergeCell ref="B254:C254"/>
    <mergeCell ref="B233:C233"/>
    <mergeCell ref="B265:C265"/>
    <mergeCell ref="B261:C261"/>
    <mergeCell ref="B257:C257"/>
    <mergeCell ref="B248:C248"/>
    <mergeCell ref="B175:C175"/>
    <mergeCell ref="G198:I198"/>
    <mergeCell ref="G200:I202"/>
    <mergeCell ref="G203:I207"/>
    <mergeCell ref="B253:C253"/>
    <mergeCell ref="B223:C223"/>
    <mergeCell ref="B224:C224"/>
    <mergeCell ref="B243:C243"/>
    <mergeCell ref="B245:C245"/>
    <mergeCell ref="B229:C229"/>
    <mergeCell ref="B230:C230"/>
    <mergeCell ref="B231:C231"/>
    <mergeCell ref="B232:C232"/>
    <mergeCell ref="B227:C227"/>
    <mergeCell ref="G208:I226"/>
    <mergeCell ref="B210:C210"/>
    <mergeCell ref="B206:C206"/>
    <mergeCell ref="B236:C236"/>
    <mergeCell ref="B215:C215"/>
    <mergeCell ref="B216:C216"/>
    <mergeCell ref="B242:C242"/>
    <mergeCell ref="B238:C238"/>
    <mergeCell ref="B239:C239"/>
    <mergeCell ref="B240:C240"/>
    <mergeCell ref="B164:C164"/>
    <mergeCell ref="B211:C211"/>
    <mergeCell ref="B205:C205"/>
    <mergeCell ref="B130:C130"/>
    <mergeCell ref="B109:C109"/>
    <mergeCell ref="B202:C202"/>
    <mergeCell ref="B207:C207"/>
    <mergeCell ref="B193:C193"/>
    <mergeCell ref="B199:C199"/>
    <mergeCell ref="B150:C150"/>
    <mergeCell ref="B151:C151"/>
    <mergeCell ref="B148:C148"/>
    <mergeCell ref="B167:C167"/>
    <mergeCell ref="B121:C121"/>
    <mergeCell ref="B122:C122"/>
    <mergeCell ref="B123:C123"/>
    <mergeCell ref="B124:C124"/>
    <mergeCell ref="B125:C125"/>
    <mergeCell ref="B131:C131"/>
    <mergeCell ref="B144:C144"/>
    <mergeCell ref="B142:C142"/>
    <mergeCell ref="B143:C143"/>
    <mergeCell ref="B153:C153"/>
    <mergeCell ref="B172:C172"/>
    <mergeCell ref="B195:C195"/>
    <mergeCell ref="B177:C177"/>
    <mergeCell ref="B178:C178"/>
    <mergeCell ref="B179:C179"/>
    <mergeCell ref="B154:C154"/>
    <mergeCell ref="B156:C156"/>
    <mergeCell ref="B157:C157"/>
    <mergeCell ref="B168:C168"/>
    <mergeCell ref="B169:C169"/>
    <mergeCell ref="B182:C182"/>
    <mergeCell ref="B188:C188"/>
    <mergeCell ref="B187:C187"/>
    <mergeCell ref="B186:C186"/>
    <mergeCell ref="B173:C173"/>
    <mergeCell ref="B174:C174"/>
    <mergeCell ref="B176:C176"/>
    <mergeCell ref="B165:C165"/>
    <mergeCell ref="B158:C158"/>
    <mergeCell ref="B160:C160"/>
    <mergeCell ref="B161:C161"/>
    <mergeCell ref="B162:C162"/>
    <mergeCell ref="B166:C166"/>
    <mergeCell ref="B155:C155"/>
    <mergeCell ref="B163:C163"/>
    <mergeCell ref="B10:C10"/>
    <mergeCell ref="B11:C11"/>
    <mergeCell ref="B102:C102"/>
    <mergeCell ref="B132:C132"/>
    <mergeCell ref="B116:C116"/>
    <mergeCell ref="B118:C118"/>
    <mergeCell ref="B126:C126"/>
    <mergeCell ref="B127:C127"/>
    <mergeCell ref="B31:C31"/>
    <mergeCell ref="B32:C32"/>
    <mergeCell ref="B33:C33"/>
    <mergeCell ref="B73:C73"/>
    <mergeCell ref="B74:C74"/>
    <mergeCell ref="B105:C105"/>
    <mergeCell ref="B56:C56"/>
    <mergeCell ref="B66:C66"/>
    <mergeCell ref="B67:C67"/>
    <mergeCell ref="B82:C82"/>
    <mergeCell ref="B83:C83"/>
    <mergeCell ref="B13:C13"/>
    <mergeCell ref="B14:C14"/>
    <mergeCell ref="B15:C15"/>
    <mergeCell ref="B59:C59"/>
    <mergeCell ref="B128:C128"/>
    <mergeCell ref="B65:C65"/>
    <mergeCell ref="C2:I2"/>
    <mergeCell ref="C3:I3"/>
    <mergeCell ref="B19:C19"/>
    <mergeCell ref="B20:C20"/>
    <mergeCell ref="B24:C24"/>
    <mergeCell ref="B21:C21"/>
    <mergeCell ref="G166:I166"/>
    <mergeCell ref="G66:I67"/>
    <mergeCell ref="G152:I155"/>
    <mergeCell ref="B16:C16"/>
    <mergeCell ref="B17:C17"/>
    <mergeCell ref="B18:C18"/>
    <mergeCell ref="B41:C41"/>
    <mergeCell ref="B42:C42"/>
    <mergeCell ref="B57:C57"/>
    <mergeCell ref="B58:C58"/>
    <mergeCell ref="B61:C61"/>
    <mergeCell ref="B62:C62"/>
    <mergeCell ref="B80:C80"/>
    <mergeCell ref="B81:C81"/>
    <mergeCell ref="B88:C88"/>
    <mergeCell ref="B106:C106"/>
    <mergeCell ref="B107:C107"/>
    <mergeCell ref="B152:C152"/>
    <mergeCell ref="B2:B4"/>
    <mergeCell ref="B7:I7"/>
    <mergeCell ref="B76:C76"/>
    <mergeCell ref="B77:C77"/>
    <mergeCell ref="B78:C78"/>
    <mergeCell ref="G158:I160"/>
    <mergeCell ref="B98:C98"/>
    <mergeCell ref="B145:C145"/>
    <mergeCell ref="B146:C146"/>
    <mergeCell ref="B147:C147"/>
    <mergeCell ref="B149:C149"/>
    <mergeCell ref="B138:C138"/>
    <mergeCell ref="B139:C139"/>
    <mergeCell ref="B140:C140"/>
    <mergeCell ref="B141:C141"/>
    <mergeCell ref="B108:C108"/>
    <mergeCell ref="G93:I98"/>
    <mergeCell ref="G105:I106"/>
    <mergeCell ref="B12:C12"/>
    <mergeCell ref="B55:C55"/>
    <mergeCell ref="B79:C79"/>
    <mergeCell ref="B63:C63"/>
    <mergeCell ref="B64:C64"/>
    <mergeCell ref="B29:C29"/>
    <mergeCell ref="B30:C30"/>
    <mergeCell ref="B34:C34"/>
    <mergeCell ref="B35:C35"/>
    <mergeCell ref="B40:C40"/>
    <mergeCell ref="B43:C43"/>
    <mergeCell ref="B45:C45"/>
    <mergeCell ref="B48:C48"/>
    <mergeCell ref="B46:C46"/>
    <mergeCell ref="B38:C38"/>
    <mergeCell ref="B36:C36"/>
    <mergeCell ref="B37:C37"/>
    <mergeCell ref="B39:C39"/>
    <mergeCell ref="B44:C44"/>
    <mergeCell ref="B47:C47"/>
    <mergeCell ref="G163:I165"/>
    <mergeCell ref="B75:C75"/>
    <mergeCell ref="F4:G4"/>
    <mergeCell ref="G140:I144"/>
    <mergeCell ref="G145:I145"/>
    <mergeCell ref="G146:I149"/>
    <mergeCell ref="G87:I92"/>
    <mergeCell ref="G10:I10"/>
    <mergeCell ref="G11:I11"/>
    <mergeCell ref="G12:I12"/>
    <mergeCell ref="G107:I107"/>
    <mergeCell ref="G138:I139"/>
    <mergeCell ref="G55:I55"/>
    <mergeCell ref="G56:I56"/>
    <mergeCell ref="G57:I57"/>
    <mergeCell ref="G80:I81"/>
    <mergeCell ref="G58:I63"/>
    <mergeCell ref="G64:I65"/>
    <mergeCell ref="G68:I68"/>
    <mergeCell ref="G71:I79"/>
    <mergeCell ref="G16:I24"/>
    <mergeCell ref="G25:I48"/>
    <mergeCell ref="G49:I51"/>
    <mergeCell ref="B28:C28"/>
    <mergeCell ref="B60:C60"/>
    <mergeCell ref="G161:I162"/>
    <mergeCell ref="B23:C23"/>
    <mergeCell ref="B262:C262"/>
    <mergeCell ref="G262:I262"/>
    <mergeCell ref="B263:C263"/>
    <mergeCell ref="B264:C264"/>
    <mergeCell ref="G108:I133"/>
    <mergeCell ref="G188:I193"/>
    <mergeCell ref="G194:I197"/>
    <mergeCell ref="G263:I264"/>
    <mergeCell ref="B171:C171"/>
    <mergeCell ref="B189:C189"/>
    <mergeCell ref="B190:C190"/>
    <mergeCell ref="B191:C191"/>
    <mergeCell ref="B192:C192"/>
    <mergeCell ref="B194:C194"/>
    <mergeCell ref="B197:C197"/>
    <mergeCell ref="B183:C183"/>
    <mergeCell ref="B184:C184"/>
    <mergeCell ref="B170:C170"/>
    <mergeCell ref="B180:C180"/>
    <mergeCell ref="B181:C181"/>
    <mergeCell ref="B185:C185"/>
    <mergeCell ref="B69:C69"/>
    <mergeCell ref="B70:C70"/>
    <mergeCell ref="B101:C101"/>
    <mergeCell ref="B250:C250"/>
    <mergeCell ref="B52:C52"/>
    <mergeCell ref="B53:C53"/>
    <mergeCell ref="B54:C54"/>
    <mergeCell ref="G82:I86"/>
    <mergeCell ref="G99:I104"/>
    <mergeCell ref="G134:I137"/>
    <mergeCell ref="G156:I157"/>
    <mergeCell ref="G167:I187"/>
    <mergeCell ref="G199:I199"/>
    <mergeCell ref="G52:I54"/>
    <mergeCell ref="B113:C113"/>
    <mergeCell ref="B114:C114"/>
    <mergeCell ref="B115:C115"/>
    <mergeCell ref="B110:C110"/>
    <mergeCell ref="B111:C111"/>
    <mergeCell ref="B112:C112"/>
    <mergeCell ref="G150:I151"/>
    <mergeCell ref="B68:C68"/>
    <mergeCell ref="B71:C71"/>
    <mergeCell ref="B72:C72"/>
  </mergeCells>
  <dataValidations disablePrompts="1" count="1">
    <dataValidation allowBlank="1" showInputMessage="1" showErrorMessage="1" prompt="Registre el Nombre del Coordinador de Grupo o Dependencia" sqref="C276 C282 C279" xr:uid="{514BB828-C8E5-4116-889C-0939FA36428E}"/>
  </dataValidations>
  <printOptions horizontalCentered="1"/>
  <pageMargins left="0.19685039370078741" right="0.19685039370078741" top="0.39370078740157483" bottom="0.82677165354330717" header="0.35433070866141736" footer="0.19685039370078741"/>
  <pageSetup scale="65" orientation="landscape" horizontalDpi="4294967294" verticalDpi="300" r:id="rId1"/>
  <headerFooter alignWithMargins="0">
    <oddFooter>Página &amp;P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F4FB2270CD3CB4796EBC6847D1CF4CD" ma:contentTypeVersion="10" ma:contentTypeDescription="Crear nuevo documento." ma:contentTypeScope="" ma:versionID="be39d41467e9803633cdfaaebe05a631">
  <xsd:schema xmlns:xsd="http://www.w3.org/2001/XMLSchema" xmlns:xs="http://www.w3.org/2001/XMLSchema" xmlns:p="http://schemas.microsoft.com/office/2006/metadata/properties" xmlns:ns3="41ab737f-51d7-4265-8252-7e679bbfe94e" xmlns:ns4="535bb209-bb12-437f-a382-1744715383e0" targetNamespace="http://schemas.microsoft.com/office/2006/metadata/properties" ma:root="true" ma:fieldsID="7a9f26fd3d44ed3d8c255e83f6ff2506" ns3:_="" ns4:_="">
    <xsd:import namespace="41ab737f-51d7-4265-8252-7e679bbfe94e"/>
    <xsd:import namespace="535bb209-bb12-437f-a382-1744715383e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b737f-51d7-4265-8252-7e679bbfe94e"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5bb209-bb12-437f-a382-1744715383e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AB9449-D7BE-4FBB-8464-F5764B3B7C3C}">
  <ds:schemaRefs>
    <ds:schemaRef ds:uri="http://schemas.microsoft.com/office/2006/metadata/properties"/>
    <ds:schemaRef ds:uri="http://purl.org/dc/terms/"/>
    <ds:schemaRef ds:uri="535bb209-bb12-437f-a382-1744715383e0"/>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41ab737f-51d7-4265-8252-7e679bbfe94e"/>
    <ds:schemaRef ds:uri="http://www.w3.org/XML/1998/namespace"/>
  </ds:schemaRefs>
</ds:datastoreItem>
</file>

<file path=customXml/itemProps2.xml><?xml version="1.0" encoding="utf-8"?>
<ds:datastoreItem xmlns:ds="http://schemas.openxmlformats.org/officeDocument/2006/customXml" ds:itemID="{84C065B6-05E3-4D37-AE9A-91046A422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b737f-51d7-4265-8252-7e679bbfe94e"/>
    <ds:schemaRef ds:uri="535bb209-bb12-437f-a382-1744715383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34D0F9-DD07-490E-A54C-06C02404B2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10</vt:i4>
      </vt:variant>
    </vt:vector>
  </HeadingPairs>
  <TitlesOfParts>
    <vt:vector size="18" baseType="lpstr">
      <vt:lpstr>Menú</vt:lpstr>
      <vt:lpstr>1° Ctos Apoyo a la Gestion  </vt:lpstr>
      <vt:lpstr>Ctos Apoyo </vt:lpstr>
      <vt:lpstr>2° Otros Gastos </vt:lpstr>
      <vt:lpstr>Descripción  Otros Gastos</vt:lpstr>
      <vt:lpstr>3° Nómina</vt:lpstr>
      <vt:lpstr>4° Adquisición serv. comunidad</vt:lpstr>
      <vt:lpstr>5° Adquisici_Impue Serv. Gener.</vt:lpstr>
      <vt:lpstr>'1° Ctos Apoyo a la Gestion  '!Área_de_impresión</vt:lpstr>
      <vt:lpstr>'2° Otros Gastos '!Área_de_impresión</vt:lpstr>
      <vt:lpstr>'3° Nómina'!Área_de_impresión</vt:lpstr>
      <vt:lpstr>'4° Adquisición serv. comunidad'!Área_de_impresión</vt:lpstr>
      <vt:lpstr>'5° Adquisici_Impue Serv. Gener.'!Área_de_impresión</vt:lpstr>
      <vt:lpstr>'1° Ctos Apoyo a la Gestion  '!Títulos_a_imprimir</vt:lpstr>
      <vt:lpstr>'2° Otros Gastos '!Títulos_a_imprimir</vt:lpstr>
      <vt:lpstr>'3° Nómina'!Títulos_a_imprimir</vt:lpstr>
      <vt:lpstr>'4° Adquisición serv. comunidad'!Títulos_a_imprimir</vt:lpstr>
      <vt:lpstr>'5° Adquisici_Impue Serv. Gener.'!Títulos_a_imprimir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Indira Yusselfi Arias Garcia</dc:creator>
  <cp:lastModifiedBy>Hector Eduardo</cp:lastModifiedBy>
  <cp:lastPrinted>2024-02-07T21:07:46Z</cp:lastPrinted>
  <dcterms:created xsi:type="dcterms:W3CDTF">2018-05-31T23:19:04Z</dcterms:created>
  <dcterms:modified xsi:type="dcterms:W3CDTF">2025-02-13T13:02:42Z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0x010100AF4FB2270CD3CB4796EBC6847D1CF4CD</vt:lpwstr>
  </property>
</Properties>
</file>