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6/Documentos/1. SEPG/Formatos/"/>
    </mc:Choice>
  </mc:AlternateContent>
  <xr:revisionPtr revIDLastSave="290" documentId="8_{10C5DD26-7E83-4142-BB98-1E1917E64292}" xr6:coauthVersionLast="47" xr6:coauthVersionMax="47" xr10:uidLastSave="{AEE6EA3C-554D-4884-9CCC-BD7CFAC88EA1}"/>
  <bookViews>
    <workbookView xWindow="-120" yWindow="-120" windowWidth="20730" windowHeight="11040" xr2:uid="{00000000-000D-0000-FFFF-FFFF00000000}"/>
  </bookViews>
  <sheets>
    <sheet name="SEPG-F-019" sheetId="10" r:id="rId1"/>
    <sheet name="Hoja1" sheetId="11" state="hidden" r:id="rId2"/>
  </sheets>
  <definedNames>
    <definedName name="_xlnm._FilterDatabase" localSheetId="0" hidden="1">'SEPG-F-019'!$A$6:$T$56</definedName>
    <definedName name="Acción_correctiva">Hoja1!$C$16:$L$16</definedName>
    <definedName name="AREA">Hoja1!$E$27:$M$27</definedName>
    <definedName name="_xlnm.Print_Area" localSheetId="0">'SEPG-F-019'!$A$1:$T$24</definedName>
    <definedName name="CAUSA">Hoja1!$O$15:$P$26</definedName>
    <definedName name="Hallazgo_CGR">Hoja1!$M$16</definedName>
    <definedName name="Hallazgo_OCI">Hoja1!$K$16</definedName>
    <definedName name="No_Conformidad_auditoría_externa">Hoja1!$B$16</definedName>
    <definedName name="No_Conformidad_auditoría_interna">Hoja1!$C$16</definedName>
    <definedName name="Observación_auditoría_externa">Hoja1!$G$16</definedName>
    <definedName name="Observación_auditoría_interna">Hoja1!$H$16</definedName>
    <definedName name="Oficina_de_Comunicaciones">Hoja1!$H$28:$H$32</definedName>
    <definedName name="Oficina_de_Control_Interno">Hoja1!$J$28</definedName>
    <definedName name="Oportunidad_de_mejora_auditoría_externa">Hoja1!$D$16</definedName>
    <definedName name="Oportunidad_de_mejora_auditoría_interna">Hoja1!$E$16</definedName>
    <definedName name="Oportunidad_de_mejora_identificada">Hoja1!$F$16</definedName>
    <definedName name="Presidencia">Hoja1!$E$28</definedName>
    <definedName name="Recomendación_OCI">Hoja1!$L$16</definedName>
    <definedName name="Riesgo_materializado">Hoja1!$J$16</definedName>
    <definedName name="Salida_No_Conforme">Hoja1!$I$16</definedName>
    <definedName name="Tipo_acción">Hoja1!$B$15:$M$15</definedName>
    <definedName name="_xlnm.Print_Titles" localSheetId="0">'SEPG-F-019'!$6:$6</definedName>
    <definedName name="Vicepresidencia_de_Estructuración">Hoja1!$K$28</definedName>
    <definedName name="Vicepresidencia_de_Gestión_Contractual">Hoja1!$G$28:$G$32</definedName>
    <definedName name="Vicepresidencia_de_Gestión_Corporativa">Hoja1!$I$28:$I$38</definedName>
    <definedName name="Vicepresidencia_Ejecutiva">Hoja1!$F$28:$F$38</definedName>
    <definedName name="Vicepresidencia_Jurídica">Hoja1!$M$28:$M$34</definedName>
    <definedName name="Vicepresidencia_Planeación_Riesgos_y_Entorno">Hoja1!$L$28:$L$34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8" i="11" l="1"/>
  <c r="L28" i="11"/>
  <c r="M27" i="11"/>
  <c r="Q7" i="10"/>
  <c r="R7" i="10"/>
  <c r="J28" i="11"/>
  <c r="H28" i="11"/>
  <c r="H27" i="11"/>
  <c r="I29" i="11"/>
  <c r="I30" i="11"/>
  <c r="I31" i="11"/>
  <c r="I32" i="11"/>
  <c r="I33" i="11"/>
  <c r="I34" i="11"/>
  <c r="I35" i="11"/>
  <c r="I36" i="11"/>
  <c r="I38" i="11"/>
  <c r="I27" i="11"/>
  <c r="E27" i="11"/>
  <c r="M33" i="11"/>
  <c r="M34" i="11"/>
  <c r="M28" i="11"/>
  <c r="L31" i="11"/>
  <c r="L32" i="11"/>
  <c r="L33" i="11"/>
  <c r="L34" i="11"/>
  <c r="K27" i="11"/>
  <c r="J27" i="11"/>
  <c r="G29" i="11"/>
  <c r="G30" i="11"/>
  <c r="G31" i="11"/>
  <c r="G32" i="11"/>
  <c r="G28" i="11"/>
  <c r="G27" i="11"/>
  <c r="F27" i="11"/>
  <c r="B27" i="11"/>
  <c r="B37" i="11"/>
  <c r="B38" i="11"/>
  <c r="B39" i="11"/>
  <c r="B40" i="11"/>
  <c r="B41" i="11"/>
  <c r="B42" i="11"/>
  <c r="B43" i="11"/>
  <c r="B44" i="11"/>
  <c r="B45" i="11"/>
  <c r="B46" i="11"/>
  <c r="B47" i="11"/>
  <c r="B48" i="11"/>
  <c r="B49" i="11"/>
  <c r="F28" i="11" s="1" a="1"/>
  <c r="F28" i="11" s="1"/>
  <c r="B50" i="11"/>
  <c r="B51" i="11"/>
  <c r="B52" i="11"/>
  <c r="B53" i="11"/>
  <c r="B54" i="11"/>
  <c r="B55" i="11"/>
  <c r="B56" i="11"/>
  <c r="B57" i="11"/>
  <c r="B58" i="11"/>
  <c r="B59" i="11"/>
  <c r="B60" i="11"/>
  <c r="B61" i="11"/>
  <c r="B62" i="11"/>
  <c r="B63" i="11"/>
  <c r="B64" i="11"/>
  <c r="L29" i="11" s="1"/>
  <c r="B65" i="11"/>
  <c r="L30" i="11" s="1"/>
  <c r="B66" i="11"/>
  <c r="B67" i="11"/>
  <c r="B68" i="11"/>
  <c r="B69" i="11"/>
  <c r="B70" i="11"/>
  <c r="B71" i="11"/>
  <c r="B72" i="11"/>
  <c r="B73" i="11"/>
  <c r="M29" i="11" s="1"/>
  <c r="B74" i="11"/>
  <c r="M30" i="11" s="1"/>
  <c r="B75" i="11"/>
  <c r="M31" i="11" s="1"/>
  <c r="B76" i="11"/>
  <c r="M32" i="11" s="1"/>
  <c r="B77" i="11"/>
  <c r="B78" i="11"/>
  <c r="B79" i="11"/>
  <c r="B80" i="11"/>
  <c r="I28" i="11" s="1"/>
  <c r="B81" i="11"/>
  <c r="B82" i="11"/>
  <c r="B83" i="11"/>
  <c r="B84" i="11"/>
  <c r="B85" i="11"/>
  <c r="B86" i="11"/>
  <c r="B87" i="11"/>
  <c r="B88" i="11"/>
  <c r="B89" i="11"/>
  <c r="I37" i="11" s="1"/>
  <c r="B90" i="11"/>
  <c r="B29" i="11"/>
  <c r="B30" i="11"/>
  <c r="B31" i="11"/>
  <c r="B32" i="11"/>
  <c r="B33" i="11"/>
  <c r="B34" i="11"/>
  <c r="B35" i="11"/>
  <c r="B36" i="11"/>
  <c r="B28" i="11"/>
  <c r="R12" i="10"/>
  <c r="R52" i="10" l="1"/>
  <c r="R47" i="10"/>
  <c r="R42" i="10"/>
  <c r="R37" i="10"/>
  <c r="R33" i="10"/>
  <c r="R32" i="10"/>
  <c r="R27" i="10"/>
  <c r="R22" i="10"/>
  <c r="R17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Cristian Leandro Muñoz Claros</author>
  </authors>
  <commentList>
    <comment ref="L6" authorId="0" shapeId="0" xr:uid="{75C2BAF3-D04A-4971-825E-ABCA76C53235}">
      <text>
        <r>
          <rPr>
            <sz val="9"/>
            <color indexed="81"/>
            <rFont val="Tahoma"/>
            <family val="2"/>
          </rPr>
          <t>Busque en el mapa de riesgos del proceso si existe un riesgo asociado y relacione el ID (XX-XXXX-XX). En caso contrario diligencie No aplica.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<sst xmlns="http://schemas.openxmlformats.org/spreadsheetml/2006/main" count="264" uniqueCount="148">
  <si>
    <t>SISTEMA ESTRATÉGICO DE PLANEACIÓN Y GESTIÓN</t>
  </si>
  <si>
    <t>CÓDIGO</t>
  </si>
  <si>
    <t>VERSIÓN</t>
  </si>
  <si>
    <t>FECHA</t>
  </si>
  <si>
    <t>TIPO DE ACCIÓN</t>
  </si>
  <si>
    <t>PROCESO</t>
  </si>
  <si>
    <t>Acción de mejora</t>
  </si>
  <si>
    <t>Abierta</t>
  </si>
  <si>
    <t>Acción correctiva</t>
  </si>
  <si>
    <t>Si</t>
  </si>
  <si>
    <t>No</t>
  </si>
  <si>
    <t>SISTEMA DE GESTIÓN</t>
  </si>
  <si>
    <t>FUENTE</t>
  </si>
  <si>
    <t>INFORMACIÓN DEL HALLAZGO</t>
  </si>
  <si>
    <t>PLAN DE MEJORA</t>
  </si>
  <si>
    <t>TIPIFICACIÓN</t>
  </si>
  <si>
    <t>CORRECCIÓN</t>
  </si>
  <si>
    <t>No aplica</t>
  </si>
  <si>
    <t>APLICA CORRECCIÓN</t>
  </si>
  <si>
    <t xml:space="preserve">1er ¿por qué? </t>
  </si>
  <si>
    <t xml:space="preserve">2do ¿por qué? </t>
  </si>
  <si>
    <t xml:space="preserve">3er ¿por qué? </t>
  </si>
  <si>
    <t xml:space="preserve">4to ¿por qué? </t>
  </si>
  <si>
    <t xml:space="preserve">5to ¿por qué? </t>
  </si>
  <si>
    <t>ESTADO DE LA CORRECCIÓN</t>
  </si>
  <si>
    <t>Ejecutada</t>
  </si>
  <si>
    <t>En termino</t>
  </si>
  <si>
    <t>ESTADO DE CUMPLIMIENTO DE LA CORRECCIÓN</t>
  </si>
  <si>
    <t>Implementada</t>
  </si>
  <si>
    <t>ESTADO ACTIVIDADES DE MEJORAMIENTO</t>
  </si>
  <si>
    <t>ESTADO DE CUMPLIMIENTO ACTIVIDADES DE MEJORAMIENTO</t>
  </si>
  <si>
    <t>Con actividades vencidas</t>
  </si>
  <si>
    <t>¿EL PLAN DE MEJORAMIENTO FUE EFICAZ?</t>
  </si>
  <si>
    <t>No_Conformidad_auditoría_externa</t>
  </si>
  <si>
    <t>No_Conformidad_auditoría_interna</t>
  </si>
  <si>
    <t>Oportunidad_de_mejora_auditoría_externa</t>
  </si>
  <si>
    <t>Oportunidad_de_mejora_auditoría_interna</t>
  </si>
  <si>
    <t>Oportunidad_de_mejora_identificada</t>
  </si>
  <si>
    <t>Observación_auditoría_externa</t>
  </si>
  <si>
    <t>Observación_auditoría_interna</t>
  </si>
  <si>
    <t>Salida_No_Conforme</t>
  </si>
  <si>
    <t>Riesgo_materializado</t>
  </si>
  <si>
    <t>Hallazgo_OCI</t>
  </si>
  <si>
    <t>Recomendación_OCI</t>
  </si>
  <si>
    <t>Acción_correctiva</t>
  </si>
  <si>
    <t>Acción_de_mejora</t>
  </si>
  <si>
    <t>ACTIVIDADES DE MEJORAMIENTO</t>
  </si>
  <si>
    <t>1 Registrar las actividades a adelantar para dar solución a la causa raiz identificada, con el fin de que esta no se vuelva a presentar</t>
  </si>
  <si>
    <t>1 Registrar las actividades a adelantar para atender la mejora identificada</t>
  </si>
  <si>
    <t>Vicepresidencia</t>
  </si>
  <si>
    <t>Oficina de Comunicaciones</t>
  </si>
  <si>
    <t>Oficina de Control Interno</t>
  </si>
  <si>
    <t>Presidencia</t>
  </si>
  <si>
    <t>Vicepresidencia Ejecutiva</t>
  </si>
  <si>
    <t>Vicepresidencia de Estructuración</t>
  </si>
  <si>
    <t>Vicepresidencia de Gestión Contractual</t>
  </si>
  <si>
    <t xml:space="preserve">Vicepresidencia de Planeación, Riesgos y Entorno </t>
  </si>
  <si>
    <t>Vicepresidencia Jurídica</t>
  </si>
  <si>
    <t>Vicepresidencia de Gestión Corporativa</t>
  </si>
  <si>
    <t xml:space="preserve">Gerencia o Grupo </t>
  </si>
  <si>
    <t>Carretero 1 VEJ</t>
  </si>
  <si>
    <t>Carretero 2 VEJ</t>
  </si>
  <si>
    <t>Carretero 3 VEJ</t>
  </si>
  <si>
    <t>Carretero 4 VEJ</t>
  </si>
  <si>
    <t>Carretero 5 VEJ</t>
  </si>
  <si>
    <t>Carretero 6 VEJ</t>
  </si>
  <si>
    <t>Carretero 7 VEJ</t>
  </si>
  <si>
    <t>Carretero 8 VEJ</t>
  </si>
  <si>
    <t xml:space="preserve">Equipo Proyectos Férreos </t>
  </si>
  <si>
    <t>Equipo Proyectos Financiero - VGC</t>
  </si>
  <si>
    <t>Equipo de Proyectos Aeroportuarios</t>
  </si>
  <si>
    <t>Equipo de Proyectos Portuarios</t>
  </si>
  <si>
    <t>Equipo de Proyectos Fluviales</t>
  </si>
  <si>
    <t>Equipo Asesoría de Gestión Contractual 3</t>
  </si>
  <si>
    <t>Equipo Procesos Sancionatorios</t>
  </si>
  <si>
    <t xml:space="preserve">Equipo de Trabajo Disciplinario </t>
  </si>
  <si>
    <t>Equipo de Servicio al Ciudadano</t>
  </si>
  <si>
    <t>Equipo de Archivo y Correspondencia</t>
  </si>
  <si>
    <t>OPM</t>
  </si>
  <si>
    <t>Equipo de Servicios Generales</t>
  </si>
  <si>
    <t>Equipo de Presupuesto</t>
  </si>
  <si>
    <t>Equipo de  Contabilidad</t>
  </si>
  <si>
    <t>Equipo Gobierno Corporativo</t>
  </si>
  <si>
    <t>Equipo de Tesorería</t>
  </si>
  <si>
    <r>
      <t>No culpar a personas:</t>
    </r>
    <r>
      <rPr>
        <sz val="11"/>
        <color theme="1"/>
        <rFont val="Aptos"/>
        <family val="2"/>
      </rPr>
      <t> Busca fallos en el sistema.</t>
    </r>
  </si>
  <si>
    <r>
      <t>Basarse en hechos:</t>
    </r>
    <r>
      <rPr>
        <sz val="11"/>
        <color theme="1"/>
        <rFont val="Aptos"/>
        <family val="2"/>
      </rPr>
      <t> Las respuestas deben ser reales.</t>
    </r>
  </si>
  <si>
    <r>
      <t>Saber parar:</t>
    </r>
    <r>
      <rPr>
        <sz val="11"/>
        <color theme="1"/>
        <rFont val="Aptos"/>
        <family val="2"/>
      </rPr>
      <t> Deténgase cuando la respuesta ya no ayude a encontrar la raíz.</t>
    </r>
  </si>
  <si>
    <r>
      <t>Funciona en equipo:</t>
    </r>
    <r>
      <rPr>
        <sz val="11"/>
        <color theme="1"/>
        <rFont val="Aptos"/>
        <family val="2"/>
      </rPr>
      <t> Involucra a quienes conocen el proceso.</t>
    </r>
  </si>
  <si>
    <t>GIT de Permisos</t>
  </si>
  <si>
    <t>GIT Financiero 1 - VEJ</t>
  </si>
  <si>
    <t>GIT Financiero 2 - VEJ</t>
  </si>
  <si>
    <t>GIT Planeación</t>
  </si>
  <si>
    <t>GIT Riesgos</t>
  </si>
  <si>
    <t>GIT Social</t>
  </si>
  <si>
    <t>GIT Ambiental</t>
  </si>
  <si>
    <t>GIT Predial</t>
  </si>
  <si>
    <t>GIT Juridico Predial</t>
  </si>
  <si>
    <t>GIT de Valorizacion</t>
  </si>
  <si>
    <t>GIT Tecnologías de la Información y las Telecomunicaciones</t>
  </si>
  <si>
    <t>GIT Defensa Judicial</t>
  </si>
  <si>
    <t>GIT Contratación</t>
  </si>
  <si>
    <t>GIT Asesoría Estructuración</t>
  </si>
  <si>
    <t>GIT Asesoría Gestión Contractual 1</t>
  </si>
  <si>
    <t>GIT Asesoría Gestión Contractual 2</t>
  </si>
  <si>
    <t>GIT de Talento Humano</t>
  </si>
  <si>
    <t>GIT Administrativo</t>
  </si>
  <si>
    <t>Hallazgo_CGR</t>
  </si>
  <si>
    <r>
      <t xml:space="preserve">FECHA FINAL DE EJECUCIÓN
</t>
    </r>
    <r>
      <rPr>
        <sz val="11"/>
        <color theme="1" tint="0.34998626667073579"/>
        <rFont val="Calibri"/>
        <family val="2"/>
        <scheme val="minor"/>
      </rPr>
      <t>(dd/mm/aaaa)</t>
    </r>
  </si>
  <si>
    <r>
      <t xml:space="preserve">APLICA CORRECCIÓN
</t>
    </r>
    <r>
      <rPr>
        <sz val="11"/>
        <color theme="1" tint="0.34998626667073579"/>
        <rFont val="Calibri"/>
        <family val="2"/>
        <scheme val="minor"/>
      </rPr>
      <t>(¿Se puede corregir la situación que generó la no conformidad?)</t>
    </r>
  </si>
  <si>
    <t>Diligencia aquí el 1er ¿por qué?: ¿Por qué ocurrió el hallazgo? No culpes personas, busca fallas en el sistema</t>
  </si>
  <si>
    <t>Diligencia aquí la causa identificada por la Contraloria General de la Republica - CGR</t>
  </si>
  <si>
    <t>Vicepresidencia de Planeación Riesgos y Entorno</t>
  </si>
  <si>
    <t>Vicepresidencia_Planeación_Riesgos_y_Entorno</t>
  </si>
  <si>
    <t>PLAN DE MEJORAMIENTO</t>
  </si>
  <si>
    <t>SEPG-F-019</t>
  </si>
  <si>
    <r>
      <t xml:space="preserve">No. CONSECUTIVO
</t>
    </r>
    <r>
      <rPr>
        <sz val="11"/>
        <color theme="0" tint="-0.499984740745262"/>
        <rFont val="Calibri"/>
        <family val="2"/>
        <scheme val="minor"/>
      </rPr>
      <t>(xxx-año)</t>
    </r>
  </si>
  <si>
    <r>
      <t xml:space="preserve">DOCUMENTO DE REFERENCIA
</t>
    </r>
    <r>
      <rPr>
        <sz val="11"/>
        <color theme="1" tint="0.34998626667073579"/>
        <rFont val="Calibri"/>
        <family val="2"/>
        <scheme val="minor"/>
      </rPr>
      <t>(Informe de auditoria,  informe de riesgos, registro de no conformidad)</t>
    </r>
  </si>
  <si>
    <t>NO. RADICADO DEL DOCUMENTO</t>
  </si>
  <si>
    <t>Sistema Estratégico de Planeación y Gestión</t>
  </si>
  <si>
    <t>Estructuración de Proyectos de Infraestructura de Transporte</t>
  </si>
  <si>
    <t>Gestión de la Contratación Pública</t>
  </si>
  <si>
    <t>Gestión Contractual y Seguimiento de Proyectos de Infraestructura de Transporte</t>
  </si>
  <si>
    <t>Gestión del Talento Humano</t>
  </si>
  <si>
    <t>Gestión Administrativa y Financiera</t>
  </si>
  <si>
    <t>Gestión Tecnológica</t>
  </si>
  <si>
    <t>Gesstión Jurídica</t>
  </si>
  <si>
    <t>Transparencia, Participación, Servicio al Ciudadano y Comunicación</t>
  </si>
  <si>
    <t>Evaluación y Control Institucional</t>
  </si>
  <si>
    <t>Sistema de Gestión de Calidad</t>
  </si>
  <si>
    <t>Sistema de Gestión Antisoborno</t>
  </si>
  <si>
    <t>Sistema de Gestión Ambiental</t>
  </si>
  <si>
    <t>Operación Estadística de Tráfico y Recaudo</t>
  </si>
  <si>
    <t>Plan Estratégico de Seguridad Vial</t>
  </si>
  <si>
    <t>Módelo de Gestión Documental y Administración de Archivos</t>
  </si>
  <si>
    <t>Sistema de Gestión de Seguridad de la Información</t>
  </si>
  <si>
    <t>Sistema de Gestión de Seguridad y Salud en el Trabajo</t>
  </si>
  <si>
    <t>Empresa Familiarmente Responsable</t>
  </si>
  <si>
    <t>ID RIESGO INSTITUCIONAL ASOCIADO</t>
  </si>
  <si>
    <r>
      <t xml:space="preserve">ANÁLISIS DE CAUSAS DEL HALLAZGO
</t>
    </r>
    <r>
      <rPr>
        <sz val="11"/>
        <color theme="1" tint="0.34998626667073579"/>
        <rFont val="Calibri"/>
        <family val="2"/>
        <scheme val="minor"/>
      </rPr>
      <t>(Responder a la pregunta ¿Por qué ocurrió el hallazgo?, registrar al menos 3 "por qué's" hasta identificar la</t>
    </r>
    <r>
      <rPr>
        <u/>
        <sz val="11"/>
        <color theme="1" tint="0.34998626667073579"/>
        <rFont val="Calibri"/>
        <family val="2"/>
        <scheme val="minor"/>
      </rPr>
      <t xml:space="preserve"> causa raíz </t>
    </r>
    <r>
      <rPr>
        <sz val="11"/>
        <color theme="1" tint="0.34998626667073579"/>
        <rFont val="Calibri"/>
        <family val="2"/>
        <scheme val="minor"/>
      </rPr>
      <t>del hallazgo</t>
    </r>
    <r>
      <rPr>
        <sz val="11"/>
        <color theme="0" tint="-0.499984740745262"/>
        <rFont val="Calibri"/>
        <family val="2"/>
        <scheme val="minor"/>
      </rPr>
      <t>)</t>
    </r>
    <r>
      <rPr>
        <b/>
        <sz val="11"/>
        <color theme="0" tint="-0.499984740745262"/>
        <rFont val="Calibri"/>
        <family val="2"/>
        <scheme val="minor"/>
      </rPr>
      <t xml:space="preserve">. </t>
    </r>
    <r>
      <rPr>
        <sz val="11"/>
        <color theme="0" tint="-0.499984740745262"/>
        <rFont val="Calibri"/>
        <family val="2"/>
        <scheme val="minor"/>
      </rPr>
      <t>Para hallazgos de CGR, transcribir como aparece en el informe</t>
    </r>
  </si>
  <si>
    <r>
      <t xml:space="preserve">VICEPRESIDENCIA / OFICINA
</t>
    </r>
    <r>
      <rPr>
        <sz val="11"/>
        <color theme="0" tint="-0.499984740745262"/>
        <rFont val="Calibri"/>
        <family val="2"/>
        <scheme val="minor"/>
      </rPr>
      <t>(Responsable del Plan de mejoramiento)</t>
    </r>
  </si>
  <si>
    <r>
      <t xml:space="preserve">GRUPO / EQUIPO
</t>
    </r>
    <r>
      <rPr>
        <sz val="11"/>
        <color theme="0" tint="-0.499984740745262"/>
        <rFont val="Calibri"/>
        <family val="2"/>
        <scheme val="minor"/>
      </rPr>
      <t>(Responsable del Plan de mejoramiento)</t>
    </r>
  </si>
  <si>
    <r>
      <t xml:space="preserve">DESCRIPCIÓN
</t>
    </r>
    <r>
      <rPr>
        <sz val="11"/>
        <color theme="0" tint="-0.499984740745262"/>
        <rFont val="Calibri"/>
        <family val="2"/>
        <scheme val="minor"/>
      </rPr>
      <t>(Transcribir como aparece en el documento de referencia, el hallazgo o la situación identificada)</t>
    </r>
  </si>
  <si>
    <r>
      <t xml:space="preserve">ACTIVIDADES DE MEJORAMIENTO
</t>
    </r>
    <r>
      <rPr>
        <sz val="11"/>
        <color theme="0" tint="-0.499984740745262"/>
        <rFont val="Calibri"/>
        <family val="2"/>
        <scheme val="minor"/>
      </rPr>
      <t>(Para hallazgos de CGR son las unidades de medida)</t>
    </r>
  </si>
  <si>
    <r>
      <t xml:space="preserve">ACTIVIDAD(ES) DE CORRECCIÓN
</t>
    </r>
    <r>
      <rPr>
        <sz val="11"/>
        <color theme="1" tint="0.34998626667073579"/>
        <rFont val="Calibri"/>
        <family val="2"/>
        <scheme val="minor"/>
      </rPr>
      <t>(Accion(es) tomada(s) para corregir la evidencia que generó el hallazgo de manera inmediata)</t>
    </r>
  </si>
  <si>
    <r>
      <t xml:space="preserve">PROCESO
</t>
    </r>
    <r>
      <rPr>
        <sz val="11"/>
        <color theme="0" tint="-0.499984740745262"/>
        <rFont val="Calibri"/>
        <family val="2"/>
        <scheme val="minor"/>
      </rPr>
      <t>(Responsable del Plan de mejoramiento)</t>
    </r>
  </si>
  <si>
    <r>
      <t xml:space="preserve">FECHA DE RADICACIÓN
</t>
    </r>
    <r>
      <rPr>
        <sz val="11"/>
        <color theme="0" tint="-0.499984740745262"/>
        <rFont val="Calibri"/>
        <family val="2"/>
        <scheme val="minor"/>
      </rPr>
      <t>(dd/mm/aaaa)</t>
    </r>
  </si>
  <si>
    <r>
      <t xml:space="preserve">RESPONSABLE DE LA ACTIVIDAD DE CORRECCIÓN
</t>
    </r>
    <r>
      <rPr>
        <sz val="11"/>
        <color theme="1" tint="0.34998626667073579"/>
        <rFont val="Calibri"/>
        <family val="2"/>
        <scheme val="minor"/>
      </rPr>
      <t>(Dependencia y cargo)</t>
    </r>
  </si>
  <si>
    <r>
      <t xml:space="preserve">RESPONSABLE DE LA ACTIVIDAD
</t>
    </r>
    <r>
      <rPr>
        <sz val="11"/>
        <color theme="1" tint="0.34998626667073579"/>
        <rFont val="Calibri"/>
        <family val="2"/>
        <scheme val="minor"/>
      </rPr>
      <t>(Dependencia y cargo)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</si>
</sst>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 * #,##0.00_ ;_ * \-#,##0.00_ ;_ * &quot;-&quot;??_ ;_ @_ "/>
    <numFmt numFmtId="165" formatCode="&quot;00&quot;#"/>
  </numFmts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0.5"/>
      <color theme="0" tint="-0.499984740745262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sz val="11"/>
      <color theme="1" tint="0.34998626667073579"/>
      <name val="Calibri"/>
      <family val="2"/>
      <scheme val="minor"/>
    </font>
    <font>
      <u/>
      <sz val="11"/>
      <color theme="1" tint="0.3499862666707357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9"/>
      <color indexed="81"/>
      <name val="Tahoma"/>
      <family val="2"/>
    </font>
    <font>
      <b/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sz val="10.5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6" fillId="0" borderId="0"/>
    <xf numFmtId="0" fontId="4" fillId="0" borderId="0"/>
    <xf numFmtId="9" fontId="6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</cellStyleXfs>
  <cellXfs count="78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3" fillId="0" borderId="1" xfId="0" applyFont="1" applyBorder="1"/>
    <xf numFmtId="0" fontId="13" fillId="0" borderId="2" xfId="0" applyFont="1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1" fillId="0" borderId="2" xfId="0" applyFont="1" applyBorder="1" applyAlignment="1">
      <alignment horizontal="right" vertical="center"/>
    </xf>
    <xf numFmtId="0" fontId="11" fillId="0" borderId="4" xfId="0" applyFont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right"/>
    </xf>
    <xf numFmtId="0" fontId="15" fillId="0" borderId="1" xfId="0" applyFont="1" applyBorder="1" applyAlignment="1">
      <alignment horizontal="right" vertical="center" wrapText="1"/>
    </xf>
    <xf numFmtId="0" fontId="15" fillId="0" borderId="2" xfId="0" applyFont="1" applyBorder="1" applyAlignment="1">
      <alignment horizontal="right" vertical="center" wrapText="1"/>
    </xf>
    <xf numFmtId="0" fontId="15" fillId="0" borderId="4" xfId="0" applyFont="1" applyBorder="1" applyAlignment="1">
      <alignment horizontal="right" vertical="center" wrapText="1"/>
    </xf>
    <xf numFmtId="0" fontId="16" fillId="0" borderId="1" xfId="0" applyFont="1" applyBorder="1" applyAlignment="1">
      <alignment horizontal="right" wrapText="1"/>
    </xf>
    <xf numFmtId="0" fontId="17" fillId="0" borderId="1" xfId="0" applyFont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5" borderId="0" xfId="0" applyFill="1"/>
    <xf numFmtId="0" fontId="0" fillId="6" borderId="1" xfId="0" applyFill="1" applyBorder="1" applyAlignment="1">
      <alignment horizontal="left" vertical="top"/>
    </xf>
    <xf numFmtId="49" fontId="0" fillId="0" borderId="1" xfId="0" applyNumberFormat="1" applyBorder="1" applyAlignment="1">
      <alignment horizontal="left" vertical="center" wrapText="1"/>
    </xf>
    <xf numFmtId="49" fontId="14" fillId="0" borderId="1" xfId="0" applyNumberFormat="1" applyFont="1" applyBorder="1" applyAlignment="1">
      <alignment vertical="center" wrapText="1"/>
    </xf>
    <xf numFmtId="0" fontId="0" fillId="7" borderId="1" xfId="0" applyFill="1" applyBorder="1" applyAlignment="1">
      <alignment horizontal="left" vertical="top"/>
    </xf>
    <xf numFmtId="0" fontId="0" fillId="8" borderId="1" xfId="0" applyFill="1" applyBorder="1" applyAlignment="1">
      <alignment horizontal="left" vertical="top"/>
    </xf>
    <xf numFmtId="0" fontId="0" fillId="9" borderId="1" xfId="0" applyFill="1" applyBorder="1" applyAlignment="1">
      <alignment horizontal="left" vertical="top"/>
    </xf>
    <xf numFmtId="0" fontId="0" fillId="10" borderId="1" xfId="0" applyFill="1" applyBorder="1" applyAlignment="1">
      <alignment horizontal="left" vertical="top"/>
    </xf>
    <xf numFmtId="0" fontId="19" fillId="0" borderId="0" xfId="0" applyFont="1" applyAlignment="1">
      <alignment horizontal="left" vertical="center" indent="1"/>
    </xf>
    <xf numFmtId="0" fontId="0" fillId="5" borderId="0" xfId="0" applyFill="1" applyAlignment="1">
      <alignment vertical="center" wrapText="1"/>
    </xf>
    <xf numFmtId="0" fontId="0" fillId="0" borderId="0" xfId="0" applyAlignment="1">
      <alignment vertical="center"/>
    </xf>
    <xf numFmtId="0" fontId="15" fillId="0" borderId="1" xfId="0" applyFont="1" applyBorder="1" applyAlignment="1">
      <alignment horizontal="right" vertical="center"/>
    </xf>
    <xf numFmtId="0" fontId="15" fillId="0" borderId="2" xfId="0" applyFont="1" applyBorder="1" applyAlignment="1">
      <alignment horizontal="right" vertical="center"/>
    </xf>
    <xf numFmtId="0" fontId="15" fillId="0" borderId="4" xfId="0" applyFont="1" applyBorder="1" applyAlignment="1">
      <alignment horizontal="right" vertical="center"/>
    </xf>
    <xf numFmtId="0" fontId="16" fillId="0" borderId="1" xfId="0" applyFont="1" applyBorder="1" applyAlignment="1">
      <alignment horizontal="right"/>
    </xf>
    <xf numFmtId="0" fontId="13" fillId="0" borderId="0" xfId="0" applyFont="1" applyAlignment="1">
      <alignment wrapText="1"/>
    </xf>
    <xf numFmtId="165" fontId="10" fillId="0" borderId="1" xfId="17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justify" vertical="center" wrapText="1"/>
    </xf>
    <xf numFmtId="0" fontId="17" fillId="0" borderId="1" xfId="0" applyFont="1" applyBorder="1" applyAlignment="1">
      <alignment horizontal="justify" vertical="center" wrapText="1"/>
    </xf>
    <xf numFmtId="49" fontId="14" fillId="0" borderId="1" xfId="0" applyNumberFormat="1" applyFont="1" applyBorder="1" applyAlignment="1">
      <alignment horizontal="justify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3" xfId="17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5" fontId="10" fillId="0" borderId="3" xfId="17" applyNumberFormat="1" applyFont="1" applyBorder="1" applyAlignment="1">
      <alignment horizontal="center" vertical="center"/>
    </xf>
    <xf numFmtId="0" fontId="10" fillId="0" borderId="1" xfId="17" applyFont="1" applyBorder="1" applyAlignment="1">
      <alignment horizontal="center" vertical="center" wrapText="1"/>
    </xf>
    <xf numFmtId="165" fontId="10" fillId="0" borderId="1" xfId="17" applyNumberFormat="1" applyFont="1" applyBorder="1" applyAlignment="1">
      <alignment horizontal="center" vertical="center" wrapText="1"/>
    </xf>
    <xf numFmtId="165" fontId="10" fillId="0" borderId="1" xfId="17" applyNumberFormat="1" applyFont="1" applyBorder="1" applyAlignment="1">
      <alignment horizontal="center" vertical="center"/>
    </xf>
    <xf numFmtId="165" fontId="10" fillId="0" borderId="1" xfId="17" applyNumberFormat="1" applyFont="1" applyBorder="1" applyAlignment="1">
      <alignment horizontal="justify" vertical="center" wrapText="1"/>
    </xf>
    <xf numFmtId="49" fontId="10" fillId="0" borderId="1" xfId="17" applyNumberFormat="1" applyFont="1" applyBorder="1" applyAlignment="1">
      <alignment horizontal="center" vertical="center"/>
    </xf>
    <xf numFmtId="14" fontId="25" fillId="0" borderId="1" xfId="0" applyNumberFormat="1" applyFont="1" applyBorder="1" applyAlignment="1">
      <alignment horizontal="justify" vertical="center" wrapText="1"/>
    </xf>
    <xf numFmtId="0" fontId="25" fillId="0" borderId="1" xfId="0" applyFont="1" applyBorder="1" applyAlignment="1">
      <alignment horizontal="justify" vertical="center" wrapText="1"/>
    </xf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165" fontId="10" fillId="0" borderId="6" xfId="17" applyNumberFormat="1" applyFont="1" applyBorder="1" applyAlignment="1">
      <alignment horizontal="center" vertical="center" wrapText="1"/>
    </xf>
    <xf numFmtId="165" fontId="10" fillId="0" borderId="4" xfId="17" applyNumberFormat="1" applyFont="1" applyBorder="1" applyAlignment="1">
      <alignment horizontal="center" vertical="center" wrapText="1"/>
    </xf>
    <xf numFmtId="165" fontId="10" fillId="0" borderId="2" xfId="17" applyNumberFormat="1" applyFont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49" fontId="26" fillId="0" borderId="1" xfId="0" applyNumberFormat="1" applyFont="1" applyBorder="1" applyAlignment="1">
      <alignment horizontal="center" vertical="center" wrapText="1"/>
    </xf>
    <xf numFmtId="0" fontId="0" fillId="5" borderId="0" xfId="0" applyFill="1" applyAlignment="1">
      <alignment horizontal="center"/>
    </xf>
  </cellXfs>
  <cellStyles count="19">
    <cellStyle name="Millares 2" xfId="1" xr:uid="{8670E1F1-CDF5-4824-BFF3-BFA0A921A168}"/>
    <cellStyle name="Millares 2 2" xfId="2" xr:uid="{E91433B1-7594-4382-921A-1D7774B2202C}"/>
    <cellStyle name="Millares 2 2 2" xfId="3" xr:uid="{51E2E0FA-447F-496B-B3DA-6D78FEC3AB74}"/>
    <cellStyle name="Millares 3" xfId="4" xr:uid="{D2CA843C-7DBF-4894-B9ED-38183E5E58E7}"/>
    <cellStyle name="Millares 3 10" xfId="5" xr:uid="{DCB7E9AD-E65E-42FE-9EF6-4C4AFAB5F49E}"/>
    <cellStyle name="Millares 3 2" xfId="6" xr:uid="{8C641778-C5FA-468C-B016-2D5AA361FAA2}"/>
    <cellStyle name="Millares 3 3" xfId="7" xr:uid="{296C2007-14B9-420B-9B58-E663CB87701D}"/>
    <cellStyle name="Millares 3 4" xfId="8" xr:uid="{67479655-EC5A-4FC0-9523-017A0A0D6511}"/>
    <cellStyle name="Millares 3 5" xfId="9" xr:uid="{F656D17A-5A39-4981-9A90-45CD7A9C6A44}"/>
    <cellStyle name="Millares 3 6" xfId="10" xr:uid="{56F905EB-AFED-4F20-9BB9-B29D117B0052}"/>
    <cellStyle name="Millares 3 7" xfId="11" xr:uid="{976B2681-BC03-4082-8F50-44D4A0FE34B0}"/>
    <cellStyle name="Millares 3 8" xfId="12" xr:uid="{94218CB1-4F09-4D68-8BBF-48CBED31F16A}"/>
    <cellStyle name="Millares 3 9" xfId="13" xr:uid="{E700C4AA-2D43-4CF5-9A56-3151D72E9980}"/>
    <cellStyle name="Millares 4" xfId="18" xr:uid="{67B0FC1C-D956-4A3D-8CAE-608DB26AA110}"/>
    <cellStyle name="Normal" xfId="0" builtinId="0"/>
    <cellStyle name="Normal 2" xfId="14" xr:uid="{94CFC685-3EA8-41EA-837E-CE311410DCF0}"/>
    <cellStyle name="Normal 3" xfId="15" xr:uid="{F9CDCE63-F3EF-4B4C-880F-77365EA0113C}"/>
    <cellStyle name="Normal 4" xfId="17" xr:uid="{C5469DCE-7F77-4571-9BCC-F94FC81AE4E5}"/>
    <cellStyle name="Porcentual 2" xfId="16" xr:uid="{F09D191C-9B93-4599-A763-B8FE024B12E6}"/>
  </cellStyles>
  <dxfs count="21"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ont>
        <strike val="0"/>
      </font>
      <fill>
        <patternFill patternType="darkTrellis">
          <bgColor theme="0" tint="-0.14993743705557422"/>
        </patternFill>
      </fill>
    </dxf>
  </dxfs>
  <tableStyles count="0" defaultTableStyle="TableStyleMedium2" defaultPivotStyle="PivotStyleLight16"/>
  <colors>
    <mruColors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ustomXml" Target="../customXml/item4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193866</xdr:colOff>
      <xdr:row>0</xdr:row>
      <xdr:rowOff>11206</xdr:rowOff>
    </xdr:from>
    <xdr:to>
      <xdr:col>0</xdr:col>
      <xdr:colOff>777538</xdr:colOff>
      <xdr:row>3</xdr:row>
      <xdr:rowOff>34765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61D1D59-8F38-4292-9DC8-C2A6170E3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96" t="13445" r="17097" b="13445"/>
        <a:stretch>
          <a:fillRect/>
        </a:stretch>
      </xdr:blipFill>
      <xdr:spPr bwMode="auto">
        <a:xfrm>
          <a:off x="193866" y="11206"/>
          <a:ext cx="583672" cy="8712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E1D33-4EE2-4374-8291-BA1FACBDFF46}">
  <dimension ref="A1:T56"/>
  <sheetViews>
    <sheetView tabSelected="1" zoomScale="80" zoomScaleNormal="80" zoomScaleSheetLayoutView="100" workbookViewId="0">
      <selection activeCell="A7" sqref="A7:A11"/>
    </sheetView>
  </sheetViews>
  <sheetFormatPr baseColWidth="10" defaultColWidth="11.42578125" defaultRowHeight="15" x14ac:dyDescent="0.25"/>
  <cols>
    <col min="1" max="1" width="14.42578125" style="2" customWidth="1"/>
    <col min="2" max="2" width="20.140625" style="2" customWidth="1"/>
    <col min="3" max="3" width="18" style="2" customWidth="1"/>
    <col min="4" max="4" width="28.28515625" style="2" customWidth="1"/>
    <col min="5" max="5" width="17.28515625" style="2" customWidth="1"/>
    <col min="6" max="6" width="15.42578125" style="2" customWidth="1"/>
    <col min="7" max="7" width="38.5703125" style="2" customWidth="1"/>
    <col min="8" max="8" width="13.85546875" style="4" customWidth="1"/>
    <col min="9" max="9" width="17.42578125" style="2" customWidth="1"/>
    <col min="10" max="10" width="25.85546875" style="2" customWidth="1"/>
    <col min="11" max="11" width="18.7109375" style="2" customWidth="1"/>
    <col min="12" max="12" width="16.5703125" style="2" customWidth="1"/>
    <col min="13" max="13" width="21.42578125" customWidth="1"/>
    <col min="14" max="14" width="48.5703125" customWidth="1"/>
    <col min="15" max="15" width="18.85546875" customWidth="1"/>
    <col min="16" max="16" width="24" style="2" customWidth="1"/>
    <col min="17" max="17" width="48.5703125" customWidth="1"/>
    <col min="18" max="18" width="48.5703125" style="2" customWidth="1"/>
    <col min="19" max="19" width="16.7109375" style="2" customWidth="1"/>
    <col min="20" max="20" width="24.28515625" style="2" customWidth="1"/>
  </cols>
  <sheetData>
    <row r="1" spans="1:20" ht="29.25" customHeight="1" x14ac:dyDescent="0.25">
      <c r="A1" s="75"/>
      <c r="B1" s="46" t="s">
        <v>113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</row>
    <row r="2" spans="1:20" ht="18.75" customHeight="1" x14ac:dyDescent="0.25">
      <c r="A2" s="75"/>
      <c r="B2" s="47" t="s">
        <v>0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18.75" customHeight="1" x14ac:dyDescent="0.25">
      <c r="A3" s="75"/>
      <c r="B3" s="48" t="s">
        <v>1</v>
      </c>
      <c r="C3" s="48"/>
      <c r="D3" s="48"/>
      <c r="E3" s="48"/>
      <c r="F3" s="48"/>
      <c r="G3" s="49" t="s">
        <v>114</v>
      </c>
      <c r="H3" s="49"/>
      <c r="I3" s="49"/>
      <c r="J3" s="49"/>
      <c r="K3" s="49"/>
      <c r="L3" s="48" t="s">
        <v>2</v>
      </c>
      <c r="M3" s="48"/>
      <c r="N3" s="48"/>
      <c r="O3" s="53">
        <v>8</v>
      </c>
      <c r="P3" s="53"/>
      <c r="Q3" s="48" t="s">
        <v>3</v>
      </c>
      <c r="R3" s="48"/>
      <c r="S3" s="50">
        <v>46156</v>
      </c>
      <c r="T3" s="51"/>
    </row>
    <row r="4" spans="1:20" ht="9" customHeight="1" x14ac:dyDescent="0.25">
      <c r="A4" s="5"/>
      <c r="B4" s="5"/>
      <c r="C4" s="5"/>
      <c r="D4" s="5"/>
      <c r="E4" s="5"/>
      <c r="F4" s="5"/>
      <c r="G4" s="5"/>
      <c r="H4" s="9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20" ht="18" customHeight="1" x14ac:dyDescent="0.25">
      <c r="A5" s="74" t="s">
        <v>13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68" t="s">
        <v>16</v>
      </c>
      <c r="N5" s="69"/>
      <c r="O5" s="69"/>
      <c r="P5" s="70"/>
      <c r="Q5" s="71" t="s">
        <v>138</v>
      </c>
      <c r="R5" s="61" t="s">
        <v>14</v>
      </c>
      <c r="S5" s="62"/>
      <c r="T5" s="63"/>
    </row>
    <row r="6" spans="1:20" s="1" customFormat="1" ht="90" customHeight="1" x14ac:dyDescent="0.25">
      <c r="A6" s="17" t="s">
        <v>115</v>
      </c>
      <c r="B6" s="17" t="s">
        <v>139</v>
      </c>
      <c r="C6" s="17" t="s">
        <v>140</v>
      </c>
      <c r="D6" s="17" t="s">
        <v>116</v>
      </c>
      <c r="E6" s="17" t="s">
        <v>117</v>
      </c>
      <c r="F6" s="17" t="s">
        <v>145</v>
      </c>
      <c r="G6" s="17" t="s">
        <v>141</v>
      </c>
      <c r="H6" s="17" t="s">
        <v>15</v>
      </c>
      <c r="I6" s="17" t="s">
        <v>4</v>
      </c>
      <c r="J6" s="17" t="s">
        <v>144</v>
      </c>
      <c r="K6" s="17" t="s">
        <v>11</v>
      </c>
      <c r="L6" s="17" t="s">
        <v>137</v>
      </c>
      <c r="M6" s="24" t="s">
        <v>108</v>
      </c>
      <c r="N6" s="24" t="s">
        <v>143</v>
      </c>
      <c r="O6" s="24" t="s">
        <v>107</v>
      </c>
      <c r="P6" s="24" t="s">
        <v>146</v>
      </c>
      <c r="Q6" s="72"/>
      <c r="R6" s="17" t="s">
        <v>142</v>
      </c>
      <c r="S6" s="17" t="s">
        <v>107</v>
      </c>
      <c r="T6" s="17" t="s">
        <v>147</v>
      </c>
    </row>
    <row r="7" spans="1:20" ht="56.25" customHeight="1" x14ac:dyDescent="0.25">
      <c r="A7" s="58"/>
      <c r="B7" s="55"/>
      <c r="C7" s="55"/>
      <c r="D7" s="57"/>
      <c r="E7" s="55"/>
      <c r="F7" s="65"/>
      <c r="G7" s="59"/>
      <c r="H7" s="64"/>
      <c r="I7" s="54"/>
      <c r="J7" s="64"/>
      <c r="K7" s="55"/>
      <c r="L7" s="76"/>
      <c r="M7" s="64"/>
      <c r="N7" s="43"/>
      <c r="O7" s="13"/>
      <c r="P7" s="42"/>
      <c r="Q7" s="44" t="str">
        <f>+IFERROR(VLOOKUP(H7,Hoja1!O$15:P$26,2,0),"")</f>
        <v/>
      </c>
      <c r="R7" s="44" t="str">
        <f>+IFERROR(VLOOKUP(I7,Hoja1!C$21:D$22,2,0),"")</f>
        <v/>
      </c>
      <c r="S7" s="13"/>
      <c r="T7" s="42"/>
    </row>
    <row r="8" spans="1:20" ht="30.75" customHeight="1" x14ac:dyDescent="0.25">
      <c r="A8" s="58"/>
      <c r="B8" s="55"/>
      <c r="C8" s="55"/>
      <c r="D8" s="57"/>
      <c r="E8" s="55"/>
      <c r="F8" s="66"/>
      <c r="G8" s="60"/>
      <c r="H8" s="64"/>
      <c r="I8" s="54"/>
      <c r="J8" s="64"/>
      <c r="K8" s="55"/>
      <c r="L8" s="76"/>
      <c r="M8" s="64"/>
      <c r="N8" s="43"/>
      <c r="O8" s="13"/>
      <c r="P8" s="42"/>
      <c r="Q8" s="45" t="s">
        <v>20</v>
      </c>
      <c r="R8" s="43"/>
      <c r="S8" s="13"/>
      <c r="T8" s="42"/>
    </row>
    <row r="9" spans="1:20" ht="30.75" customHeight="1" x14ac:dyDescent="0.25">
      <c r="A9" s="58"/>
      <c r="B9" s="55"/>
      <c r="C9" s="55"/>
      <c r="D9" s="57"/>
      <c r="E9" s="55"/>
      <c r="F9" s="66"/>
      <c r="G9" s="60"/>
      <c r="H9" s="64"/>
      <c r="I9" s="54"/>
      <c r="J9" s="64"/>
      <c r="K9" s="55"/>
      <c r="L9" s="76"/>
      <c r="M9" s="64"/>
      <c r="N9" s="43"/>
      <c r="O9" s="13"/>
      <c r="P9" s="42"/>
      <c r="Q9" s="45" t="s">
        <v>21</v>
      </c>
      <c r="R9" s="43"/>
      <c r="S9" s="13"/>
      <c r="T9" s="42"/>
    </row>
    <row r="10" spans="1:20" ht="30.75" customHeight="1" x14ac:dyDescent="0.25">
      <c r="A10" s="58"/>
      <c r="B10" s="55"/>
      <c r="C10" s="55"/>
      <c r="D10" s="57"/>
      <c r="E10" s="55"/>
      <c r="F10" s="66"/>
      <c r="G10" s="60"/>
      <c r="H10" s="64"/>
      <c r="I10" s="54"/>
      <c r="J10" s="64"/>
      <c r="K10" s="55"/>
      <c r="L10" s="76"/>
      <c r="M10" s="64"/>
      <c r="N10" s="43"/>
      <c r="O10" s="13"/>
      <c r="P10" s="42"/>
      <c r="Q10" s="45" t="s">
        <v>22</v>
      </c>
      <c r="R10" s="43"/>
      <c r="S10" s="13"/>
      <c r="T10" s="42"/>
    </row>
    <row r="11" spans="1:20" ht="30.75" customHeight="1" x14ac:dyDescent="0.25">
      <c r="A11" s="58"/>
      <c r="B11" s="55"/>
      <c r="C11" s="55"/>
      <c r="D11" s="57"/>
      <c r="E11" s="55"/>
      <c r="F11" s="67"/>
      <c r="G11" s="60"/>
      <c r="H11" s="64"/>
      <c r="I11" s="54"/>
      <c r="J11" s="64"/>
      <c r="K11" s="55"/>
      <c r="L11" s="76"/>
      <c r="M11" s="64"/>
      <c r="N11" s="43"/>
      <c r="O11" s="13"/>
      <c r="P11" s="42"/>
      <c r="Q11" s="45" t="s">
        <v>23</v>
      </c>
      <c r="R11" s="43"/>
      <c r="S11" s="13"/>
      <c r="T11" s="42"/>
    </row>
    <row r="12" spans="1:20" ht="30.75" hidden="1" customHeight="1" x14ac:dyDescent="0.25">
      <c r="A12" s="58"/>
      <c r="B12" s="55"/>
      <c r="C12" s="55"/>
      <c r="D12" s="55"/>
      <c r="E12" s="55"/>
      <c r="F12" s="41"/>
      <c r="G12" s="52"/>
      <c r="H12" s="52"/>
      <c r="I12" s="54"/>
      <c r="J12" s="52"/>
      <c r="K12" s="56"/>
      <c r="L12" s="73"/>
      <c r="M12" s="52"/>
      <c r="N12" s="16"/>
      <c r="O12" s="13"/>
      <c r="P12" s="27"/>
      <c r="Q12" s="28"/>
      <c r="R12" s="23" t="str">
        <f>+IFERROR(VLOOKUP(I12,Hoja1!C$21:D$22,2,0),"")</f>
        <v/>
      </c>
      <c r="S12" s="13"/>
      <c r="T12" s="27"/>
    </row>
    <row r="13" spans="1:20" ht="30.75" hidden="1" customHeight="1" x14ac:dyDescent="0.25">
      <c r="A13" s="58"/>
      <c r="B13" s="55"/>
      <c r="C13" s="55"/>
      <c r="D13" s="55"/>
      <c r="E13" s="55"/>
      <c r="F13" s="41"/>
      <c r="G13" s="52"/>
      <c r="H13" s="52"/>
      <c r="I13" s="54"/>
      <c r="J13" s="52"/>
      <c r="K13" s="56"/>
      <c r="L13" s="73"/>
      <c r="M13" s="52"/>
      <c r="N13" s="16"/>
      <c r="O13" s="13"/>
      <c r="P13" s="27"/>
      <c r="Q13" s="28" t="s">
        <v>20</v>
      </c>
      <c r="R13" s="16">
        <v>2</v>
      </c>
      <c r="S13" s="13"/>
      <c r="T13" s="27"/>
    </row>
    <row r="14" spans="1:20" ht="30.75" hidden="1" customHeight="1" x14ac:dyDescent="0.25">
      <c r="A14" s="58"/>
      <c r="B14" s="55"/>
      <c r="C14" s="55"/>
      <c r="D14" s="55"/>
      <c r="E14" s="55"/>
      <c r="F14" s="41"/>
      <c r="G14" s="52"/>
      <c r="H14" s="52"/>
      <c r="I14" s="54"/>
      <c r="J14" s="52"/>
      <c r="K14" s="56"/>
      <c r="L14" s="73"/>
      <c r="M14" s="52"/>
      <c r="N14" s="16"/>
      <c r="O14" s="13"/>
      <c r="P14" s="27"/>
      <c r="Q14" s="28" t="s">
        <v>21</v>
      </c>
      <c r="R14" s="16">
        <v>3</v>
      </c>
      <c r="S14" s="13"/>
      <c r="T14" s="27"/>
    </row>
    <row r="15" spans="1:20" ht="30.75" hidden="1" customHeight="1" x14ac:dyDescent="0.25">
      <c r="A15" s="58"/>
      <c r="B15" s="55"/>
      <c r="C15" s="55"/>
      <c r="D15" s="55"/>
      <c r="E15" s="55"/>
      <c r="F15" s="41"/>
      <c r="G15" s="52"/>
      <c r="H15" s="52"/>
      <c r="I15" s="54"/>
      <c r="J15" s="52"/>
      <c r="K15" s="56"/>
      <c r="L15" s="73"/>
      <c r="M15" s="52"/>
      <c r="N15" s="16"/>
      <c r="O15" s="13"/>
      <c r="P15" s="27"/>
      <c r="Q15" s="28" t="s">
        <v>22</v>
      </c>
      <c r="R15" s="16">
        <v>4</v>
      </c>
      <c r="S15" s="13"/>
      <c r="T15" s="27"/>
    </row>
    <row r="16" spans="1:20" ht="30.75" hidden="1" customHeight="1" x14ac:dyDescent="0.25">
      <c r="A16" s="58"/>
      <c r="B16" s="55"/>
      <c r="C16" s="55"/>
      <c r="D16" s="55"/>
      <c r="E16" s="55"/>
      <c r="F16" s="41"/>
      <c r="G16" s="52"/>
      <c r="H16" s="52"/>
      <c r="I16" s="54"/>
      <c r="J16" s="52"/>
      <c r="K16" s="56"/>
      <c r="L16" s="73"/>
      <c r="M16" s="52"/>
      <c r="N16" s="16"/>
      <c r="O16" s="13"/>
      <c r="P16" s="27"/>
      <c r="Q16" s="28" t="s">
        <v>23</v>
      </c>
      <c r="R16" s="16">
        <v>5</v>
      </c>
      <c r="S16" s="13"/>
      <c r="T16" s="27"/>
    </row>
    <row r="17" spans="1:20" ht="30.75" hidden="1" customHeight="1" x14ac:dyDescent="0.25">
      <c r="A17" s="58"/>
      <c r="B17" s="55"/>
      <c r="C17" s="55"/>
      <c r="D17" s="55"/>
      <c r="E17" s="55"/>
      <c r="F17" s="41"/>
      <c r="G17" s="52"/>
      <c r="H17" s="52" t="s">
        <v>43</v>
      </c>
      <c r="I17" s="54" t="s">
        <v>45</v>
      </c>
      <c r="J17" s="52"/>
      <c r="K17" s="56"/>
      <c r="L17" s="73"/>
      <c r="M17" s="52"/>
      <c r="N17" s="16"/>
      <c r="O17" s="13"/>
      <c r="P17" s="27"/>
      <c r="Q17" s="28" t="s">
        <v>19</v>
      </c>
      <c r="R17" s="23" t="str">
        <f>+IFERROR(VLOOKUP(I17,Hoja1!C$21:D$22,2,0),"")</f>
        <v>1 Registrar las actividades a adelantar para atender la mejora identificada</v>
      </c>
      <c r="S17" s="13"/>
      <c r="T17" s="27"/>
    </row>
    <row r="18" spans="1:20" ht="30.75" hidden="1" customHeight="1" x14ac:dyDescent="0.25">
      <c r="A18" s="58"/>
      <c r="B18" s="55"/>
      <c r="C18" s="55"/>
      <c r="D18" s="55"/>
      <c r="E18" s="55"/>
      <c r="F18" s="41"/>
      <c r="G18" s="52"/>
      <c r="H18" s="52"/>
      <c r="I18" s="54"/>
      <c r="J18" s="52"/>
      <c r="K18" s="56"/>
      <c r="L18" s="73"/>
      <c r="M18" s="52"/>
      <c r="N18" s="16"/>
      <c r="O18" s="13"/>
      <c r="P18" s="27"/>
      <c r="Q18" s="28" t="s">
        <v>20</v>
      </c>
      <c r="R18" s="16"/>
      <c r="S18" s="13"/>
      <c r="T18" s="27"/>
    </row>
    <row r="19" spans="1:20" ht="30.75" hidden="1" customHeight="1" x14ac:dyDescent="0.25">
      <c r="A19" s="58"/>
      <c r="B19" s="55"/>
      <c r="C19" s="55"/>
      <c r="D19" s="55"/>
      <c r="E19" s="55"/>
      <c r="F19" s="41"/>
      <c r="G19" s="52"/>
      <c r="H19" s="52"/>
      <c r="I19" s="54"/>
      <c r="J19" s="52"/>
      <c r="K19" s="56"/>
      <c r="L19" s="73"/>
      <c r="M19" s="52"/>
      <c r="N19" s="16"/>
      <c r="O19" s="13"/>
      <c r="P19" s="27"/>
      <c r="Q19" s="28" t="s">
        <v>21</v>
      </c>
      <c r="R19" s="16"/>
      <c r="S19" s="13"/>
      <c r="T19" s="27"/>
    </row>
    <row r="20" spans="1:20" ht="30.75" hidden="1" customHeight="1" x14ac:dyDescent="0.25">
      <c r="A20" s="58"/>
      <c r="B20" s="55"/>
      <c r="C20" s="55"/>
      <c r="D20" s="55"/>
      <c r="E20" s="55"/>
      <c r="F20" s="41"/>
      <c r="G20" s="52"/>
      <c r="H20" s="52"/>
      <c r="I20" s="54"/>
      <c r="J20" s="52"/>
      <c r="K20" s="56"/>
      <c r="L20" s="73"/>
      <c r="M20" s="52"/>
      <c r="N20" s="16"/>
      <c r="O20" s="13"/>
      <c r="P20" s="27"/>
      <c r="Q20" s="28" t="s">
        <v>22</v>
      </c>
      <c r="R20" s="16"/>
      <c r="S20" s="13"/>
      <c r="T20" s="27"/>
    </row>
    <row r="21" spans="1:20" ht="30.75" hidden="1" customHeight="1" x14ac:dyDescent="0.25">
      <c r="A21" s="58"/>
      <c r="B21" s="55"/>
      <c r="C21" s="55"/>
      <c r="D21" s="55"/>
      <c r="E21" s="55"/>
      <c r="F21" s="41"/>
      <c r="G21" s="52"/>
      <c r="H21" s="52"/>
      <c r="I21" s="54"/>
      <c r="J21" s="52"/>
      <c r="K21" s="56"/>
      <c r="L21" s="73"/>
      <c r="M21" s="52"/>
      <c r="N21" s="16"/>
      <c r="O21" s="13"/>
      <c r="P21" s="27"/>
      <c r="Q21" s="28" t="s">
        <v>23</v>
      </c>
      <c r="R21" s="16"/>
      <c r="S21" s="13"/>
      <c r="T21" s="27"/>
    </row>
    <row r="22" spans="1:20" ht="30.75" hidden="1" customHeight="1" x14ac:dyDescent="0.25">
      <c r="A22" s="58"/>
      <c r="B22" s="55"/>
      <c r="C22" s="55"/>
      <c r="D22" s="55"/>
      <c r="E22" s="55"/>
      <c r="F22" s="41"/>
      <c r="G22" s="52"/>
      <c r="H22" s="52"/>
      <c r="I22" s="54"/>
      <c r="J22" s="52"/>
      <c r="K22" s="56"/>
      <c r="L22" s="73"/>
      <c r="M22" s="52"/>
      <c r="N22" s="16"/>
      <c r="O22" s="13"/>
      <c r="P22" s="27"/>
      <c r="Q22" s="28" t="s">
        <v>19</v>
      </c>
      <c r="R22" s="23" t="str">
        <f>+IFERROR(VLOOKUP(I22,Hoja1!C$21:D$22,2,0),"")</f>
        <v/>
      </c>
      <c r="S22" s="13"/>
      <c r="T22" s="27"/>
    </row>
    <row r="23" spans="1:20" ht="30.75" hidden="1" customHeight="1" x14ac:dyDescent="0.25">
      <c r="A23" s="58"/>
      <c r="B23" s="55"/>
      <c r="C23" s="55"/>
      <c r="D23" s="55"/>
      <c r="E23" s="55"/>
      <c r="F23" s="41"/>
      <c r="G23" s="52"/>
      <c r="H23" s="52"/>
      <c r="I23" s="54"/>
      <c r="J23" s="52"/>
      <c r="K23" s="56"/>
      <c r="L23" s="73"/>
      <c r="M23" s="52"/>
      <c r="N23" s="16"/>
      <c r="O23" s="13"/>
      <c r="P23" s="27"/>
      <c r="Q23" s="28" t="s">
        <v>20</v>
      </c>
      <c r="R23" s="16"/>
      <c r="S23" s="13"/>
      <c r="T23" s="27"/>
    </row>
    <row r="24" spans="1:20" ht="30.75" hidden="1" customHeight="1" x14ac:dyDescent="0.25">
      <c r="A24" s="58"/>
      <c r="B24" s="55"/>
      <c r="C24" s="55"/>
      <c r="D24" s="55"/>
      <c r="E24" s="55"/>
      <c r="F24" s="41"/>
      <c r="G24" s="52"/>
      <c r="H24" s="52"/>
      <c r="I24" s="54"/>
      <c r="J24" s="52"/>
      <c r="K24" s="56"/>
      <c r="L24" s="73"/>
      <c r="M24" s="52"/>
      <c r="N24" s="16"/>
      <c r="O24" s="13"/>
      <c r="P24" s="27"/>
      <c r="Q24" s="28" t="s">
        <v>21</v>
      </c>
      <c r="R24" s="16"/>
      <c r="S24" s="13"/>
      <c r="T24" s="27"/>
    </row>
    <row r="25" spans="1:20" ht="30.75" hidden="1" customHeight="1" x14ac:dyDescent="0.25">
      <c r="A25" s="58"/>
      <c r="B25" s="55"/>
      <c r="C25" s="55"/>
      <c r="D25" s="55"/>
      <c r="E25" s="55"/>
      <c r="F25" s="41"/>
      <c r="G25" s="52"/>
      <c r="H25" s="52"/>
      <c r="I25" s="54"/>
      <c r="J25" s="52"/>
      <c r="K25" s="56"/>
      <c r="L25" s="73"/>
      <c r="M25" s="52"/>
      <c r="N25" s="16"/>
      <c r="O25" s="13"/>
      <c r="P25" s="27"/>
      <c r="Q25" s="28" t="s">
        <v>22</v>
      </c>
      <c r="R25" s="16"/>
      <c r="S25" s="13"/>
      <c r="T25" s="27"/>
    </row>
    <row r="26" spans="1:20" ht="30.75" hidden="1" customHeight="1" x14ac:dyDescent="0.25">
      <c r="A26" s="58"/>
      <c r="B26" s="55"/>
      <c r="C26" s="55"/>
      <c r="D26" s="55"/>
      <c r="E26" s="55"/>
      <c r="F26" s="41"/>
      <c r="G26" s="52"/>
      <c r="H26" s="52"/>
      <c r="I26" s="54"/>
      <c r="J26" s="52"/>
      <c r="K26" s="56"/>
      <c r="L26" s="73"/>
      <c r="M26" s="52"/>
      <c r="N26" s="16"/>
      <c r="O26" s="13"/>
      <c r="P26" s="27"/>
      <c r="Q26" s="28" t="s">
        <v>23</v>
      </c>
      <c r="R26" s="16"/>
      <c r="S26" s="13"/>
      <c r="T26" s="27"/>
    </row>
    <row r="27" spans="1:20" ht="30.75" hidden="1" customHeight="1" x14ac:dyDescent="0.25">
      <c r="A27" s="58"/>
      <c r="B27" s="55"/>
      <c r="C27" s="55"/>
      <c r="D27" s="55"/>
      <c r="E27" s="55"/>
      <c r="F27" s="41"/>
      <c r="G27" s="52"/>
      <c r="H27" s="52"/>
      <c r="I27" s="54"/>
      <c r="J27" s="52"/>
      <c r="K27" s="56"/>
      <c r="L27" s="73"/>
      <c r="M27" s="52"/>
      <c r="N27" s="16"/>
      <c r="O27" s="13"/>
      <c r="P27" s="27"/>
      <c r="Q27" s="28" t="s">
        <v>19</v>
      </c>
      <c r="R27" s="23" t="str">
        <f>+IFERROR(VLOOKUP(I27,Hoja1!C$21:D$22,2,0),"")</f>
        <v/>
      </c>
      <c r="S27" s="13"/>
      <c r="T27" s="27"/>
    </row>
    <row r="28" spans="1:20" ht="30.75" hidden="1" customHeight="1" x14ac:dyDescent="0.25">
      <c r="A28" s="58"/>
      <c r="B28" s="55"/>
      <c r="C28" s="55"/>
      <c r="D28" s="55"/>
      <c r="E28" s="55"/>
      <c r="F28" s="41"/>
      <c r="G28" s="52"/>
      <c r="H28" s="52"/>
      <c r="I28" s="54"/>
      <c r="J28" s="52"/>
      <c r="K28" s="56"/>
      <c r="L28" s="73"/>
      <c r="M28" s="52"/>
      <c r="N28" s="16"/>
      <c r="O28" s="13"/>
      <c r="P28" s="27"/>
      <c r="Q28" s="28" t="s">
        <v>20</v>
      </c>
      <c r="R28" s="16"/>
      <c r="S28" s="13"/>
      <c r="T28" s="27"/>
    </row>
    <row r="29" spans="1:20" ht="30.75" hidden="1" customHeight="1" x14ac:dyDescent="0.25">
      <c r="A29" s="58"/>
      <c r="B29" s="55"/>
      <c r="C29" s="55"/>
      <c r="D29" s="55"/>
      <c r="E29" s="55"/>
      <c r="F29" s="41"/>
      <c r="G29" s="52"/>
      <c r="H29" s="52"/>
      <c r="I29" s="54"/>
      <c r="J29" s="52"/>
      <c r="K29" s="56"/>
      <c r="L29" s="73"/>
      <c r="M29" s="52"/>
      <c r="N29" s="16"/>
      <c r="O29" s="13"/>
      <c r="P29" s="27"/>
      <c r="Q29" s="28" t="s">
        <v>21</v>
      </c>
      <c r="R29" s="16"/>
      <c r="S29" s="13"/>
      <c r="T29" s="27"/>
    </row>
    <row r="30" spans="1:20" ht="30.75" hidden="1" customHeight="1" x14ac:dyDescent="0.25">
      <c r="A30" s="58"/>
      <c r="B30" s="55"/>
      <c r="C30" s="55"/>
      <c r="D30" s="55"/>
      <c r="E30" s="55"/>
      <c r="F30" s="41"/>
      <c r="G30" s="52"/>
      <c r="H30" s="52"/>
      <c r="I30" s="54"/>
      <c r="J30" s="52"/>
      <c r="K30" s="56"/>
      <c r="L30" s="73"/>
      <c r="M30" s="52"/>
      <c r="N30" s="16"/>
      <c r="O30" s="13"/>
      <c r="P30" s="27"/>
      <c r="Q30" s="28" t="s">
        <v>22</v>
      </c>
      <c r="R30" s="16"/>
      <c r="S30" s="13"/>
      <c r="T30" s="27"/>
    </row>
    <row r="31" spans="1:20" ht="30.75" hidden="1" customHeight="1" x14ac:dyDescent="0.25">
      <c r="A31" s="58"/>
      <c r="B31" s="55"/>
      <c r="C31" s="55"/>
      <c r="D31" s="55"/>
      <c r="E31" s="55"/>
      <c r="F31" s="41"/>
      <c r="G31" s="52"/>
      <c r="H31" s="52"/>
      <c r="I31" s="54"/>
      <c r="J31" s="52"/>
      <c r="K31" s="56"/>
      <c r="L31" s="73"/>
      <c r="M31" s="52"/>
      <c r="N31" s="16"/>
      <c r="O31" s="13"/>
      <c r="P31" s="27"/>
      <c r="Q31" s="28" t="s">
        <v>23</v>
      </c>
      <c r="R31" s="16"/>
      <c r="S31" s="13"/>
      <c r="T31" s="27"/>
    </row>
    <row r="32" spans="1:20" ht="30.75" hidden="1" customHeight="1" x14ac:dyDescent="0.25">
      <c r="A32" s="58"/>
      <c r="B32" s="55"/>
      <c r="C32" s="55"/>
      <c r="D32" s="55"/>
      <c r="E32" s="55"/>
      <c r="F32" s="41"/>
      <c r="G32" s="52"/>
      <c r="H32" s="52" t="s">
        <v>38</v>
      </c>
      <c r="I32" s="54" t="s">
        <v>45</v>
      </c>
      <c r="J32" s="52"/>
      <c r="K32" s="56"/>
      <c r="L32" s="73"/>
      <c r="M32" s="52"/>
      <c r="N32" s="16"/>
      <c r="O32" s="13"/>
      <c r="P32" s="27"/>
      <c r="Q32" s="28" t="s">
        <v>19</v>
      </c>
      <c r="R32" s="23" t="str">
        <f>+IFERROR(VLOOKUP(I32,Hoja1!C$21:D$22,2,0),"")</f>
        <v>1 Registrar las actividades a adelantar para atender la mejora identificada</v>
      </c>
      <c r="S32" s="13"/>
      <c r="T32" s="27"/>
    </row>
    <row r="33" spans="1:20" ht="30.75" hidden="1" customHeight="1" x14ac:dyDescent="0.25">
      <c r="A33" s="58"/>
      <c r="B33" s="55"/>
      <c r="C33" s="55"/>
      <c r="D33" s="55"/>
      <c r="E33" s="55"/>
      <c r="F33" s="41"/>
      <c r="G33" s="52"/>
      <c r="H33" s="52"/>
      <c r="I33" s="54"/>
      <c r="J33" s="52"/>
      <c r="K33" s="56"/>
      <c r="L33" s="73"/>
      <c r="M33" s="52"/>
      <c r="N33" s="16"/>
      <c r="O33" s="13"/>
      <c r="P33" s="27"/>
      <c r="Q33" s="28" t="s">
        <v>20</v>
      </c>
      <c r="R33" s="16" t="str">
        <f>+IFERROR(VLOOKUP(I37,Hoja1!C$21:D$22,2,0),"")</f>
        <v/>
      </c>
      <c r="S33" s="13"/>
      <c r="T33" s="27"/>
    </row>
    <row r="34" spans="1:20" ht="30.75" hidden="1" customHeight="1" x14ac:dyDescent="0.25">
      <c r="A34" s="58"/>
      <c r="B34" s="55"/>
      <c r="C34" s="55"/>
      <c r="D34" s="55"/>
      <c r="E34" s="55"/>
      <c r="F34" s="41"/>
      <c r="G34" s="52"/>
      <c r="H34" s="52"/>
      <c r="I34" s="54"/>
      <c r="J34" s="52"/>
      <c r="K34" s="56"/>
      <c r="L34" s="73"/>
      <c r="M34" s="52"/>
      <c r="N34" s="16"/>
      <c r="O34" s="13"/>
      <c r="P34" s="27"/>
      <c r="Q34" s="28" t="s">
        <v>21</v>
      </c>
      <c r="R34" s="16"/>
      <c r="S34" s="13"/>
      <c r="T34" s="27"/>
    </row>
    <row r="35" spans="1:20" ht="30.75" hidden="1" customHeight="1" x14ac:dyDescent="0.25">
      <c r="A35" s="58"/>
      <c r="B35" s="55"/>
      <c r="C35" s="55"/>
      <c r="D35" s="55"/>
      <c r="E35" s="55"/>
      <c r="F35" s="41"/>
      <c r="G35" s="52"/>
      <c r="H35" s="52"/>
      <c r="I35" s="54"/>
      <c r="J35" s="52"/>
      <c r="K35" s="56"/>
      <c r="L35" s="73"/>
      <c r="M35" s="52"/>
      <c r="N35" s="16"/>
      <c r="O35" s="13"/>
      <c r="P35" s="27"/>
      <c r="Q35" s="28" t="s">
        <v>22</v>
      </c>
      <c r="R35" s="16"/>
      <c r="S35" s="13"/>
      <c r="T35" s="27"/>
    </row>
    <row r="36" spans="1:20" ht="30.75" hidden="1" customHeight="1" x14ac:dyDescent="0.25">
      <c r="A36" s="58"/>
      <c r="B36" s="55"/>
      <c r="C36" s="55"/>
      <c r="D36" s="55"/>
      <c r="E36" s="55"/>
      <c r="F36" s="41"/>
      <c r="G36" s="52"/>
      <c r="H36" s="52"/>
      <c r="I36" s="54"/>
      <c r="J36" s="52"/>
      <c r="K36" s="56"/>
      <c r="L36" s="73"/>
      <c r="M36" s="52"/>
      <c r="N36" s="16"/>
      <c r="O36" s="13"/>
      <c r="P36" s="27"/>
      <c r="Q36" s="28" t="s">
        <v>23</v>
      </c>
      <c r="R36" s="16"/>
      <c r="S36" s="13"/>
      <c r="T36" s="27"/>
    </row>
    <row r="37" spans="1:20" ht="30.75" hidden="1" customHeight="1" x14ac:dyDescent="0.25">
      <c r="A37" s="58"/>
      <c r="B37" s="55"/>
      <c r="C37" s="55"/>
      <c r="D37" s="55"/>
      <c r="E37" s="55"/>
      <c r="F37" s="41"/>
      <c r="G37" s="52"/>
      <c r="H37" s="52"/>
      <c r="I37" s="54"/>
      <c r="J37" s="52"/>
      <c r="K37" s="56"/>
      <c r="L37" s="73"/>
      <c r="M37" s="52"/>
      <c r="N37" s="16"/>
      <c r="O37" s="13"/>
      <c r="P37" s="27"/>
      <c r="Q37" s="28" t="s">
        <v>19</v>
      </c>
      <c r="R37" s="23" t="str">
        <f>+IFERROR(VLOOKUP(I37,Hoja1!C$21:D$22,2,0),"")</f>
        <v/>
      </c>
      <c r="S37" s="13"/>
      <c r="T37" s="27"/>
    </row>
    <row r="38" spans="1:20" ht="30.75" hidden="1" customHeight="1" x14ac:dyDescent="0.25">
      <c r="A38" s="58"/>
      <c r="B38" s="55"/>
      <c r="C38" s="55"/>
      <c r="D38" s="55"/>
      <c r="E38" s="55"/>
      <c r="F38" s="41"/>
      <c r="G38" s="52"/>
      <c r="H38" s="52"/>
      <c r="I38" s="54"/>
      <c r="J38" s="52"/>
      <c r="K38" s="56"/>
      <c r="L38" s="73"/>
      <c r="M38" s="52"/>
      <c r="N38" s="16"/>
      <c r="O38" s="13"/>
      <c r="P38" s="27"/>
      <c r="Q38" s="28" t="s">
        <v>20</v>
      </c>
      <c r="R38" s="16"/>
      <c r="S38" s="13"/>
      <c r="T38" s="27"/>
    </row>
    <row r="39" spans="1:20" ht="30.75" hidden="1" customHeight="1" x14ac:dyDescent="0.25">
      <c r="A39" s="58"/>
      <c r="B39" s="55"/>
      <c r="C39" s="55"/>
      <c r="D39" s="55"/>
      <c r="E39" s="55"/>
      <c r="F39" s="41"/>
      <c r="G39" s="52"/>
      <c r="H39" s="52"/>
      <c r="I39" s="54"/>
      <c r="J39" s="52"/>
      <c r="K39" s="56"/>
      <c r="L39" s="73"/>
      <c r="M39" s="52"/>
      <c r="N39" s="16"/>
      <c r="O39" s="13"/>
      <c r="P39" s="27"/>
      <c r="Q39" s="28" t="s">
        <v>21</v>
      </c>
      <c r="R39" s="16"/>
      <c r="S39" s="13"/>
      <c r="T39" s="27"/>
    </row>
    <row r="40" spans="1:20" ht="30.75" hidden="1" customHeight="1" x14ac:dyDescent="0.25">
      <c r="A40" s="58"/>
      <c r="B40" s="55"/>
      <c r="C40" s="55"/>
      <c r="D40" s="55"/>
      <c r="E40" s="55"/>
      <c r="F40" s="41"/>
      <c r="G40" s="52"/>
      <c r="H40" s="52"/>
      <c r="I40" s="54"/>
      <c r="J40" s="52"/>
      <c r="K40" s="56"/>
      <c r="L40" s="73"/>
      <c r="M40" s="52"/>
      <c r="N40" s="16"/>
      <c r="O40" s="13"/>
      <c r="P40" s="27"/>
      <c r="Q40" s="28" t="s">
        <v>22</v>
      </c>
      <c r="R40" s="16"/>
      <c r="S40" s="13"/>
      <c r="T40" s="27"/>
    </row>
    <row r="41" spans="1:20" ht="30.75" hidden="1" customHeight="1" x14ac:dyDescent="0.25">
      <c r="A41" s="58"/>
      <c r="B41" s="55"/>
      <c r="C41" s="55"/>
      <c r="D41" s="55"/>
      <c r="E41" s="55"/>
      <c r="F41" s="41"/>
      <c r="G41" s="52"/>
      <c r="H41" s="52"/>
      <c r="I41" s="54"/>
      <c r="J41" s="52"/>
      <c r="K41" s="56"/>
      <c r="L41" s="73"/>
      <c r="M41" s="52"/>
      <c r="N41" s="16"/>
      <c r="O41" s="13"/>
      <c r="P41" s="27"/>
      <c r="Q41" s="28" t="s">
        <v>23</v>
      </c>
      <c r="R41" s="16"/>
      <c r="S41" s="13"/>
      <c r="T41" s="27"/>
    </row>
    <row r="42" spans="1:20" ht="30.75" hidden="1" customHeight="1" x14ac:dyDescent="0.25">
      <c r="A42" s="58"/>
      <c r="B42" s="55"/>
      <c r="C42" s="55"/>
      <c r="D42" s="55"/>
      <c r="E42" s="55"/>
      <c r="F42" s="41"/>
      <c r="G42" s="52"/>
      <c r="H42" s="52"/>
      <c r="I42" s="54"/>
      <c r="J42" s="52"/>
      <c r="K42" s="56"/>
      <c r="L42" s="73"/>
      <c r="M42" s="52"/>
      <c r="N42" s="16"/>
      <c r="O42" s="13"/>
      <c r="P42" s="27"/>
      <c r="Q42" s="28" t="s">
        <v>19</v>
      </c>
      <c r="R42" s="23" t="str">
        <f>+IFERROR(VLOOKUP(I42,Hoja1!C$21:D$22,2,0),"")</f>
        <v/>
      </c>
      <c r="S42" s="13"/>
      <c r="T42" s="27"/>
    </row>
    <row r="43" spans="1:20" ht="30.75" hidden="1" customHeight="1" x14ac:dyDescent="0.25">
      <c r="A43" s="58"/>
      <c r="B43" s="55"/>
      <c r="C43" s="55"/>
      <c r="D43" s="55"/>
      <c r="E43" s="55"/>
      <c r="F43" s="41"/>
      <c r="G43" s="52"/>
      <c r="H43" s="52"/>
      <c r="I43" s="54"/>
      <c r="J43" s="52"/>
      <c r="K43" s="56"/>
      <c r="L43" s="73"/>
      <c r="M43" s="52"/>
      <c r="N43" s="16"/>
      <c r="O43" s="13"/>
      <c r="P43" s="27"/>
      <c r="Q43" s="28" t="s">
        <v>20</v>
      </c>
      <c r="R43" s="16"/>
      <c r="S43" s="13"/>
      <c r="T43" s="27"/>
    </row>
    <row r="44" spans="1:20" ht="30.75" hidden="1" customHeight="1" x14ac:dyDescent="0.25">
      <c r="A44" s="58"/>
      <c r="B44" s="55"/>
      <c r="C44" s="55"/>
      <c r="D44" s="55"/>
      <c r="E44" s="55"/>
      <c r="F44" s="41"/>
      <c r="G44" s="52"/>
      <c r="H44" s="52"/>
      <c r="I44" s="54"/>
      <c r="J44" s="52"/>
      <c r="K44" s="56"/>
      <c r="L44" s="73"/>
      <c r="M44" s="52"/>
      <c r="N44" s="16"/>
      <c r="O44" s="13"/>
      <c r="P44" s="27"/>
      <c r="Q44" s="28" t="s">
        <v>21</v>
      </c>
      <c r="R44" s="16"/>
      <c r="S44" s="13"/>
      <c r="T44" s="27"/>
    </row>
    <row r="45" spans="1:20" ht="30.75" hidden="1" customHeight="1" x14ac:dyDescent="0.25">
      <c r="A45" s="58"/>
      <c r="B45" s="55"/>
      <c r="C45" s="55"/>
      <c r="D45" s="55"/>
      <c r="E45" s="55"/>
      <c r="F45" s="41"/>
      <c r="G45" s="52"/>
      <c r="H45" s="52"/>
      <c r="I45" s="54"/>
      <c r="J45" s="52"/>
      <c r="K45" s="56"/>
      <c r="L45" s="73"/>
      <c r="M45" s="52"/>
      <c r="N45" s="16"/>
      <c r="O45" s="13"/>
      <c r="P45" s="27"/>
      <c r="Q45" s="28" t="s">
        <v>22</v>
      </c>
      <c r="R45" s="16"/>
      <c r="S45" s="13"/>
      <c r="T45" s="27"/>
    </row>
    <row r="46" spans="1:20" ht="30.75" hidden="1" customHeight="1" x14ac:dyDescent="0.25">
      <c r="A46" s="58"/>
      <c r="B46" s="55"/>
      <c r="C46" s="55"/>
      <c r="D46" s="55"/>
      <c r="E46" s="55"/>
      <c r="F46" s="41"/>
      <c r="G46" s="52"/>
      <c r="H46" s="52"/>
      <c r="I46" s="54"/>
      <c r="J46" s="52"/>
      <c r="K46" s="56"/>
      <c r="L46" s="73"/>
      <c r="M46" s="52"/>
      <c r="N46" s="16"/>
      <c r="O46" s="13"/>
      <c r="P46" s="27"/>
      <c r="Q46" s="28" t="s">
        <v>23</v>
      </c>
      <c r="R46" s="16"/>
      <c r="S46" s="13"/>
      <c r="T46" s="27"/>
    </row>
    <row r="47" spans="1:20" ht="30.75" hidden="1" customHeight="1" x14ac:dyDescent="0.25">
      <c r="A47" s="56"/>
      <c r="B47" s="55"/>
      <c r="C47" s="55"/>
      <c r="D47" s="55"/>
      <c r="E47" s="55"/>
      <c r="F47" s="41"/>
      <c r="G47" s="52"/>
      <c r="H47" s="52"/>
      <c r="I47" s="54"/>
      <c r="J47" s="52"/>
      <c r="K47" s="56"/>
      <c r="L47" s="73"/>
      <c r="M47" s="52"/>
      <c r="N47" s="3"/>
      <c r="O47" s="13"/>
      <c r="P47" s="27"/>
      <c r="Q47" s="28" t="s">
        <v>19</v>
      </c>
      <c r="R47" s="23" t="str">
        <f>+IFERROR(VLOOKUP(I47,Hoja1!C$21:D$22,2,0),"")</f>
        <v/>
      </c>
      <c r="S47" s="13"/>
      <c r="T47" s="27"/>
    </row>
    <row r="48" spans="1:20" ht="30.75" hidden="1" customHeight="1" x14ac:dyDescent="0.25">
      <c r="A48" s="56"/>
      <c r="B48" s="55"/>
      <c r="C48" s="55"/>
      <c r="D48" s="55"/>
      <c r="E48" s="55"/>
      <c r="F48" s="41"/>
      <c r="G48" s="52"/>
      <c r="H48" s="52"/>
      <c r="I48" s="54"/>
      <c r="J48" s="52"/>
      <c r="K48" s="56"/>
      <c r="L48" s="73"/>
      <c r="M48" s="52"/>
      <c r="N48" s="3"/>
      <c r="O48" s="13"/>
      <c r="P48" s="27"/>
      <c r="Q48" s="28" t="s">
        <v>20</v>
      </c>
      <c r="R48" s="12"/>
      <c r="S48" s="13"/>
      <c r="T48" s="27"/>
    </row>
    <row r="49" spans="1:20" ht="30.75" hidden="1" customHeight="1" x14ac:dyDescent="0.25">
      <c r="A49" s="56"/>
      <c r="B49" s="55"/>
      <c r="C49" s="55"/>
      <c r="D49" s="55"/>
      <c r="E49" s="55"/>
      <c r="F49" s="41"/>
      <c r="G49" s="52"/>
      <c r="H49" s="52"/>
      <c r="I49" s="54"/>
      <c r="J49" s="52"/>
      <c r="K49" s="56"/>
      <c r="L49" s="73"/>
      <c r="M49" s="52"/>
      <c r="N49" s="3"/>
      <c r="O49" s="13"/>
      <c r="P49" s="27"/>
      <c r="Q49" s="28" t="s">
        <v>21</v>
      </c>
      <c r="R49" s="12"/>
      <c r="S49" s="13"/>
      <c r="T49" s="27"/>
    </row>
    <row r="50" spans="1:20" ht="30.75" hidden="1" customHeight="1" x14ac:dyDescent="0.25">
      <c r="A50" s="56"/>
      <c r="B50" s="55"/>
      <c r="C50" s="55"/>
      <c r="D50" s="55"/>
      <c r="E50" s="55"/>
      <c r="F50" s="41"/>
      <c r="G50" s="52"/>
      <c r="H50" s="52"/>
      <c r="I50" s="54"/>
      <c r="J50" s="52"/>
      <c r="K50" s="56"/>
      <c r="L50" s="73"/>
      <c r="M50" s="52"/>
      <c r="N50" s="3"/>
      <c r="O50" s="13"/>
      <c r="P50" s="27"/>
      <c r="Q50" s="28" t="s">
        <v>22</v>
      </c>
      <c r="R50" s="12"/>
      <c r="S50" s="13"/>
      <c r="T50" s="27"/>
    </row>
    <row r="51" spans="1:20" ht="30.75" hidden="1" customHeight="1" x14ac:dyDescent="0.25">
      <c r="A51" s="56"/>
      <c r="B51" s="55"/>
      <c r="C51" s="55"/>
      <c r="D51" s="55"/>
      <c r="E51" s="55"/>
      <c r="F51" s="41"/>
      <c r="G51" s="52"/>
      <c r="H51" s="52"/>
      <c r="I51" s="54"/>
      <c r="J51" s="52"/>
      <c r="K51" s="56"/>
      <c r="L51" s="73"/>
      <c r="M51" s="52"/>
      <c r="N51" s="3"/>
      <c r="O51" s="13"/>
      <c r="P51" s="27"/>
      <c r="Q51" s="28" t="s">
        <v>23</v>
      </c>
      <c r="R51" s="12"/>
      <c r="S51" s="13"/>
      <c r="T51" s="27"/>
    </row>
    <row r="52" spans="1:20" ht="30.75" hidden="1" customHeight="1" x14ac:dyDescent="0.25">
      <c r="A52" s="56"/>
      <c r="B52" s="55"/>
      <c r="C52" s="55"/>
      <c r="D52" s="55"/>
      <c r="E52" s="55"/>
      <c r="F52" s="41"/>
      <c r="G52" s="52"/>
      <c r="H52" s="52" t="s">
        <v>42</v>
      </c>
      <c r="I52" s="54" t="s">
        <v>44</v>
      </c>
      <c r="J52" s="52"/>
      <c r="K52" s="56"/>
      <c r="L52" s="73"/>
      <c r="M52" s="52"/>
      <c r="N52" s="3"/>
      <c r="O52" s="13"/>
      <c r="P52" s="27"/>
      <c r="Q52" s="28" t="s">
        <v>19</v>
      </c>
      <c r="R52" s="23" t="str">
        <f>+IFERROR(VLOOKUP(I52,Hoja1!C$21:D$22,2,0),"")</f>
        <v>1 Registrar las actividades a adelantar para dar solución a la causa raiz identificada, con el fin de que esta no se vuelva a presentar</v>
      </c>
      <c r="S52" s="13"/>
      <c r="T52" s="27"/>
    </row>
    <row r="53" spans="1:20" ht="30.75" hidden="1" customHeight="1" x14ac:dyDescent="0.25">
      <c r="A53" s="56"/>
      <c r="B53" s="55"/>
      <c r="C53" s="55"/>
      <c r="D53" s="55"/>
      <c r="E53" s="55"/>
      <c r="F53" s="41"/>
      <c r="G53" s="52"/>
      <c r="H53" s="52"/>
      <c r="I53" s="54"/>
      <c r="J53" s="52"/>
      <c r="K53" s="56"/>
      <c r="L53" s="73"/>
      <c r="M53" s="52"/>
      <c r="N53" s="3"/>
      <c r="O53" s="13"/>
      <c r="P53" s="27"/>
      <c r="Q53" s="28" t="s">
        <v>20</v>
      </c>
      <c r="R53" s="12"/>
      <c r="S53" s="13"/>
      <c r="T53" s="27"/>
    </row>
    <row r="54" spans="1:20" ht="30.75" hidden="1" customHeight="1" x14ac:dyDescent="0.25">
      <c r="A54" s="56"/>
      <c r="B54" s="55"/>
      <c r="C54" s="55"/>
      <c r="D54" s="55"/>
      <c r="E54" s="55"/>
      <c r="F54" s="41"/>
      <c r="G54" s="52"/>
      <c r="H54" s="52"/>
      <c r="I54" s="54"/>
      <c r="J54" s="52"/>
      <c r="K54" s="56"/>
      <c r="L54" s="73"/>
      <c r="M54" s="52"/>
      <c r="N54" s="3"/>
      <c r="O54" s="13"/>
      <c r="P54" s="27"/>
      <c r="Q54" s="28" t="s">
        <v>21</v>
      </c>
      <c r="R54" s="12"/>
      <c r="S54" s="13"/>
      <c r="T54" s="27"/>
    </row>
    <row r="55" spans="1:20" ht="30.75" hidden="1" customHeight="1" x14ac:dyDescent="0.25">
      <c r="A55" s="56"/>
      <c r="B55" s="55"/>
      <c r="C55" s="55"/>
      <c r="D55" s="55"/>
      <c r="E55" s="55"/>
      <c r="F55" s="41"/>
      <c r="G55" s="52"/>
      <c r="H55" s="52"/>
      <c r="I55" s="54"/>
      <c r="J55" s="52"/>
      <c r="K55" s="56"/>
      <c r="L55" s="73"/>
      <c r="M55" s="52"/>
      <c r="N55" s="3"/>
      <c r="O55" s="13"/>
      <c r="P55" s="27"/>
      <c r="Q55" s="28" t="s">
        <v>22</v>
      </c>
      <c r="R55" s="12"/>
      <c r="S55" s="13"/>
      <c r="T55" s="27"/>
    </row>
    <row r="56" spans="1:20" ht="30.75" hidden="1" customHeight="1" x14ac:dyDescent="0.25">
      <c r="A56" s="56"/>
      <c r="B56" s="55"/>
      <c r="C56" s="55"/>
      <c r="D56" s="55"/>
      <c r="E56" s="55"/>
      <c r="F56" s="41"/>
      <c r="G56" s="52"/>
      <c r="H56" s="52"/>
      <c r="I56" s="54"/>
      <c r="J56" s="52"/>
      <c r="K56" s="56"/>
      <c r="L56" s="73"/>
      <c r="M56" s="52"/>
      <c r="N56" s="3"/>
      <c r="O56" s="13"/>
      <c r="P56" s="27"/>
      <c r="Q56" s="28" t="s">
        <v>23</v>
      </c>
      <c r="R56" s="12"/>
      <c r="S56" s="13"/>
      <c r="T56" s="27"/>
    </row>
  </sheetData>
  <mergeCells count="134">
    <mergeCell ref="A1:A3"/>
    <mergeCell ref="L7:L11"/>
    <mergeCell ref="L12:L16"/>
    <mergeCell ref="L17:L21"/>
    <mergeCell ref="L22:L26"/>
    <mergeCell ref="L27:L31"/>
    <mergeCell ref="L32:L36"/>
    <mergeCell ref="L37:L41"/>
    <mergeCell ref="L42:L46"/>
    <mergeCell ref="D22:D26"/>
    <mergeCell ref="E22:E26"/>
    <mergeCell ref="G22:G26"/>
    <mergeCell ref="G17:G21"/>
    <mergeCell ref="H17:H21"/>
    <mergeCell ref="J17:J21"/>
    <mergeCell ref="K17:K21"/>
    <mergeCell ref="I17:I21"/>
    <mergeCell ref="J22:J26"/>
    <mergeCell ref="K22:K26"/>
    <mergeCell ref="I22:I26"/>
    <mergeCell ref="I27:I31"/>
    <mergeCell ref="G27:G31"/>
    <mergeCell ref="H27:H31"/>
    <mergeCell ref="J27:J31"/>
    <mergeCell ref="L52:L56"/>
    <mergeCell ref="A5:L5"/>
    <mergeCell ref="K32:K36"/>
    <mergeCell ref="I32:I36"/>
    <mergeCell ref="A22:A26"/>
    <mergeCell ref="B22:B26"/>
    <mergeCell ref="A47:A51"/>
    <mergeCell ref="A52:A56"/>
    <mergeCell ref="B47:B51"/>
    <mergeCell ref="C47:C51"/>
    <mergeCell ref="B52:B56"/>
    <mergeCell ref="C52:C56"/>
    <mergeCell ref="A27:A31"/>
    <mergeCell ref="B27:B31"/>
    <mergeCell ref="C27:C31"/>
    <mergeCell ref="D27:D31"/>
    <mergeCell ref="E27:E31"/>
    <mergeCell ref="A37:A41"/>
    <mergeCell ref="B37:B41"/>
    <mergeCell ref="C37:C41"/>
    <mergeCell ref="D37:D41"/>
    <mergeCell ref="E37:E41"/>
    <mergeCell ref="C22:C26"/>
    <mergeCell ref="A32:A36"/>
    <mergeCell ref="B32:B36"/>
    <mergeCell ref="C32:C36"/>
    <mergeCell ref="D32:D36"/>
    <mergeCell ref="E32:E36"/>
    <mergeCell ref="G32:G36"/>
    <mergeCell ref="H32:H36"/>
    <mergeCell ref="J32:J36"/>
    <mergeCell ref="L47:L51"/>
    <mergeCell ref="J37:J41"/>
    <mergeCell ref="K37:K41"/>
    <mergeCell ref="I37:I41"/>
    <mergeCell ref="A42:A46"/>
    <mergeCell ref="B42:B46"/>
    <mergeCell ref="C42:C46"/>
    <mergeCell ref="D42:D46"/>
    <mergeCell ref="E42:E46"/>
    <mergeCell ref="G42:G46"/>
    <mergeCell ref="H42:H46"/>
    <mergeCell ref="J42:J46"/>
    <mergeCell ref="K42:K46"/>
    <mergeCell ref="I42:I46"/>
    <mergeCell ref="D17:D21"/>
    <mergeCell ref="E17:E21"/>
    <mergeCell ref="K27:K31"/>
    <mergeCell ref="H22:H26"/>
    <mergeCell ref="Q3:R3"/>
    <mergeCell ref="B7:B11"/>
    <mergeCell ref="C7:C11"/>
    <mergeCell ref="E7:E11"/>
    <mergeCell ref="R5:T5"/>
    <mergeCell ref="J7:J11"/>
    <mergeCell ref="H7:H11"/>
    <mergeCell ref="M7:M11"/>
    <mergeCell ref="I7:I11"/>
    <mergeCell ref="F7:F11"/>
    <mergeCell ref="M12:M16"/>
    <mergeCell ref="M5:P5"/>
    <mergeCell ref="Q5:Q6"/>
    <mergeCell ref="J52:J56"/>
    <mergeCell ref="K47:K51"/>
    <mergeCell ref="K52:K56"/>
    <mergeCell ref="M22:M26"/>
    <mergeCell ref="M27:M31"/>
    <mergeCell ref="M32:M36"/>
    <mergeCell ref="M37:M41"/>
    <mergeCell ref="D7:D11"/>
    <mergeCell ref="A7:A11"/>
    <mergeCell ref="K7:K11"/>
    <mergeCell ref="G7:G11"/>
    <mergeCell ref="A12:A16"/>
    <mergeCell ref="B12:B16"/>
    <mergeCell ref="C12:C16"/>
    <mergeCell ref="D12:D16"/>
    <mergeCell ref="E12:E16"/>
    <mergeCell ref="G12:G16"/>
    <mergeCell ref="H12:H16"/>
    <mergeCell ref="J12:J16"/>
    <mergeCell ref="K12:K16"/>
    <mergeCell ref="I12:I16"/>
    <mergeCell ref="A17:A21"/>
    <mergeCell ref="B17:B21"/>
    <mergeCell ref="C17:C21"/>
    <mergeCell ref="B1:T1"/>
    <mergeCell ref="B2:T2"/>
    <mergeCell ref="B3:F3"/>
    <mergeCell ref="G3:K3"/>
    <mergeCell ref="L3:N3"/>
    <mergeCell ref="S3:T3"/>
    <mergeCell ref="M42:M46"/>
    <mergeCell ref="M47:M51"/>
    <mergeCell ref="M52:M56"/>
    <mergeCell ref="G37:G41"/>
    <mergeCell ref="H37:H41"/>
    <mergeCell ref="O3:P3"/>
    <mergeCell ref="M17:M21"/>
    <mergeCell ref="H47:H51"/>
    <mergeCell ref="I47:I51"/>
    <mergeCell ref="H52:H56"/>
    <mergeCell ref="I52:I56"/>
    <mergeCell ref="D47:D51"/>
    <mergeCell ref="E47:E51"/>
    <mergeCell ref="G47:G51"/>
    <mergeCell ref="D52:D56"/>
    <mergeCell ref="E52:E56"/>
    <mergeCell ref="G52:G56"/>
    <mergeCell ref="J47:J51"/>
  </mergeCells>
  <phoneticPr fontId="12" type="noConversion"/>
  <conditionalFormatting sqref="M7:Q11">
    <cfRule type="expression" dxfId="20" priority="189">
      <formula>IF($I$7="Acción_de_mejora",1,)</formula>
    </cfRule>
  </conditionalFormatting>
  <conditionalFormatting sqref="M12:Q16">
    <cfRule type="expression" dxfId="19" priority="166">
      <formula>IF($I$12="Acción_de_mejora",1,)</formula>
    </cfRule>
  </conditionalFormatting>
  <conditionalFormatting sqref="M17:Q21">
    <cfRule type="expression" dxfId="18" priority="165">
      <formula>IF($I$17="Acción_de_mejora",1,)</formula>
    </cfRule>
  </conditionalFormatting>
  <conditionalFormatting sqref="M22:Q26">
    <cfRule type="expression" dxfId="17" priority="161">
      <formula>IF($I$22="Acción_de_mejora",1,)</formula>
    </cfRule>
  </conditionalFormatting>
  <conditionalFormatting sqref="M27:Q31">
    <cfRule type="expression" dxfId="16" priority="160">
      <formula>IF($I$27="Acción_de_mejora",1,)</formula>
    </cfRule>
  </conditionalFormatting>
  <conditionalFormatting sqref="M32:Q36">
    <cfRule type="expression" dxfId="15" priority="159">
      <formula>IF($I$32="Acción_de_mejora",1,)</formula>
    </cfRule>
  </conditionalFormatting>
  <conditionalFormatting sqref="M37:Q41">
    <cfRule type="expression" dxfId="14" priority="154">
      <formula>IF($I$37="Acción_de_mejora",1,)</formula>
    </cfRule>
  </conditionalFormatting>
  <conditionalFormatting sqref="M42:Q46">
    <cfRule type="expression" dxfId="13" priority="153">
      <formula>IF($I$42="Acción_de_mejora",1,)</formula>
    </cfRule>
  </conditionalFormatting>
  <conditionalFormatting sqref="M47:Q51">
    <cfRule type="expression" dxfId="12" priority="152">
      <formula>IF($I$47="Acción_de_mejora",1,)</formula>
    </cfRule>
  </conditionalFormatting>
  <conditionalFormatting sqref="M52:Q56">
    <cfRule type="expression" dxfId="11" priority="151">
      <formula>IF($I$52="Acción_de_mejora",1,)</formula>
    </cfRule>
  </conditionalFormatting>
  <conditionalFormatting sqref="N7:P11">
    <cfRule type="expression" dxfId="10" priority="127">
      <formula>IF($M$7="No",1)</formula>
    </cfRule>
  </conditionalFormatting>
  <conditionalFormatting sqref="N12:P16">
    <cfRule type="expression" dxfId="9" priority="126">
      <formula>IF($M$12="No",1)</formula>
    </cfRule>
  </conditionalFormatting>
  <conditionalFormatting sqref="N17:P21">
    <cfRule type="expression" dxfId="8" priority="125">
      <formula>IF($M$17="No",1)</formula>
    </cfRule>
  </conditionalFormatting>
  <conditionalFormatting sqref="N22:P26">
    <cfRule type="expression" dxfId="7" priority="124">
      <formula>IF($M$22="No",1)</formula>
    </cfRule>
  </conditionalFormatting>
  <conditionalFormatting sqref="N27:P31">
    <cfRule type="expression" dxfId="6" priority="123">
      <formula>IF($M$27="No",1)</formula>
    </cfRule>
  </conditionalFormatting>
  <conditionalFormatting sqref="N32:P36">
    <cfRule type="expression" dxfId="5" priority="122">
      <formula>IF($M$32="No",1)</formula>
    </cfRule>
  </conditionalFormatting>
  <conditionalFormatting sqref="N37:P41">
    <cfRule type="expression" dxfId="4" priority="121">
      <formula>IF($M$37="No",1)</formula>
    </cfRule>
  </conditionalFormatting>
  <conditionalFormatting sqref="N42:P46">
    <cfRule type="expression" dxfId="3" priority="120">
      <formula>IF($M$42="No",1)</formula>
    </cfRule>
  </conditionalFormatting>
  <conditionalFormatting sqref="N47:P51">
    <cfRule type="expression" dxfId="2" priority="119">
      <formula>IF($M$47="No",1)</formula>
    </cfRule>
  </conditionalFormatting>
  <conditionalFormatting sqref="N52:P56">
    <cfRule type="expression" dxfId="1" priority="117">
      <formula>IF($M$52="No",1)</formula>
    </cfRule>
  </conditionalFormatting>
  <conditionalFormatting sqref="Q8:Q11">
    <cfRule type="expression" dxfId="0" priority="2">
      <formula>IF($I$12="Acción_de_mejora",1,)</formula>
    </cfRule>
  </conditionalFormatting>
  <dataValidations count="4">
    <dataValidation type="list" allowBlank="1" showInputMessage="1" showErrorMessage="1" sqref="H7:H56" xr:uid="{B66E7C25-41A1-42B8-BCFF-629417DAA57A}">
      <formula1>Tipo_acción</formula1>
    </dataValidation>
    <dataValidation type="list" allowBlank="1" showInputMessage="1" showErrorMessage="1" sqref="I7:I56" xr:uid="{700A230A-EBC2-44D1-BF05-2053FF6C3283}">
      <formula1>INDIRECT($H7)</formula1>
    </dataValidation>
    <dataValidation type="list" allowBlank="1" showInputMessage="1" showErrorMessage="1" sqref="B7:B11" xr:uid="{BE369EA8-0F2E-451C-A2EE-FD5F45C8E957}">
      <formula1>AREA</formula1>
    </dataValidation>
    <dataValidation type="list" allowBlank="1" showInputMessage="1" showErrorMessage="1" sqref="C7:C56" xr:uid="{0805EC45-FDBA-487D-95A7-B5F138907F3F}">
      <formula1>INDIRECT($B7)</formula1>
    </dataValidation>
  </dataValidations>
  <printOptions horizontalCentered="1"/>
  <pageMargins left="0.23622047244094491" right="0.23622047244094491" top="0.35433070866141736" bottom="0.35433070866141736" header="0.31496062992125984" footer="0.31496062992125984"/>
  <pageSetup paperSize="5" scale="55" fitToHeight="3" orientation="landscape" horizontalDpi="4294967293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8A2DEA3C-232F-4B7E-A911-A29AC76CE7D4}">
          <x14:formula1>
            <xm:f>Hoja1!$D$2:$D$11</xm:f>
          </x14:formula1>
          <xm:sqref>J7:J56</xm:sqref>
        </x14:dataValidation>
        <x14:dataValidation type="list" allowBlank="1" showInputMessage="1" showErrorMessage="1" xr:uid="{BEC30603-7755-4FA0-93D1-D66EB9722D18}">
          <x14:formula1>
            <xm:f>Hoja1!$E$2:$E$3</xm:f>
          </x14:formula1>
          <xm:sqref>M17 M7 M12 M22 M27 M32 M37 M42 M47 M52</xm:sqref>
        </x14:dataValidation>
        <x14:dataValidation type="list" allowBlank="1" showInputMessage="1" showErrorMessage="1" xr:uid="{F53BEDCE-3FE2-45CA-9F85-C907F805FAA3}">
          <x14:formula1>
            <xm:f>Hoja1!$A$2:$A$10</xm:f>
          </x14:formula1>
          <xm:sqref>K12:K56</xm:sqref>
        </x14:dataValidation>
        <x14:dataValidation type="list" allowBlank="1" showInputMessage="1" showErrorMessage="1" xr:uid="{76A20262-B4E5-433A-BC31-C1E675B99CF4}">
          <x14:formula1>
            <xm:f>Hoja1!$A$28:$A$36</xm:f>
          </x14:formula1>
          <xm:sqref>B12:B56</xm:sqref>
        </x14:dataValidation>
        <x14:dataValidation type="list" allowBlank="1" showInputMessage="1" showErrorMessage="1" xr:uid="{4D78B0F3-2DB5-4C06-BB7B-FFDDC09DEF4B}">
          <x14:formula1>
            <xm:f>Hoja1!$A$2:$A$11</xm:f>
          </x14:formula1>
          <xm:sqref>K7:K11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BADB8-A490-4278-8150-4CE1C42CB3C7}">
  <dimension ref="A1:P98"/>
  <sheetViews>
    <sheetView workbookViewId="0">
      <selection activeCell="A8" sqref="A8"/>
    </sheetView>
  </sheetViews>
  <sheetFormatPr baseColWidth="10" defaultColWidth="11.42578125" defaultRowHeight="15" x14ac:dyDescent="0.25"/>
  <cols>
    <col min="1" max="1" width="22" customWidth="1"/>
    <col min="2" max="2" width="16.42578125" bestFit="1" customWidth="1"/>
    <col min="3" max="3" width="32.85546875" bestFit="1" customWidth="1"/>
    <col min="4" max="4" width="37.7109375" customWidth="1"/>
    <col min="5" max="5" width="15.28515625" customWidth="1"/>
    <col min="6" max="6" width="14" customWidth="1"/>
    <col min="7" max="7" width="17.42578125" customWidth="1"/>
    <col min="8" max="8" width="18" customWidth="1"/>
    <col min="9" max="9" width="15.28515625" customWidth="1"/>
    <col min="12" max="12" width="20.5703125" customWidth="1"/>
    <col min="13" max="13" width="14.7109375" customWidth="1"/>
    <col min="15" max="15" width="25.85546875" customWidth="1"/>
    <col min="16" max="16" width="49.42578125" customWidth="1"/>
  </cols>
  <sheetData>
    <row r="1" spans="1:16" ht="90" x14ac:dyDescent="0.25">
      <c r="A1" s="7" t="s">
        <v>11</v>
      </c>
      <c r="B1" s="7" t="s">
        <v>4</v>
      </c>
      <c r="C1" s="7" t="s">
        <v>12</v>
      </c>
      <c r="D1" s="8" t="s">
        <v>5</v>
      </c>
      <c r="E1" s="7" t="s">
        <v>18</v>
      </c>
      <c r="F1" s="7" t="s">
        <v>24</v>
      </c>
      <c r="G1" s="7" t="s">
        <v>27</v>
      </c>
      <c r="H1" s="7" t="s">
        <v>29</v>
      </c>
      <c r="I1" s="7" t="s">
        <v>30</v>
      </c>
      <c r="J1" s="7" t="s">
        <v>32</v>
      </c>
    </row>
    <row r="2" spans="1:16" x14ac:dyDescent="0.25">
      <c r="A2" s="3" t="s">
        <v>128</v>
      </c>
      <c r="B2" s="10" t="s">
        <v>8</v>
      </c>
      <c r="C2" s="6" t="s">
        <v>33</v>
      </c>
      <c r="D2" s="10" t="s">
        <v>118</v>
      </c>
      <c r="E2" s="10" t="s">
        <v>9</v>
      </c>
      <c r="F2" s="10" t="s">
        <v>7</v>
      </c>
      <c r="G2" s="11" t="s">
        <v>25</v>
      </c>
      <c r="H2" s="10" t="s">
        <v>7</v>
      </c>
      <c r="I2" s="11" t="s">
        <v>25</v>
      </c>
      <c r="J2" s="10" t="s">
        <v>9</v>
      </c>
    </row>
    <row r="3" spans="1:16" x14ac:dyDescent="0.25">
      <c r="A3" s="3" t="s">
        <v>129</v>
      </c>
      <c r="B3" s="10" t="s">
        <v>6</v>
      </c>
      <c r="C3" s="6" t="s">
        <v>34</v>
      </c>
      <c r="D3" s="10" t="s">
        <v>119</v>
      </c>
      <c r="E3" s="10" t="s">
        <v>10</v>
      </c>
      <c r="F3" s="10" t="s">
        <v>28</v>
      </c>
      <c r="G3" s="10" t="s">
        <v>26</v>
      </c>
      <c r="H3" s="10" t="s">
        <v>28</v>
      </c>
      <c r="I3" s="10" t="s">
        <v>26</v>
      </c>
      <c r="J3" s="10" t="s">
        <v>10</v>
      </c>
    </row>
    <row r="4" spans="1:16" x14ac:dyDescent="0.25">
      <c r="A4" s="3" t="s">
        <v>130</v>
      </c>
      <c r="B4" s="10"/>
      <c r="C4" s="14" t="s">
        <v>35</v>
      </c>
      <c r="D4" s="10" t="s">
        <v>120</v>
      </c>
      <c r="E4" s="10"/>
      <c r="F4" s="10" t="s">
        <v>17</v>
      </c>
      <c r="G4" s="10" t="s">
        <v>31</v>
      </c>
      <c r="H4" s="10"/>
      <c r="I4" s="10" t="s">
        <v>31</v>
      </c>
      <c r="J4" s="10"/>
    </row>
    <row r="5" spans="1:16" x14ac:dyDescent="0.25">
      <c r="A5" s="3" t="s">
        <v>131</v>
      </c>
      <c r="B5" s="10"/>
      <c r="C5" s="14" t="s">
        <v>36</v>
      </c>
      <c r="D5" s="10" t="s">
        <v>121</v>
      </c>
      <c r="E5" s="10"/>
      <c r="F5" s="10"/>
      <c r="G5" s="10" t="s">
        <v>17</v>
      </c>
      <c r="H5" s="10"/>
      <c r="I5" s="10"/>
      <c r="J5" s="10"/>
    </row>
    <row r="6" spans="1:16" x14ac:dyDescent="0.25">
      <c r="A6" s="3" t="s">
        <v>132</v>
      </c>
      <c r="B6" s="10"/>
      <c r="C6" s="14" t="s">
        <v>37</v>
      </c>
      <c r="D6" s="10" t="s">
        <v>122</v>
      </c>
      <c r="E6" s="10"/>
      <c r="F6" s="10"/>
      <c r="G6" s="10"/>
      <c r="J6" s="10"/>
    </row>
    <row r="7" spans="1:16" x14ac:dyDescent="0.25">
      <c r="A7" s="3" t="s">
        <v>135</v>
      </c>
      <c r="B7" s="10"/>
      <c r="C7" s="6" t="s">
        <v>38</v>
      </c>
      <c r="D7" s="10" t="s">
        <v>123</v>
      </c>
      <c r="E7" s="10"/>
      <c r="F7" s="10"/>
      <c r="G7" s="10"/>
      <c r="J7" s="10"/>
    </row>
    <row r="8" spans="1:16" x14ac:dyDescent="0.25">
      <c r="A8" s="3" t="s">
        <v>133</v>
      </c>
      <c r="B8" s="10"/>
      <c r="C8" s="6" t="s">
        <v>39</v>
      </c>
      <c r="D8" s="10" t="s">
        <v>124</v>
      </c>
      <c r="E8" s="10"/>
      <c r="F8" s="10"/>
      <c r="G8" s="10"/>
      <c r="J8" s="10"/>
    </row>
    <row r="9" spans="1:16" x14ac:dyDescent="0.25">
      <c r="A9" s="3" t="s">
        <v>134</v>
      </c>
      <c r="B9" s="10"/>
      <c r="C9" s="6" t="s">
        <v>40</v>
      </c>
      <c r="D9" s="10" t="s">
        <v>125</v>
      </c>
      <c r="E9" s="10"/>
      <c r="F9" s="10"/>
      <c r="G9" s="10"/>
      <c r="J9" s="10"/>
    </row>
    <row r="10" spans="1:16" x14ac:dyDescent="0.25">
      <c r="A10" s="3" t="s">
        <v>136</v>
      </c>
      <c r="B10" s="10"/>
      <c r="C10" s="6" t="s">
        <v>41</v>
      </c>
      <c r="D10" s="10" t="s">
        <v>126</v>
      </c>
      <c r="E10" s="10"/>
      <c r="F10" s="10"/>
      <c r="G10" s="10"/>
      <c r="J10" s="10"/>
    </row>
    <row r="11" spans="1:16" x14ac:dyDescent="0.25">
      <c r="A11" s="3" t="s">
        <v>17</v>
      </c>
      <c r="B11" s="10"/>
      <c r="C11" s="15" t="s">
        <v>42</v>
      </c>
      <c r="D11" s="10" t="s">
        <v>127</v>
      </c>
      <c r="E11" s="10"/>
      <c r="F11" s="10"/>
      <c r="G11" s="10"/>
      <c r="J11" s="10"/>
    </row>
    <row r="12" spans="1:16" x14ac:dyDescent="0.25">
      <c r="C12" s="18" t="s">
        <v>43</v>
      </c>
    </row>
    <row r="14" spans="1:16" x14ac:dyDescent="0.25">
      <c r="B14" s="77" t="s">
        <v>4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</row>
    <row r="15" spans="1:16" ht="32.25" customHeight="1" x14ac:dyDescent="0.25">
      <c r="B15" s="19" t="s">
        <v>33</v>
      </c>
      <c r="C15" s="19" t="s">
        <v>34</v>
      </c>
      <c r="D15" s="20" t="s">
        <v>35</v>
      </c>
      <c r="E15" s="20" t="s">
        <v>36</v>
      </c>
      <c r="F15" s="20" t="s">
        <v>37</v>
      </c>
      <c r="G15" s="19" t="s">
        <v>38</v>
      </c>
      <c r="H15" s="19" t="s">
        <v>39</v>
      </c>
      <c r="I15" s="19" t="s">
        <v>40</v>
      </c>
      <c r="J15" s="19" t="s">
        <v>41</v>
      </c>
      <c r="K15" s="21" t="s">
        <v>42</v>
      </c>
      <c r="L15" s="22" t="s">
        <v>43</v>
      </c>
      <c r="M15" s="21" t="s">
        <v>106</v>
      </c>
      <c r="O15" s="36" t="s">
        <v>33</v>
      </c>
      <c r="P15" s="40" t="s">
        <v>109</v>
      </c>
    </row>
    <row r="16" spans="1:16" ht="25.5" customHeight="1" x14ac:dyDescent="0.25">
      <c r="B16" s="10" t="s">
        <v>44</v>
      </c>
      <c r="C16" s="10" t="s">
        <v>44</v>
      </c>
      <c r="D16" s="10" t="s">
        <v>45</v>
      </c>
      <c r="E16" s="10" t="s">
        <v>45</v>
      </c>
      <c r="F16" s="10" t="s">
        <v>45</v>
      </c>
      <c r="G16" s="10" t="s">
        <v>45</v>
      </c>
      <c r="H16" s="10" t="s">
        <v>45</v>
      </c>
      <c r="I16" s="10" t="s">
        <v>44</v>
      </c>
      <c r="J16" s="10" t="s">
        <v>44</v>
      </c>
      <c r="K16" s="10" t="s">
        <v>44</v>
      </c>
      <c r="L16" s="10" t="s">
        <v>45</v>
      </c>
      <c r="M16" s="10" t="s">
        <v>44</v>
      </c>
      <c r="O16" s="36" t="s">
        <v>34</v>
      </c>
      <c r="P16" s="40" t="s">
        <v>109</v>
      </c>
    </row>
    <row r="17" spans="1:16" ht="25.5" customHeight="1" x14ac:dyDescent="0.25">
      <c r="O17" s="37" t="s">
        <v>35</v>
      </c>
      <c r="P17" s="40" t="s">
        <v>17</v>
      </c>
    </row>
    <row r="18" spans="1:16" ht="25.5" customHeight="1" x14ac:dyDescent="0.25">
      <c r="O18" s="37" t="s">
        <v>36</v>
      </c>
      <c r="P18" s="40" t="s">
        <v>17</v>
      </c>
    </row>
    <row r="19" spans="1:16" ht="25.5" customHeight="1" x14ac:dyDescent="0.25">
      <c r="O19" s="37" t="s">
        <v>37</v>
      </c>
      <c r="P19" s="40" t="s">
        <v>17</v>
      </c>
    </row>
    <row r="20" spans="1:16" x14ac:dyDescent="0.25">
      <c r="C20" s="77" t="s">
        <v>46</v>
      </c>
      <c r="D20" s="77"/>
      <c r="O20" s="36" t="s">
        <v>38</v>
      </c>
      <c r="P20" s="40" t="s">
        <v>17</v>
      </c>
    </row>
    <row r="21" spans="1:16" x14ac:dyDescent="0.25">
      <c r="C21" s="10" t="s">
        <v>44</v>
      </c>
      <c r="D21" t="s">
        <v>47</v>
      </c>
      <c r="O21" s="36" t="s">
        <v>39</v>
      </c>
      <c r="P21" s="40" t="s">
        <v>17</v>
      </c>
    </row>
    <row r="22" spans="1:16" ht="26.25" x14ac:dyDescent="0.25">
      <c r="C22" s="10" t="s">
        <v>45</v>
      </c>
      <c r="D22" t="s">
        <v>48</v>
      </c>
      <c r="O22" s="36" t="s">
        <v>40</v>
      </c>
      <c r="P22" s="40" t="s">
        <v>109</v>
      </c>
    </row>
    <row r="23" spans="1:16" ht="26.25" x14ac:dyDescent="0.25">
      <c r="O23" s="36" t="s">
        <v>41</v>
      </c>
      <c r="P23" s="40" t="s">
        <v>109</v>
      </c>
    </row>
    <row r="24" spans="1:16" ht="26.25" x14ac:dyDescent="0.25">
      <c r="O24" s="38" t="s">
        <v>42</v>
      </c>
      <c r="P24" s="40" t="s">
        <v>109</v>
      </c>
    </row>
    <row r="25" spans="1:16" x14ac:dyDescent="0.25">
      <c r="O25" s="39" t="s">
        <v>43</v>
      </c>
      <c r="P25" s="40" t="s">
        <v>17</v>
      </c>
    </row>
    <row r="26" spans="1:16" ht="26.25" x14ac:dyDescent="0.25">
      <c r="O26" s="38" t="s">
        <v>106</v>
      </c>
      <c r="P26" s="40" t="s">
        <v>110</v>
      </c>
    </row>
    <row r="27" spans="1:16" ht="60" x14ac:dyDescent="0.25">
      <c r="A27" s="25" t="s">
        <v>49</v>
      </c>
      <c r="B27" t="str">
        <f>SUBSTITUTE(A27, " ", "_")</f>
        <v>Vicepresidencia</v>
      </c>
      <c r="E27" s="34" t="str">
        <f>B59</f>
        <v>Presidencia</v>
      </c>
      <c r="F27" s="34" t="str">
        <f>B40</f>
        <v>Vicepresidencia_Ejecutiva</v>
      </c>
      <c r="G27" s="34" t="str">
        <f>B52</f>
        <v>Vicepresidencia_de_Gestión_Contractual</v>
      </c>
      <c r="H27" s="34" t="str">
        <f>B28</f>
        <v>Oficina_de_Comunicaciones</v>
      </c>
      <c r="I27" s="34" t="str">
        <f>B79</f>
        <v>Vicepresidencia_de_Gestión_Corporativa</v>
      </c>
      <c r="J27" s="34" t="str">
        <f>B60</f>
        <v>Oficina_de_Control_Interno</v>
      </c>
      <c r="K27" s="34" t="str">
        <f>Hoja1!B61</f>
        <v>Vicepresidencia_de_Estructuración</v>
      </c>
      <c r="L27" s="34" t="s">
        <v>112</v>
      </c>
      <c r="M27" s="34" t="str">
        <f>B71</f>
        <v>Vicepresidencia_Jurídica</v>
      </c>
    </row>
    <row r="28" spans="1:16" x14ac:dyDescent="0.25">
      <c r="A28" s="26" t="s">
        <v>50</v>
      </c>
      <c r="B28" t="str">
        <f>SUBSTITUTE(A28, " ", "_")</f>
        <v>Oficina_de_Comunicaciones</v>
      </c>
      <c r="E28" t="s">
        <v>52</v>
      </c>
      <c r="F28" t="str" cm="1">
        <f t="array" ref="F28:F38">B41:B51</f>
        <v>Carretero_1_VEJ</v>
      </c>
      <c r="G28" t="str">
        <f>B53</f>
        <v>Equipo_Proyectos_Férreos_</v>
      </c>
      <c r="H28" t="str">
        <f>B28</f>
        <v>Oficina_de_Comunicaciones</v>
      </c>
      <c r="I28" t="str">
        <f>B80</f>
        <v>GIT_de_Talento_Humano</v>
      </c>
      <c r="J28" t="str">
        <f>B60</f>
        <v>Oficina_de_Control_Interno</v>
      </c>
      <c r="K28" t="str">
        <f>B61</f>
        <v>Vicepresidencia_de_Estructuración</v>
      </c>
      <c r="L28" s="35" t="str">
        <f>B63</f>
        <v>GIT_Planeación</v>
      </c>
      <c r="M28" t="str">
        <f>B72</f>
        <v>GIT_Defensa_Judicial</v>
      </c>
    </row>
    <row r="29" spans="1:16" x14ac:dyDescent="0.25">
      <c r="A29" s="26" t="s">
        <v>51</v>
      </c>
      <c r="B29" t="str">
        <f t="shared" ref="B29:B90" si="0">SUBSTITUTE(A29, " ", "_")</f>
        <v>Oficina_de_Control_Interno</v>
      </c>
      <c r="F29" t="str">
        <v>Carretero_2_VEJ</v>
      </c>
      <c r="G29" t="str">
        <f t="shared" ref="G29:G32" si="1">B54</f>
        <v>Equipo_Proyectos_Financiero_-_VGC</v>
      </c>
      <c r="I29" t="str">
        <f t="shared" ref="I29:I38" si="2">B81</f>
        <v>Equipo_de_Trabajo_Disciplinario_</v>
      </c>
      <c r="L29" s="35" t="str">
        <f t="shared" ref="L29:L34" si="3">B64</f>
        <v>GIT_Riesgos</v>
      </c>
      <c r="M29" t="str">
        <f t="shared" ref="M29:M34" si="4">B73</f>
        <v>GIT_Contratación</v>
      </c>
    </row>
    <row r="30" spans="1:16" x14ac:dyDescent="0.25">
      <c r="A30" s="26" t="s">
        <v>52</v>
      </c>
      <c r="B30" t="str">
        <f t="shared" si="0"/>
        <v>Presidencia</v>
      </c>
      <c r="F30" t="str">
        <v>Carretero_3_VEJ</v>
      </c>
      <c r="G30" t="str">
        <f t="shared" si="1"/>
        <v>Equipo_de_Proyectos_Aeroportuarios</v>
      </c>
      <c r="I30" t="str">
        <f t="shared" si="2"/>
        <v>Equipo_de_Servicio_al_Ciudadano</v>
      </c>
      <c r="L30" s="35" t="str">
        <f t="shared" si="3"/>
        <v>GIT_Social</v>
      </c>
      <c r="M30" t="str">
        <f t="shared" si="4"/>
        <v>GIT_Asesoría_Estructuración</v>
      </c>
    </row>
    <row r="31" spans="1:16" x14ac:dyDescent="0.25">
      <c r="A31" s="26" t="s">
        <v>53</v>
      </c>
      <c r="B31" t="str">
        <f t="shared" si="0"/>
        <v>Vicepresidencia_Ejecutiva</v>
      </c>
      <c r="F31" t="str">
        <v>Carretero_4_VEJ</v>
      </c>
      <c r="G31" t="str">
        <f t="shared" si="1"/>
        <v>Equipo_de_Proyectos_Portuarios</v>
      </c>
      <c r="I31" t="str">
        <f t="shared" si="2"/>
        <v>Equipo_de_Archivo_y_Correspondencia</v>
      </c>
      <c r="L31" s="35" t="str">
        <f t="shared" si="3"/>
        <v>GIT_Ambiental</v>
      </c>
      <c r="M31" t="str">
        <f t="shared" si="4"/>
        <v>GIT_Asesoría_Gestión_Contractual_1</v>
      </c>
    </row>
    <row r="32" spans="1:16" x14ac:dyDescent="0.25">
      <c r="A32" s="26" t="s">
        <v>54</v>
      </c>
      <c r="B32" t="str">
        <f t="shared" si="0"/>
        <v>Vicepresidencia_de_Estructuración</v>
      </c>
      <c r="F32" t="str">
        <v>Carretero_5_VEJ</v>
      </c>
      <c r="G32" t="str">
        <f t="shared" si="1"/>
        <v>Equipo_de_Proyectos_Fluviales</v>
      </c>
      <c r="I32" t="str">
        <f t="shared" si="2"/>
        <v>OPM</v>
      </c>
      <c r="L32" s="35" t="str">
        <f t="shared" si="3"/>
        <v>GIT_Predial</v>
      </c>
      <c r="M32" t="str">
        <f t="shared" si="4"/>
        <v>GIT_Asesoría_Gestión_Contractual_2</v>
      </c>
    </row>
    <row r="33" spans="1:13" x14ac:dyDescent="0.25">
      <c r="A33" s="26" t="s">
        <v>55</v>
      </c>
      <c r="B33" t="str">
        <f t="shared" si="0"/>
        <v>Vicepresidencia_de_Gestión_Contractual</v>
      </c>
      <c r="F33" t="str">
        <v>Carretero_6_VEJ</v>
      </c>
      <c r="I33" t="str">
        <f t="shared" si="2"/>
        <v>Equipo_de_Servicios_Generales</v>
      </c>
      <c r="L33" s="35" t="str">
        <f t="shared" si="3"/>
        <v>GIT_Juridico_Predial</v>
      </c>
      <c r="M33" t="str">
        <f t="shared" si="4"/>
        <v>Equipo_Asesoría_de_Gestión_Contractual_3</v>
      </c>
    </row>
    <row r="34" spans="1:13" x14ac:dyDescent="0.25">
      <c r="A34" s="26" t="s">
        <v>56</v>
      </c>
      <c r="B34" t="str">
        <f t="shared" si="0"/>
        <v>Vicepresidencia_de_Planeación,_Riesgos_y_Entorno_</v>
      </c>
      <c r="F34" t="str">
        <v>Carretero_7_VEJ</v>
      </c>
      <c r="I34" t="str">
        <f t="shared" si="2"/>
        <v>Equipo_de_Presupuesto</v>
      </c>
      <c r="L34" s="35" t="str">
        <f t="shared" si="3"/>
        <v>GIT_de_Valorizacion</v>
      </c>
      <c r="M34" t="str">
        <f t="shared" si="4"/>
        <v>Equipo_Procesos_Sancionatorios</v>
      </c>
    </row>
    <row r="35" spans="1:13" x14ac:dyDescent="0.25">
      <c r="A35" s="26" t="s">
        <v>57</v>
      </c>
      <c r="B35" t="str">
        <f t="shared" si="0"/>
        <v>Vicepresidencia_Jurídica</v>
      </c>
      <c r="F35" t="str">
        <v>Carretero_8_VEJ</v>
      </c>
      <c r="I35" t="str">
        <f t="shared" si="2"/>
        <v>Equipo_de__Contabilidad</v>
      </c>
      <c r="L35" s="35"/>
    </row>
    <row r="36" spans="1:13" x14ac:dyDescent="0.25">
      <c r="A36" s="26" t="s">
        <v>58</v>
      </c>
      <c r="B36" t="str">
        <f t="shared" si="0"/>
        <v>Vicepresidencia_de_Gestión_Corporativa</v>
      </c>
      <c r="F36" t="str">
        <v>GIT_de_Permisos</v>
      </c>
      <c r="I36" t="str">
        <f t="shared" si="2"/>
        <v>Equipo_Gobierno_Corporativo</v>
      </c>
      <c r="L36" s="35"/>
    </row>
    <row r="37" spans="1:13" x14ac:dyDescent="0.25">
      <c r="B37" t="str">
        <f t="shared" si="0"/>
        <v/>
      </c>
      <c r="F37" t="str">
        <v>GIT_Financiero_1_-_VEJ</v>
      </c>
      <c r="I37" t="str">
        <f t="shared" si="2"/>
        <v>GIT_Administrativo</v>
      </c>
      <c r="L37" s="35"/>
    </row>
    <row r="38" spans="1:13" x14ac:dyDescent="0.25">
      <c r="A38" s="25" t="s">
        <v>59</v>
      </c>
      <c r="B38" t="str">
        <f t="shared" si="0"/>
        <v>Gerencia_o_Grupo_</v>
      </c>
      <c r="F38" t="str">
        <v>GIT_Financiero_2_-_VEJ</v>
      </c>
      <c r="I38" t="str">
        <f t="shared" si="2"/>
        <v>Equipo_de_Tesorería</v>
      </c>
      <c r="L38" s="35"/>
    </row>
    <row r="39" spans="1:13" x14ac:dyDescent="0.25">
      <c r="A39" s="26"/>
      <c r="B39" t="str">
        <f t="shared" si="0"/>
        <v/>
      </c>
      <c r="L39" s="35"/>
    </row>
    <row r="40" spans="1:13" x14ac:dyDescent="0.25">
      <c r="A40" s="29" t="s">
        <v>53</v>
      </c>
      <c r="B40" t="str">
        <f t="shared" si="0"/>
        <v>Vicepresidencia_Ejecutiva</v>
      </c>
    </row>
    <row r="41" spans="1:13" x14ac:dyDescent="0.25">
      <c r="A41" s="29" t="s">
        <v>60</v>
      </c>
      <c r="B41" t="str">
        <f t="shared" si="0"/>
        <v>Carretero_1_VEJ</v>
      </c>
    </row>
    <row r="42" spans="1:13" x14ac:dyDescent="0.25">
      <c r="A42" s="29" t="s">
        <v>61</v>
      </c>
      <c r="B42" t="str">
        <f t="shared" si="0"/>
        <v>Carretero_2_VEJ</v>
      </c>
    </row>
    <row r="43" spans="1:13" x14ac:dyDescent="0.25">
      <c r="A43" s="29" t="s">
        <v>62</v>
      </c>
      <c r="B43" t="str">
        <f t="shared" si="0"/>
        <v>Carretero_3_VEJ</v>
      </c>
    </row>
    <row r="44" spans="1:13" x14ac:dyDescent="0.25">
      <c r="A44" s="29" t="s">
        <v>63</v>
      </c>
      <c r="B44" t="str">
        <f t="shared" si="0"/>
        <v>Carretero_4_VEJ</v>
      </c>
    </row>
    <row r="45" spans="1:13" x14ac:dyDescent="0.25">
      <c r="A45" s="29" t="s">
        <v>64</v>
      </c>
      <c r="B45" t="str">
        <f t="shared" si="0"/>
        <v>Carretero_5_VEJ</v>
      </c>
    </row>
    <row r="46" spans="1:13" x14ac:dyDescent="0.25">
      <c r="A46" s="29" t="s">
        <v>65</v>
      </c>
      <c r="B46" t="str">
        <f t="shared" si="0"/>
        <v>Carretero_6_VEJ</v>
      </c>
    </row>
    <row r="47" spans="1:13" x14ac:dyDescent="0.25">
      <c r="A47" s="29" t="s">
        <v>66</v>
      </c>
      <c r="B47" t="str">
        <f t="shared" si="0"/>
        <v>Carretero_7_VEJ</v>
      </c>
    </row>
    <row r="48" spans="1:13" x14ac:dyDescent="0.25">
      <c r="A48" s="29" t="s">
        <v>67</v>
      </c>
      <c r="B48" t="str">
        <f t="shared" si="0"/>
        <v>Carretero_8_VEJ</v>
      </c>
    </row>
    <row r="49" spans="1:2" x14ac:dyDescent="0.25">
      <c r="A49" s="29" t="s">
        <v>88</v>
      </c>
      <c r="B49" t="str">
        <f t="shared" si="0"/>
        <v>GIT_de_Permisos</v>
      </c>
    </row>
    <row r="50" spans="1:2" x14ac:dyDescent="0.25">
      <c r="A50" s="29" t="s">
        <v>89</v>
      </c>
      <c r="B50" t="str">
        <f t="shared" si="0"/>
        <v>GIT_Financiero_1_-_VEJ</v>
      </c>
    </row>
    <row r="51" spans="1:2" x14ac:dyDescent="0.25">
      <c r="A51" s="29" t="s">
        <v>90</v>
      </c>
      <c r="B51" t="str">
        <f t="shared" si="0"/>
        <v>GIT_Financiero_2_-_VEJ</v>
      </c>
    </row>
    <row r="52" spans="1:2" x14ac:dyDescent="0.25">
      <c r="A52" s="30" t="s">
        <v>55</v>
      </c>
      <c r="B52" t="str">
        <f t="shared" si="0"/>
        <v>Vicepresidencia_de_Gestión_Contractual</v>
      </c>
    </row>
    <row r="53" spans="1:2" x14ac:dyDescent="0.25">
      <c r="A53" s="30" t="s">
        <v>68</v>
      </c>
      <c r="B53" t="str">
        <f t="shared" si="0"/>
        <v>Equipo_Proyectos_Férreos_</v>
      </c>
    </row>
    <row r="54" spans="1:2" x14ac:dyDescent="0.25">
      <c r="A54" s="30" t="s">
        <v>69</v>
      </c>
      <c r="B54" t="str">
        <f t="shared" si="0"/>
        <v>Equipo_Proyectos_Financiero_-_VGC</v>
      </c>
    </row>
    <row r="55" spans="1:2" x14ac:dyDescent="0.25">
      <c r="A55" s="30" t="s">
        <v>70</v>
      </c>
      <c r="B55" t="str">
        <f t="shared" si="0"/>
        <v>Equipo_de_Proyectos_Aeroportuarios</v>
      </c>
    </row>
    <row r="56" spans="1:2" x14ac:dyDescent="0.25">
      <c r="A56" s="30" t="s">
        <v>71</v>
      </c>
      <c r="B56" t="str">
        <f t="shared" si="0"/>
        <v>Equipo_de_Proyectos_Portuarios</v>
      </c>
    </row>
    <row r="57" spans="1:2" x14ac:dyDescent="0.25">
      <c r="A57" s="30" t="s">
        <v>72</v>
      </c>
      <c r="B57" t="str">
        <f t="shared" si="0"/>
        <v>Equipo_de_Proyectos_Fluviales</v>
      </c>
    </row>
    <row r="58" spans="1:2" x14ac:dyDescent="0.25">
      <c r="A58" s="26" t="s">
        <v>50</v>
      </c>
      <c r="B58" t="str">
        <f t="shared" si="0"/>
        <v>Oficina_de_Comunicaciones</v>
      </c>
    </row>
    <row r="59" spans="1:2" x14ac:dyDescent="0.25">
      <c r="A59" s="26" t="s">
        <v>52</v>
      </c>
      <c r="B59" t="str">
        <f t="shared" si="0"/>
        <v>Presidencia</v>
      </c>
    </row>
    <row r="60" spans="1:2" x14ac:dyDescent="0.25">
      <c r="A60" s="26" t="s">
        <v>51</v>
      </c>
      <c r="B60" t="str">
        <f t="shared" si="0"/>
        <v>Oficina_de_Control_Interno</v>
      </c>
    </row>
    <row r="61" spans="1:2" x14ac:dyDescent="0.25">
      <c r="A61" s="26" t="s">
        <v>54</v>
      </c>
      <c r="B61" t="str">
        <f t="shared" si="0"/>
        <v>Vicepresidencia_de_Estructuración</v>
      </c>
    </row>
    <row r="62" spans="1:2" x14ac:dyDescent="0.25">
      <c r="A62" s="31" t="s">
        <v>111</v>
      </c>
      <c r="B62" t="str">
        <f t="shared" si="0"/>
        <v>Vicepresidencia_de_Planeación_Riesgos_y_Entorno</v>
      </c>
    </row>
    <row r="63" spans="1:2" x14ac:dyDescent="0.25">
      <c r="A63" s="31" t="s">
        <v>91</v>
      </c>
      <c r="B63" t="str">
        <f t="shared" si="0"/>
        <v>GIT_Planeación</v>
      </c>
    </row>
    <row r="64" spans="1:2" x14ac:dyDescent="0.25">
      <c r="A64" s="31" t="s">
        <v>92</v>
      </c>
      <c r="B64" t="str">
        <f t="shared" si="0"/>
        <v>GIT_Riesgos</v>
      </c>
    </row>
    <row r="65" spans="1:2" x14ac:dyDescent="0.25">
      <c r="A65" s="31" t="s">
        <v>93</v>
      </c>
      <c r="B65" t="str">
        <f t="shared" si="0"/>
        <v>GIT_Social</v>
      </c>
    </row>
    <row r="66" spans="1:2" x14ac:dyDescent="0.25">
      <c r="A66" s="31" t="s">
        <v>94</v>
      </c>
      <c r="B66" t="str">
        <f t="shared" si="0"/>
        <v>GIT_Ambiental</v>
      </c>
    </row>
    <row r="67" spans="1:2" x14ac:dyDescent="0.25">
      <c r="A67" s="31" t="s">
        <v>95</v>
      </c>
      <c r="B67" t="str">
        <f t="shared" si="0"/>
        <v>GIT_Predial</v>
      </c>
    </row>
    <row r="68" spans="1:2" x14ac:dyDescent="0.25">
      <c r="A68" s="31" t="s">
        <v>96</v>
      </c>
      <c r="B68" t="str">
        <f t="shared" si="0"/>
        <v>GIT_Juridico_Predial</v>
      </c>
    </row>
    <row r="69" spans="1:2" x14ac:dyDescent="0.25">
      <c r="A69" s="31" t="s">
        <v>97</v>
      </c>
      <c r="B69" t="str">
        <f t="shared" si="0"/>
        <v>GIT_de_Valorizacion</v>
      </c>
    </row>
    <row r="70" spans="1:2" x14ac:dyDescent="0.25">
      <c r="A70" s="31" t="s">
        <v>98</v>
      </c>
      <c r="B70" t="str">
        <f t="shared" si="0"/>
        <v>GIT_Tecnologías_de_la_Información_y_las_Telecomunicaciones</v>
      </c>
    </row>
    <row r="71" spans="1:2" x14ac:dyDescent="0.25">
      <c r="A71" s="32" t="s">
        <v>57</v>
      </c>
      <c r="B71" t="str">
        <f t="shared" si="0"/>
        <v>Vicepresidencia_Jurídica</v>
      </c>
    </row>
    <row r="72" spans="1:2" x14ac:dyDescent="0.25">
      <c r="A72" s="32" t="s">
        <v>99</v>
      </c>
      <c r="B72" t="str">
        <f t="shared" si="0"/>
        <v>GIT_Defensa_Judicial</v>
      </c>
    </row>
    <row r="73" spans="1:2" x14ac:dyDescent="0.25">
      <c r="A73" s="32" t="s">
        <v>100</v>
      </c>
      <c r="B73" t="str">
        <f t="shared" si="0"/>
        <v>GIT_Contratación</v>
      </c>
    </row>
    <row r="74" spans="1:2" x14ac:dyDescent="0.25">
      <c r="A74" s="32" t="s">
        <v>101</v>
      </c>
      <c r="B74" t="str">
        <f t="shared" si="0"/>
        <v>GIT_Asesoría_Estructuración</v>
      </c>
    </row>
    <row r="75" spans="1:2" x14ac:dyDescent="0.25">
      <c r="A75" s="32" t="s">
        <v>102</v>
      </c>
      <c r="B75" t="str">
        <f t="shared" si="0"/>
        <v>GIT_Asesoría_Gestión_Contractual_1</v>
      </c>
    </row>
    <row r="76" spans="1:2" x14ac:dyDescent="0.25">
      <c r="A76" s="32" t="s">
        <v>103</v>
      </c>
      <c r="B76" t="str">
        <f t="shared" si="0"/>
        <v>GIT_Asesoría_Gestión_Contractual_2</v>
      </c>
    </row>
    <row r="77" spans="1:2" x14ac:dyDescent="0.25">
      <c r="A77" s="32" t="s">
        <v>73</v>
      </c>
      <c r="B77" t="str">
        <f t="shared" si="0"/>
        <v>Equipo_Asesoría_de_Gestión_Contractual_3</v>
      </c>
    </row>
    <row r="78" spans="1:2" x14ac:dyDescent="0.25">
      <c r="A78" s="32" t="s">
        <v>74</v>
      </c>
      <c r="B78" t="str">
        <f t="shared" si="0"/>
        <v>Equipo_Procesos_Sancionatorios</v>
      </c>
    </row>
    <row r="79" spans="1:2" x14ac:dyDescent="0.25">
      <c r="A79" s="26" t="s">
        <v>58</v>
      </c>
      <c r="B79" t="str">
        <f t="shared" si="0"/>
        <v>Vicepresidencia_de_Gestión_Corporativa</v>
      </c>
    </row>
    <row r="80" spans="1:2" x14ac:dyDescent="0.25">
      <c r="A80" s="26" t="s">
        <v>104</v>
      </c>
      <c r="B80" t="str">
        <f t="shared" si="0"/>
        <v>GIT_de_Talento_Humano</v>
      </c>
    </row>
    <row r="81" spans="1:2" x14ac:dyDescent="0.25">
      <c r="A81" s="26" t="s">
        <v>75</v>
      </c>
      <c r="B81" t="str">
        <f t="shared" si="0"/>
        <v>Equipo_de_Trabajo_Disciplinario_</v>
      </c>
    </row>
    <row r="82" spans="1:2" x14ac:dyDescent="0.25">
      <c r="A82" s="26" t="s">
        <v>76</v>
      </c>
      <c r="B82" t="str">
        <f t="shared" si="0"/>
        <v>Equipo_de_Servicio_al_Ciudadano</v>
      </c>
    </row>
    <row r="83" spans="1:2" x14ac:dyDescent="0.25">
      <c r="A83" s="26" t="s">
        <v>77</v>
      </c>
      <c r="B83" t="str">
        <f t="shared" si="0"/>
        <v>Equipo_de_Archivo_y_Correspondencia</v>
      </c>
    </row>
    <row r="84" spans="1:2" x14ac:dyDescent="0.25">
      <c r="A84" s="26" t="s">
        <v>78</v>
      </c>
      <c r="B84" t="str">
        <f t="shared" si="0"/>
        <v>OPM</v>
      </c>
    </row>
    <row r="85" spans="1:2" x14ac:dyDescent="0.25">
      <c r="A85" s="26" t="s">
        <v>79</v>
      </c>
      <c r="B85" t="str">
        <f t="shared" si="0"/>
        <v>Equipo_de_Servicios_Generales</v>
      </c>
    </row>
    <row r="86" spans="1:2" x14ac:dyDescent="0.25">
      <c r="A86" s="26" t="s">
        <v>80</v>
      </c>
      <c r="B86" t="str">
        <f t="shared" si="0"/>
        <v>Equipo_de_Presupuesto</v>
      </c>
    </row>
    <row r="87" spans="1:2" x14ac:dyDescent="0.25">
      <c r="A87" s="26" t="s">
        <v>81</v>
      </c>
      <c r="B87" t="str">
        <f t="shared" si="0"/>
        <v>Equipo_de__Contabilidad</v>
      </c>
    </row>
    <row r="88" spans="1:2" x14ac:dyDescent="0.25">
      <c r="A88" s="26" t="s">
        <v>82</v>
      </c>
      <c r="B88" t="str">
        <f t="shared" si="0"/>
        <v>Equipo_Gobierno_Corporativo</v>
      </c>
    </row>
    <row r="89" spans="1:2" x14ac:dyDescent="0.25">
      <c r="A89" s="26" t="s">
        <v>105</v>
      </c>
      <c r="B89" t="str">
        <f t="shared" si="0"/>
        <v>GIT_Administrativo</v>
      </c>
    </row>
    <row r="90" spans="1:2" x14ac:dyDescent="0.25">
      <c r="A90" s="26" t="s">
        <v>83</v>
      </c>
      <c r="B90" t="str">
        <f t="shared" si="0"/>
        <v>Equipo_de_Tesorería</v>
      </c>
    </row>
    <row r="95" spans="1:2" x14ac:dyDescent="0.25">
      <c r="A95" s="33" t="s">
        <v>84</v>
      </c>
    </row>
    <row r="96" spans="1:2" x14ac:dyDescent="0.25">
      <c r="A96" s="33" t="s">
        <v>85</v>
      </c>
    </row>
    <row r="97" spans="1:1" x14ac:dyDescent="0.25">
      <c r="A97" s="33" t="s">
        <v>86</v>
      </c>
    </row>
    <row r="98" spans="1:1" x14ac:dyDescent="0.25">
      <c r="A98" s="33" t="s">
        <v>87</v>
      </c>
    </row>
  </sheetData>
  <mergeCells count="2">
    <mergeCell ref="B14:L14"/>
    <mergeCell ref="C20:D20"/>
  </mergeCells>
  <phoneticPr fontId="12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627327982EAC5468F32DF6C3420B1AA" ma:contentTypeVersion="21" ma:contentTypeDescription="Crear nuevo documento." ma:contentTypeScope="" ma:versionID="8868c2080b0d3f05ca8e880f72372bae">
  <xsd:schema xmlns:xsd="http://www.w3.org/2001/XMLSchema" xmlns:xs="http://www.w3.org/2001/XMLSchema" xmlns:p="http://schemas.microsoft.com/office/2006/metadata/properties" xmlns:ns1="http://schemas.microsoft.com/sharepoint/v3" xmlns:ns2="8065b5fd-482f-4e82-81e0-fa392c3a563f" xmlns:ns3="721853b8-d97a-4303-8bf9-1c8c7b1c2bc5" targetNamespace="http://schemas.microsoft.com/office/2006/metadata/properties" ma:root="true" ma:fieldsID="34cd25d2a5898f72b8d2fcfb1a3544c0" ns1:_="" ns2:_="" ns3:_="">
    <xsd:import namespace="http://schemas.microsoft.com/sharepoint/v3"/>
    <xsd:import namespace="8065b5fd-482f-4e82-81e0-fa392c3a563f"/>
    <xsd:import namespace="721853b8-d97a-4303-8bf9-1c8c7b1c2b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65b5fd-482f-4e82-81e0-fa392c3a56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2e5d509d-97ca-41e2-ae05-ef8d2d2705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1853b8-d97a-4303-8bf9-1c8c7b1c2bc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1c50207-204c-4244-8481-d943f02c69e6}" ma:internalName="TaxCatchAll" ma:showField="CatchAllData" ma:web="721853b8-d97a-4303-8bf9-1c8c7b1c2b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21853b8-d97a-4303-8bf9-1c8c7b1c2bc5" xsi:nil="true"/>
    <lcf76f155ced4ddcb4097134ff3c332f xmlns="8065b5fd-482f-4e82-81e0-fa392c3a563f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6B6729-385C-4509-A578-02D26A1669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065b5fd-482f-4e82-81e0-fa392c3a563f"/>
    <ds:schemaRef ds:uri="721853b8-d97a-4303-8bf9-1c8c7b1c2b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9A1AEB0-5419-4693-884C-0137741CEFAC}">
  <ds:schemaRefs>
    <ds:schemaRef ds:uri="http://schemas.microsoft.com/PowerBIAddIn"/>
  </ds:schemaRefs>
</ds:datastoreItem>
</file>

<file path=customXml/itemProps3.xml><?xml version="1.0" encoding="utf-8"?>
<ds:datastoreItem xmlns:ds="http://schemas.openxmlformats.org/officeDocument/2006/customXml" ds:itemID="{C13A9D82-4CD9-493C-AA92-F00A9F9CA683}">
  <ds:schemaRefs>
    <ds:schemaRef ds:uri="http://schemas.openxmlformats.org/package/2006/metadata/core-properties"/>
    <ds:schemaRef ds:uri="http://purl.org/dc/dcmitype/"/>
    <ds:schemaRef ds:uri="http://schemas.microsoft.com/sharepoint/v3"/>
    <ds:schemaRef ds:uri="http://schemas.microsoft.com/office/2006/metadata/properties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721853b8-d97a-4303-8bf9-1c8c7b1c2bc5"/>
    <ds:schemaRef ds:uri="8065b5fd-482f-4e82-81e0-fa392c3a563f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57F6BE49-6600-4F4E-A88D-413F2942E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27</vt:i4>
      </vt:variant>
    </vt:vector>
  </HeadingPairs>
  <TitlesOfParts>
    <vt:vector size="29" baseType="lpstr">
      <vt:lpstr>SEPG-F-019</vt:lpstr>
      <vt:lpstr>Hoja1</vt:lpstr>
      <vt:lpstr>Acción_correctiva</vt:lpstr>
      <vt:lpstr>AREA</vt:lpstr>
      <vt:lpstr>'SEPG-F-019'!Área_de_impresión</vt:lpstr>
      <vt:lpstr>CAUSA</vt:lpstr>
      <vt:lpstr>Hallazgo_CGR</vt:lpstr>
      <vt:lpstr>Hallazgo_OCI</vt:lpstr>
      <vt:lpstr>No_Conformidad_auditoría_externa</vt:lpstr>
      <vt:lpstr>No_Conformidad_auditoría_interna</vt:lpstr>
      <vt:lpstr>Observación_auditoría_externa</vt:lpstr>
      <vt:lpstr>Observación_auditoría_interna</vt:lpstr>
      <vt:lpstr>Oficina_de_Comunicaciones</vt:lpstr>
      <vt:lpstr>Oficina_de_Control_Interno</vt:lpstr>
      <vt:lpstr>Oportunidad_de_mejora_auditoría_externa</vt:lpstr>
      <vt:lpstr>Oportunidad_de_mejora_auditoría_interna</vt:lpstr>
      <vt:lpstr>Oportunidad_de_mejora_identificada</vt:lpstr>
      <vt:lpstr>Presidencia</vt:lpstr>
      <vt:lpstr>Recomendación_OCI</vt:lpstr>
      <vt:lpstr>Riesgo_materializado</vt:lpstr>
      <vt:lpstr>Salida_No_Conforme</vt:lpstr>
      <vt:lpstr>Tipo_acción</vt:lpstr>
      <vt:lpstr>'SEPG-F-019'!Títulos_a_imprimir</vt:lpstr>
      <vt:lpstr>Vicepresidencia_de_Estructuración</vt:lpstr>
      <vt:lpstr>Vicepresidencia_de_Gestión_Contractual</vt:lpstr>
      <vt:lpstr>Vicepresidencia_de_Gestión_Corporativa</vt:lpstr>
      <vt:lpstr>Vicepresidencia_Ejecutiva</vt:lpstr>
      <vt:lpstr>Vicepresidencia_Jurídica</vt:lpstr>
      <vt:lpstr>Vicepresidencia_Planeación_Riesgos_y_Entorno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SEPG-F-019 Plan de mejoramiento V8</dc:title>
  <dc:subject/>
  <dc:creator>Agencia Nacional de Infraestructura</dc:creator>
  <cp:keywords/>
  <dc:description/>
  <cp:lastModifiedBy>Cristian Leandro Muñoz Claros</cp:lastModifiedBy>
  <cp:revision/>
  <dcterms:created xsi:type="dcterms:W3CDTF">2017-08-02T20:27:07Z</dcterms:created>
  <dcterms:modified xsi:type="dcterms:W3CDTF">2026-05-15T20:40:01Z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0x0101009627327982EAC5468F32DF6C3420B1AA</vt:lpwstr>
  </property>
  <property fmtid="{D5CDD505-2E9C-101B-9397-08002B2CF9AE}" pid="3" name="MediaServiceImageTags">
    <vt:lpwstr/>
  </property>
</Properties>
</file>