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nionline-my.sharepoint.com/personal/cmunoz_ani_gov_co/Documents/2026/Documentos/1. SEPG/Formatos/"/>
    </mc:Choice>
  </mc:AlternateContent>
  <xr:revisionPtr revIDLastSave="116" documentId="13_ncr:1_{AFB2154B-2CE4-42A9-8A61-4DDE59724817}" xr6:coauthVersionLast="47" xr6:coauthVersionMax="47" xr10:uidLastSave="{04D19A8C-913B-40D1-AA9D-D8460264299B}"/>
  <bookViews>
    <workbookView xWindow="-120" yWindow="-120" windowWidth="20730" windowHeight="11040" xr2:uid="{00000000-000D-0000-FFFF-FFFF00000000}"/>
  </bookViews>
  <sheets>
    <sheet name="SEPG-F-079" sheetId="10" r:id="rId1"/>
    <sheet name="Hoja1" sheetId="11" state="hidden" r:id="rId2"/>
  </sheets>
  <definedNames>
    <definedName name="_xlnm._FilterDatabase" localSheetId="0" hidden="1">'SEPG-F-079'!$A$6:$AI$56</definedName>
    <definedName name="Acción_correctiva">Hoja1!$C$16:$L$16</definedName>
    <definedName name="AREA">Hoja1!$E$27:$M$27</definedName>
    <definedName name="_xlnm.Print_Area" localSheetId="0">'SEPG-F-079'!$A$1:$T$24</definedName>
    <definedName name="CAUSA">Hoja1!$O$15:$P$26</definedName>
    <definedName name="Hallazgo_CGR">Hoja1!$M$16</definedName>
    <definedName name="Hallazgo_OCI">Hoja1!$K$16</definedName>
    <definedName name="No_Conformidad_auditoría_externa">Hoja1!$B$16</definedName>
    <definedName name="No_Conformidad_auditoría_interna">Hoja1!$C$16</definedName>
    <definedName name="Observación_auditoría_externa">Hoja1!$G$16</definedName>
    <definedName name="Observación_auditoría_interna">Hoja1!$H$16</definedName>
    <definedName name="Oficina_de_Comunicaciones">Hoja1!$H$28:$H$32</definedName>
    <definedName name="Oficina_de_Control_Interno">Hoja1!$J$28</definedName>
    <definedName name="Oportunidad_de_mejora_auditoría_externa">Hoja1!$D$16</definedName>
    <definedName name="Oportunidad_de_mejora_auditoría_interna">Hoja1!$E$16</definedName>
    <definedName name="Oportunidad_de_mejora_identificada">Hoja1!$F$16</definedName>
    <definedName name="Presidencia">Hoja1!$E$28</definedName>
    <definedName name="Recomendación_OCI">Hoja1!$L$16</definedName>
    <definedName name="Riesgo_materializado">Hoja1!$J$16</definedName>
    <definedName name="Salida_No_Conforme">Hoja1!$I$16</definedName>
    <definedName name="Tipo_acción">Hoja1!$B$15:$M$15</definedName>
    <definedName name="_xlnm.Print_Titles" localSheetId="0">'SEPG-F-079'!$6:$6</definedName>
    <definedName name="Vicepresidencia_de_Estructuración">Hoja1!$K$28</definedName>
    <definedName name="Vicepresidencia_de_Gestión_Contractual">Hoja1!$G$28:$G$32</definedName>
    <definedName name="Vicepresidencia_de_Gestión_Corporativa">Hoja1!$I$28:$I$38</definedName>
    <definedName name="Vicepresidencia_Ejecutiva">Hoja1!$F$28:$F$38</definedName>
    <definedName name="Vicepresidencia_Jurídica">Hoja1!$M$28:$M$34</definedName>
    <definedName name="Vicepresidencia_Planeación_Riesgos_y_Entorno">Hoja1!$L$28:$L$34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28" i="11" l="1"/>
  <c r="L28" i="11"/>
  <c r="M27" i="11"/>
  <c r="Q7" i="10"/>
  <c r="R7" i="10"/>
  <c r="J28" i="11"/>
  <c r="H28" i="11"/>
  <c r="H27" i="11"/>
  <c r="I29" i="11"/>
  <c r="I30" i="11"/>
  <c r="I31" i="11"/>
  <c r="I32" i="11"/>
  <c r="I33" i="11"/>
  <c r="I34" i="11"/>
  <c r="I35" i="11"/>
  <c r="I36" i="11"/>
  <c r="I38" i="11"/>
  <c r="I27" i="11"/>
  <c r="E27" i="11"/>
  <c r="M33" i="11"/>
  <c r="M34" i="11"/>
  <c r="M28" i="11"/>
  <c r="L31" i="11"/>
  <c r="L32" i="11"/>
  <c r="L33" i="11"/>
  <c r="L34" i="11"/>
  <c r="K27" i="11"/>
  <c r="J27" i="11"/>
  <c r="G29" i="11"/>
  <c r="G30" i="11"/>
  <c r="G31" i="11"/>
  <c r="G32" i="11"/>
  <c r="G28" i="11"/>
  <c r="G27" i="11"/>
  <c r="F27" i="11"/>
  <c r="B27" i="11"/>
  <c r="B37" i="11"/>
  <c r="B38" i="11"/>
  <c r="B39" i="11"/>
  <c r="B40" i="11"/>
  <c r="B41" i="11"/>
  <c r="B42" i="11"/>
  <c r="B43" i="11"/>
  <c r="B44" i="11"/>
  <c r="B45" i="11"/>
  <c r="B46" i="11"/>
  <c r="B47" i="11"/>
  <c r="B48" i="11"/>
  <c r="B49" i="11"/>
  <c r="F28" i="11" s="1" a="1"/>
  <c r="F28" i="11" s="1"/>
  <c r="B50" i="11"/>
  <c r="B51" i="11"/>
  <c r="B52" i="11"/>
  <c r="B53" i="11"/>
  <c r="B54" i="11"/>
  <c r="B55" i="11"/>
  <c r="B56" i="11"/>
  <c r="B57" i="11"/>
  <c r="B58" i="11"/>
  <c r="B59" i="11"/>
  <c r="B60" i="11"/>
  <c r="B61" i="11"/>
  <c r="B62" i="11"/>
  <c r="B63" i="11"/>
  <c r="B64" i="11"/>
  <c r="L29" i="11" s="1"/>
  <c r="B65" i="11"/>
  <c r="L30" i="11" s="1"/>
  <c r="B66" i="11"/>
  <c r="B67" i="11"/>
  <c r="B68" i="11"/>
  <c r="B69" i="11"/>
  <c r="B70" i="11"/>
  <c r="B71" i="11"/>
  <c r="B72" i="11"/>
  <c r="B73" i="11"/>
  <c r="M29" i="11" s="1"/>
  <c r="B74" i="11"/>
  <c r="M30" i="11" s="1"/>
  <c r="B75" i="11"/>
  <c r="M31" i="11" s="1"/>
  <c r="B76" i="11"/>
  <c r="M32" i="11" s="1"/>
  <c r="B77" i="11"/>
  <c r="B78" i="11"/>
  <c r="B79" i="11"/>
  <c r="B80" i="11"/>
  <c r="I28" i="11" s="1"/>
  <c r="B81" i="11"/>
  <c r="B82" i="11"/>
  <c r="B83" i="11"/>
  <c r="B84" i="11"/>
  <c r="B85" i="11"/>
  <c r="B86" i="11"/>
  <c r="B87" i="11"/>
  <c r="B88" i="11"/>
  <c r="B89" i="11"/>
  <c r="I37" i="11" s="1"/>
  <c r="B90" i="11"/>
  <c r="B29" i="11"/>
  <c r="B30" i="11"/>
  <c r="B31" i="11"/>
  <c r="B32" i="11"/>
  <c r="B33" i="11"/>
  <c r="B34" i="11"/>
  <c r="B35" i="11"/>
  <c r="B36" i="11"/>
  <c r="B28" i="11"/>
  <c r="R12" i="10"/>
  <c r="R52" i="10" l="1"/>
  <c r="R47" i="10"/>
  <c r="R42" i="10"/>
  <c r="R37" i="10"/>
  <c r="R33" i="10"/>
  <c r="R32" i="10"/>
  <c r="R27" i="10"/>
  <c r="R22" i="10"/>
  <c r="R17" i="10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Cristian Leandro Muñoz Claros</author>
  </authors>
  <commentList>
    <comment ref="L6" authorId="0" shapeId="0" xr:uid="{2153A3B8-A56D-4192-BAED-7D40CB25659F}">
      <text>
        <r>
          <rPr>
            <sz val="9"/>
            <color indexed="81"/>
            <rFont val="Tahoma"/>
            <family val="2"/>
          </rPr>
          <t>Busque en el mapa de riesgos del proceso si existe un riesgo asociado y relacione el ID (XX-XXXX-XX). En caso contrario diligencie No aplica.</t>
        </r>
      </text>
    </comment>
    <comment ref="AB6" authorId="0" shapeId="0" xr:uid="{52267A47-5C36-4B79-BE05-5D30BA364907}">
      <text>
        <r>
          <rPr>
            <sz val="9"/>
            <color indexed="81"/>
            <rFont val="Tahoma"/>
            <family val="2"/>
          </rPr>
          <t>Incluir fecha, porcentaje de avance y análisis del seguimiento. 
Conservar la trazabilidad de todos los seguimientos</t>
        </r>
      </text>
    </comment>
    <comment ref="AG6" authorId="0" shapeId="0" xr:uid="{646F51D7-75BB-45C2-83E4-7098B348EFE4}">
      <text>
        <r>
          <rPr>
            <sz val="9"/>
            <color indexed="81"/>
            <rFont val="Tahoma"/>
            <family val="2"/>
          </rPr>
          <t>Tener en cuenta si la acción fue implementada, si es necesario abrir una nueva acción, y si se indentificó un nuevo riesgo
El resultado y el cierre de la acción se debe comunicar mediante memorando</t>
        </r>
      </text>
    </comment>
  </commentList>
</comment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<sst xmlns="http://schemas.openxmlformats.org/spreadsheetml/2006/main" count="291" uniqueCount="163">
  <si>
    <t>SISTEMA ESTRATÉGICO DE PLANEACIÓN Y GESTIÓN</t>
  </si>
  <si>
    <t>CÓDIGO</t>
  </si>
  <si>
    <t>VERSIÓN</t>
  </si>
  <si>
    <t>FECHA</t>
  </si>
  <si>
    <t>TIPO DE ACCIÓN</t>
  </si>
  <si>
    <t>PROCESO</t>
  </si>
  <si>
    <t>Acción de mejora</t>
  </si>
  <si>
    <t>Abierta</t>
  </si>
  <si>
    <t>Acción correctiva</t>
  </si>
  <si>
    <t>Si</t>
  </si>
  <si>
    <t>No</t>
  </si>
  <si>
    <t>SISTEMA DE GESTIÓN</t>
  </si>
  <si>
    <t>FUENTE</t>
  </si>
  <si>
    <t>SEGUIMIENTO</t>
  </si>
  <si>
    <t>INFORMACIÓN DEL HALLAZGO</t>
  </si>
  <si>
    <t>PLAN DE MEJORA</t>
  </si>
  <si>
    <t>TIPIFICACIÓN</t>
  </si>
  <si>
    <t>CORRECCIÓN</t>
  </si>
  <si>
    <t>No aplica</t>
  </si>
  <si>
    <t>APLICA CORRECCIÓN</t>
  </si>
  <si>
    <t xml:space="preserve">1er ¿por qué? </t>
  </si>
  <si>
    <t xml:space="preserve">2do ¿por qué? </t>
  </si>
  <si>
    <t xml:space="preserve">3er ¿por qué? </t>
  </si>
  <si>
    <t xml:space="preserve">4to ¿por qué? </t>
  </si>
  <si>
    <t xml:space="preserve">5to ¿por qué? </t>
  </si>
  <si>
    <t>ESTADO DE LA CORRECCIÓN</t>
  </si>
  <si>
    <t>Ejecutada</t>
  </si>
  <si>
    <t>En termino</t>
  </si>
  <si>
    <t>ESTADO DE CUMPLIMIENTO DE LA CORRECCIÓN</t>
  </si>
  <si>
    <t>Implementada</t>
  </si>
  <si>
    <t>ESTADO ACTIVIDADES DE MEJORAMIENTO</t>
  </si>
  <si>
    <t>ESTADO DE CUMPLIMIENTO ACTIVIDADES DE MEJORAMIENTO</t>
  </si>
  <si>
    <t>%  AVANCE DE LA CORRECCIÓN</t>
  </si>
  <si>
    <t>%  AVANCE ACTIVIDADES DE MEJORAMIENTO</t>
  </si>
  <si>
    <t>Con actividades vencidas</t>
  </si>
  <si>
    <t>ENLACE EVIDENCIAS</t>
  </si>
  <si>
    <t>¿EL PLAN DE MEJORAMIENTO FUE EFICAZ?</t>
  </si>
  <si>
    <t>¿EL PLAN DE MEJORAMIENTO FUE EFECTIVO?</t>
  </si>
  <si>
    <t>ANÁLISIS DE LA EFICACIA/EFECTIVIDAD DEL PLAN DE MEJORAMIENTO</t>
  </si>
  <si>
    <t>No_Conformidad_auditoría_externa</t>
  </si>
  <si>
    <t>No_Conformidad_auditoría_interna</t>
  </si>
  <si>
    <t>Oportunidad_de_mejora_auditoría_externa</t>
  </si>
  <si>
    <t>Oportunidad_de_mejora_auditoría_interna</t>
  </si>
  <si>
    <t>Oportunidad_de_mejora_identificada</t>
  </si>
  <si>
    <t>Observación_auditoría_externa</t>
  </si>
  <si>
    <t>Observación_auditoría_interna</t>
  </si>
  <si>
    <t>Salida_No_Conforme</t>
  </si>
  <si>
    <t>Riesgo_materializado</t>
  </si>
  <si>
    <t>Hallazgo_OCI</t>
  </si>
  <si>
    <t>Recomendación_OCI</t>
  </si>
  <si>
    <t>Acción_correctiva</t>
  </si>
  <si>
    <t>Acción_de_mejora</t>
  </si>
  <si>
    <t>ACTIVIDADES DE MEJORAMIENTO</t>
  </si>
  <si>
    <t>1 Registrar las actividades a adelantar para dar solución a la causa raiz identificada, con el fin de que esta no se vuelva a presentar</t>
  </si>
  <si>
    <t>1 Registrar las actividades a adelantar para atender la mejora identificada</t>
  </si>
  <si>
    <t>Vicepresidencia</t>
  </si>
  <si>
    <t>Oficina de Comunicaciones</t>
  </si>
  <si>
    <t>Oficina de Control Interno</t>
  </si>
  <si>
    <t>Presidencia</t>
  </si>
  <si>
    <t>Vicepresidencia Ejecutiva</t>
  </si>
  <si>
    <t>Vicepresidencia de Estructuración</t>
  </si>
  <si>
    <t>Vicepresidencia de Gestión Contractual</t>
  </si>
  <si>
    <t xml:space="preserve">Vicepresidencia de Planeación, Riesgos y Entorno </t>
  </si>
  <si>
    <t>Vicepresidencia Jurídica</t>
  </si>
  <si>
    <t>Vicepresidencia de Gestión Corporativa</t>
  </si>
  <si>
    <t xml:space="preserve">Gerencia o Grupo </t>
  </si>
  <si>
    <t>Carretero 1 VEJ</t>
  </si>
  <si>
    <t>Carretero 2 VEJ</t>
  </si>
  <si>
    <t>Carretero 3 VEJ</t>
  </si>
  <si>
    <t>Carretero 4 VEJ</t>
  </si>
  <si>
    <t>Carretero 5 VEJ</t>
  </si>
  <si>
    <t>Carretero 6 VEJ</t>
  </si>
  <si>
    <t>Carretero 7 VEJ</t>
  </si>
  <si>
    <t>Carretero 8 VEJ</t>
  </si>
  <si>
    <t xml:space="preserve">Equipo Proyectos Férreos </t>
  </si>
  <si>
    <t>Equipo Proyectos Financiero - VGC</t>
  </si>
  <si>
    <t>Equipo de Proyectos Aeroportuarios</t>
  </si>
  <si>
    <t>Equipo de Proyectos Portuarios</t>
  </si>
  <si>
    <t>Equipo de Proyectos Fluviales</t>
  </si>
  <si>
    <t>Equipo Asesoría de Gestión Contractual 3</t>
  </si>
  <si>
    <t>Equipo Procesos Sancionatorios</t>
  </si>
  <si>
    <t xml:space="preserve">Equipo de Trabajo Disciplinario </t>
  </si>
  <si>
    <t>Equipo de Servicio al Ciudadano</t>
  </si>
  <si>
    <t>Equipo de Archivo y Correspondencia</t>
  </si>
  <si>
    <t>OPM</t>
  </si>
  <si>
    <t>Equipo de Servicios Generales</t>
  </si>
  <si>
    <t>Equipo de Presupuesto</t>
  </si>
  <si>
    <t>Equipo de  Contabilidad</t>
  </si>
  <si>
    <t>Equipo Gobierno Corporativo</t>
  </si>
  <si>
    <t>Equipo de Tesorería</t>
  </si>
  <si>
    <t>No. MEMORANDO REMISIÓN DEL PLAN DE MEJORA</t>
  </si>
  <si>
    <r>
      <t>No culpar a personas:</t>
    </r>
    <r>
      <rPr>
        <sz val="11"/>
        <color theme="1"/>
        <rFont val="Aptos"/>
        <family val="2"/>
      </rPr>
      <t> Busca fallos en el sistema.</t>
    </r>
  </si>
  <si>
    <r>
      <t>Basarse en hechos:</t>
    </r>
    <r>
      <rPr>
        <sz val="11"/>
        <color theme="1"/>
        <rFont val="Aptos"/>
        <family val="2"/>
      </rPr>
      <t> Las respuestas deben ser reales.</t>
    </r>
  </si>
  <si>
    <r>
      <t>Saber parar:</t>
    </r>
    <r>
      <rPr>
        <sz val="11"/>
        <color theme="1"/>
        <rFont val="Aptos"/>
        <family val="2"/>
      </rPr>
      <t> Deténgase cuando la respuesta ya no ayude a encontrar la raíz.</t>
    </r>
  </si>
  <si>
    <r>
      <t>Funciona en equipo:</t>
    </r>
    <r>
      <rPr>
        <sz val="11"/>
        <color theme="1"/>
        <rFont val="Aptos"/>
        <family val="2"/>
      </rPr>
      <t> Involucra a quienes conocen el proceso.</t>
    </r>
  </si>
  <si>
    <t>GIT de Permisos</t>
  </si>
  <si>
    <t>GIT Financiero 1 - VEJ</t>
  </si>
  <si>
    <t>GIT Financiero 2 - VEJ</t>
  </si>
  <si>
    <t>GIT Planeación</t>
  </si>
  <si>
    <t>GIT Riesgos</t>
  </si>
  <si>
    <t>GIT Social</t>
  </si>
  <si>
    <t>GIT Ambiental</t>
  </si>
  <si>
    <t>GIT Predial</t>
  </si>
  <si>
    <t>GIT Juridico Predial</t>
  </si>
  <si>
    <t>GIT de Valorizacion</t>
  </si>
  <si>
    <t>GIT Tecnologías de la Información y las Telecomunicaciones</t>
  </si>
  <si>
    <t>GIT Defensa Judicial</t>
  </si>
  <si>
    <t>GIT Contratación</t>
  </si>
  <si>
    <t>GIT Asesoría Estructuración</t>
  </si>
  <si>
    <t>GIT Asesoría Gestión Contractual 1</t>
  </si>
  <si>
    <t>GIT Asesoría Gestión Contractual 2</t>
  </si>
  <si>
    <t>GIT de Talento Humano</t>
  </si>
  <si>
    <t>GIT Administrativo</t>
  </si>
  <si>
    <t>Hallazgo_CGR</t>
  </si>
  <si>
    <r>
      <t xml:space="preserve">FECHA FINAL DE EJECUCIÓN
</t>
    </r>
    <r>
      <rPr>
        <sz val="11"/>
        <color theme="1" tint="0.34998626667073579"/>
        <rFont val="Calibri"/>
        <family val="2"/>
        <scheme val="minor"/>
      </rPr>
      <t>(dd/mm/aaaa)</t>
    </r>
  </si>
  <si>
    <r>
      <t xml:space="preserve">APLICA CORRECCIÓN
</t>
    </r>
    <r>
      <rPr>
        <sz val="11"/>
        <color theme="1" tint="0.34998626667073579"/>
        <rFont val="Calibri"/>
        <family val="2"/>
        <scheme val="minor"/>
      </rPr>
      <t>(¿Se puede corregir la situación que generó la no conformidad?)</t>
    </r>
  </si>
  <si>
    <r>
      <t xml:space="preserve">FECHA(S) DE SEGUIMIENTO
</t>
    </r>
    <r>
      <rPr>
        <sz val="11"/>
        <color theme="1" tint="0.34998626667073579"/>
        <rFont val="Calibri"/>
        <family val="2"/>
        <scheme val="minor"/>
      </rPr>
      <t>(dd/mm/aaaa)</t>
    </r>
  </si>
  <si>
    <r>
      <t xml:space="preserve">DOCUMENTO DE ACEPTACIÓN DEL PLAN DE MEJORA
</t>
    </r>
    <r>
      <rPr>
        <sz val="11"/>
        <color theme="1" tint="0.34998626667073579"/>
        <rFont val="Calibri"/>
        <family val="2"/>
        <scheme val="minor"/>
      </rPr>
      <t>(No. Memorando y resumen)</t>
    </r>
  </si>
  <si>
    <r>
      <t xml:space="preserve">RESPONSABLE DEL CIERRE DE LA ACCIÓN
</t>
    </r>
    <r>
      <rPr>
        <sz val="11"/>
        <color theme="1" tint="0.34998626667073579"/>
        <rFont val="Calibri"/>
        <family val="2"/>
        <scheme val="minor"/>
      </rPr>
      <t>(Cargo y Dependencia)</t>
    </r>
  </si>
  <si>
    <r>
      <t xml:space="preserve">DOCUMENTO DE CIERRE
</t>
    </r>
    <r>
      <rPr>
        <sz val="11"/>
        <color theme="1" tint="0.34998626667073579"/>
        <rFont val="Calibri"/>
        <family val="2"/>
        <scheme val="minor"/>
      </rPr>
      <t>(No. Memorando)</t>
    </r>
  </si>
  <si>
    <t>Diligencia aquí el 1er ¿por qué?: ¿Por qué ocurrió el hallazgo? No culpes personas, busca fallas en el sistema</t>
  </si>
  <si>
    <t>Diligencia aquí la causa identificada por la Contraloria General de la Republica - CGR</t>
  </si>
  <si>
    <t>Vicepresidencia de Planeación Riesgos y Entorno</t>
  </si>
  <si>
    <t>Vicepresidencia_Planeación_Riesgos_y_Entorno</t>
  </si>
  <si>
    <r>
      <t xml:space="preserve">PMP/PMI Asociado
</t>
    </r>
    <r>
      <rPr>
        <sz val="11"/>
        <color theme="1" tint="0.34998626667073579"/>
        <rFont val="Calibri"/>
        <family val="2"/>
        <scheme val="minor"/>
      </rPr>
      <t>(Para hallazgos de la OCI-CGR)</t>
    </r>
  </si>
  <si>
    <r>
      <t xml:space="preserve">SEGUIMIENTO
</t>
    </r>
    <r>
      <rPr>
        <sz val="11"/>
        <color theme="1" tint="0.34998626667073579"/>
        <rFont val="Calibri"/>
        <family val="2"/>
        <scheme val="minor"/>
      </rPr>
      <t>(Incluir fecha, % de avance y análisis del seguimiento. Conservar la trazabilidad)</t>
    </r>
  </si>
  <si>
    <t>EVALUACIÓN Y CIERRE</t>
  </si>
  <si>
    <r>
      <t xml:space="preserve">No. CONSECUTIVO
</t>
    </r>
    <r>
      <rPr>
        <sz val="11"/>
        <color theme="0" tint="-0.499984740745262"/>
        <rFont val="Calibri"/>
        <family val="2"/>
        <scheme val="minor"/>
      </rPr>
      <t>(xxx-año)</t>
    </r>
  </si>
  <si>
    <r>
      <t xml:space="preserve">DOCUMENTO DE REFERENCIA
</t>
    </r>
    <r>
      <rPr>
        <sz val="11"/>
        <color theme="1" tint="0.34998626667073579"/>
        <rFont val="Calibri"/>
        <family val="2"/>
        <scheme val="minor"/>
      </rPr>
      <t>(Informe de auditoria,  informe de riesgos, registro de no conformidad)</t>
    </r>
  </si>
  <si>
    <t>NO. RADICADO DEL DOCUMENTO</t>
  </si>
  <si>
    <t>ID RIESGO INSTITUCIONAL ASOCIADO</t>
  </si>
  <si>
    <r>
      <t xml:space="preserve">ANÁLISIS DE CAUSAS DEL HALLAZGO
</t>
    </r>
    <r>
      <rPr>
        <sz val="11"/>
        <color theme="1" tint="0.34998626667073579"/>
        <rFont val="Calibri"/>
        <family val="2"/>
        <scheme val="minor"/>
      </rPr>
      <t>(Responder a la pregunta ¿Por qué ocurrió el hallazgo?, registrar al menos 3 "por qué's" hasta identificar la</t>
    </r>
    <r>
      <rPr>
        <u/>
        <sz val="11"/>
        <color theme="1" tint="0.34998626667073579"/>
        <rFont val="Calibri"/>
        <family val="2"/>
        <scheme val="minor"/>
      </rPr>
      <t xml:space="preserve"> causa raíz </t>
    </r>
    <r>
      <rPr>
        <sz val="11"/>
        <color theme="1" tint="0.34998626667073579"/>
        <rFont val="Calibri"/>
        <family val="2"/>
        <scheme val="minor"/>
      </rPr>
      <t>del hallazgo</t>
    </r>
    <r>
      <rPr>
        <sz val="11"/>
        <color theme="0" tint="-0.499984740745262"/>
        <rFont val="Calibri"/>
        <family val="2"/>
        <scheme val="minor"/>
      </rPr>
      <t>)</t>
    </r>
    <r>
      <rPr>
        <b/>
        <sz val="11"/>
        <color theme="0" tint="-0.499984740745262"/>
        <rFont val="Calibri"/>
        <family val="2"/>
        <scheme val="minor"/>
      </rPr>
      <t xml:space="preserve">. </t>
    </r>
    <r>
      <rPr>
        <sz val="11"/>
        <color theme="0" tint="-0.499984740745262"/>
        <rFont val="Calibri"/>
        <family val="2"/>
        <scheme val="minor"/>
      </rPr>
      <t>Para hallazgos de CGR, transcribir como aparece en el informe</t>
    </r>
  </si>
  <si>
    <t>Sistema de Gestión de Calidad</t>
  </si>
  <si>
    <t>Sistema de Gestión Antisoborno</t>
  </si>
  <si>
    <t>Sistema de Gestión Ambiental</t>
  </si>
  <si>
    <t>Operación Estadística de Tráfico y Recaudo</t>
  </si>
  <si>
    <t>Plan Estratégico de Seguridad Vial</t>
  </si>
  <si>
    <t>Sistema de Gestión de Seguridad y Salud en el Trabajo</t>
  </si>
  <si>
    <t>Módelo de Gestión Documental y Administración de Archivos</t>
  </si>
  <si>
    <t>Sistema de Gestión de Seguridad de la Información</t>
  </si>
  <si>
    <t>Empresa Familiarmente Responsable</t>
  </si>
  <si>
    <t>Sistema Estratégico de Planeación y Gestión</t>
  </si>
  <si>
    <t>Estructuración de Proyectos de Infraestructura de Transporte</t>
  </si>
  <si>
    <t>Gestión de la Contratación Pública</t>
  </si>
  <si>
    <t>Gestión Contractual y Seguimiento de Proyectos de Infraestructura de Transporte</t>
  </si>
  <si>
    <t>Gestión del Talento Humano</t>
  </si>
  <si>
    <t>Gestión Administrativa y Financiera</t>
  </si>
  <si>
    <t>Gestión Tecnológica</t>
  </si>
  <si>
    <t>Gesstión Jurídica</t>
  </si>
  <si>
    <t>Transparencia, Participación, Servicio al Ciudadano y Comunicación</t>
  </si>
  <si>
    <t>Evaluación y Control Institucional</t>
  </si>
  <si>
    <r>
      <t xml:space="preserve">FECHA DE LA EVALUACIÓN
</t>
    </r>
    <r>
      <rPr>
        <sz val="11"/>
        <color theme="1" tint="0.34998626667073579"/>
        <rFont val="Calibri"/>
        <family val="2"/>
        <scheme val="minor"/>
      </rPr>
      <t>(dd/mm/aaaa)</t>
    </r>
  </si>
  <si>
    <r>
      <t xml:space="preserve">VICEPRESIDENCIA / OFICINA
</t>
    </r>
    <r>
      <rPr>
        <sz val="11"/>
        <color theme="0" tint="-0.499984740745262"/>
        <rFont val="Calibri"/>
        <family val="2"/>
        <scheme val="minor"/>
      </rPr>
      <t>(Responsable del Plan de mejoramiento)</t>
    </r>
  </si>
  <si>
    <r>
      <t xml:space="preserve">GRUPO / EQUIPO
</t>
    </r>
    <r>
      <rPr>
        <sz val="11"/>
        <color theme="0" tint="-0.499984740745262"/>
        <rFont val="Calibri"/>
        <family val="2"/>
        <scheme val="minor"/>
      </rPr>
      <t>(Responsable del Plan de mejoramiento)</t>
    </r>
  </si>
  <si>
    <r>
      <t xml:space="preserve">FECHA DE RADICACIÓN
</t>
    </r>
    <r>
      <rPr>
        <sz val="11"/>
        <color theme="0" tint="-0.499984740745262"/>
        <rFont val="Calibri"/>
        <family val="2"/>
        <scheme val="minor"/>
      </rPr>
      <t>(dd/mm/aaaa)</t>
    </r>
  </si>
  <si>
    <r>
      <t xml:space="preserve">DESCRIPCIÓN
</t>
    </r>
    <r>
      <rPr>
        <sz val="11"/>
        <color theme="0" tint="-0.499984740745262"/>
        <rFont val="Calibri"/>
        <family val="2"/>
        <scheme val="minor"/>
      </rPr>
      <t>(Transcribir como aparece en el documento de referencia, el hallazgo o la situación identificada)</t>
    </r>
  </si>
  <si>
    <r>
      <t xml:space="preserve">PROCESO
</t>
    </r>
    <r>
      <rPr>
        <sz val="11"/>
        <color theme="0" tint="-0.499984740745262"/>
        <rFont val="Calibri"/>
        <family val="2"/>
        <scheme val="minor"/>
      </rPr>
      <t>(Responsable del Plan de mejoramiento)</t>
    </r>
  </si>
  <si>
    <r>
      <t xml:space="preserve">ACTIVIDAD(ES) DE CORRECCIÓN
</t>
    </r>
    <r>
      <rPr>
        <sz val="11"/>
        <color theme="1" tint="0.34998626667073579"/>
        <rFont val="Calibri"/>
        <family val="2"/>
        <scheme val="minor"/>
      </rPr>
      <t>(Accion(es) tomada(s) para corregir la evidencia que generó el hallazgo de manera inmediata)</t>
    </r>
  </si>
  <si>
    <r>
      <t xml:space="preserve">RESPONSABLE DE LA ACTIVIDAD DE CORRECCIÓN
</t>
    </r>
    <r>
      <rPr>
        <sz val="11"/>
        <color theme="1" tint="0.34998626667073579"/>
        <rFont val="Calibri"/>
        <family val="2"/>
        <scheme val="minor"/>
      </rPr>
      <t>(Dependencia y cargo)</t>
    </r>
  </si>
  <si>
    <r>
      <t xml:space="preserve">ACTIVIDADES DE MEJORAMIENTO
</t>
    </r>
    <r>
      <rPr>
        <sz val="11"/>
        <color theme="0" tint="-0.499984740745262"/>
        <rFont val="Calibri"/>
        <family val="2"/>
        <scheme val="minor"/>
      </rPr>
      <t>(Para hallazgos de CGR son las unidades de medida)</t>
    </r>
  </si>
  <si>
    <r>
      <t xml:space="preserve">RESPONSABLE DE LA ACTIVIDAD
</t>
    </r>
    <r>
      <rPr>
        <sz val="11"/>
        <color theme="1" tint="0.34998626667073579"/>
        <rFont val="Calibri"/>
        <family val="2"/>
        <scheme val="minor"/>
      </rPr>
      <t>(Dependencia y cargo)</t>
    </r>
  </si>
  <si>
    <t>SEPG-F-079</t>
  </si>
  <si>
    <t>MATRIZ DE SEGUIMIENTO A PLANES DE MEJORAMIENTO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</si>
</sst>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 * #,##0.00_ ;_ * \-#,##0.00_ ;_ * &quot;-&quot;??_ ;_ @_ "/>
    <numFmt numFmtId="165" formatCode="&quot;00&quot;#"/>
  </numFmts>
  <fonts count="2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10"/>
      <name val="Arial"/>
      <family val="2"/>
    </font>
    <font>
      <b/>
      <sz val="1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9"/>
      <color indexed="81"/>
      <name val="Tahoma"/>
      <family val="2"/>
    </font>
    <font>
      <sz val="10"/>
      <name val="Calibri"/>
      <family val="2"/>
      <scheme val="minor"/>
    </font>
    <font>
      <sz val="8"/>
      <name val="Calibri"/>
      <family val="2"/>
      <scheme val="minor"/>
    </font>
    <font>
      <sz val="10"/>
      <color theme="1"/>
      <name val="Calibri"/>
      <family val="2"/>
      <scheme val="minor"/>
    </font>
    <font>
      <sz val="10.5"/>
      <color theme="0" tint="-0.499984740745262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theme="0" tint="-0.34998626667073579"/>
      <name val="Calibri"/>
      <family val="2"/>
      <scheme val="minor"/>
    </font>
    <font>
      <sz val="11"/>
      <color theme="1"/>
      <name val="Aptos"/>
      <family val="2"/>
    </font>
    <font>
      <b/>
      <sz val="11"/>
      <color theme="1"/>
      <name val="Aptos"/>
      <family val="2"/>
    </font>
    <font>
      <sz val="11"/>
      <color theme="1" tint="0.34998626667073579"/>
      <name val="Calibri"/>
      <family val="2"/>
      <scheme val="minor"/>
    </font>
    <font>
      <u/>
      <sz val="11"/>
      <color theme="1" tint="0.34998626667073579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b/>
      <sz val="11"/>
      <color theme="0" tint="-0.499984740745262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399975585192419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20">
    <xf numFmtId="0" fontId="0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6" fillId="0" borderId="0"/>
    <xf numFmtId="0" fontId="4" fillId="0" borderId="0"/>
    <xf numFmtId="9" fontId="6" fillId="0" borderId="0" applyFont="0" applyFill="0" applyBorder="0" applyAlignment="0" applyProtection="0"/>
    <xf numFmtId="0" fontId="7" fillId="0" borderId="0"/>
    <xf numFmtId="164" fontId="7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88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0" fontId="0" fillId="0" borderId="1" xfId="0" applyBorder="1"/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2" fillId="0" borderId="1" xfId="0" applyFont="1" applyBorder="1" applyAlignment="1">
      <alignment horizontal="right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14" fillId="0" borderId="1" xfId="0" applyFont="1" applyBorder="1"/>
    <xf numFmtId="0" fontId="14" fillId="0" borderId="2" xfId="0" applyFont="1" applyBorder="1"/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12" fillId="0" borderId="2" xfId="0" applyFont="1" applyBorder="1" applyAlignment="1">
      <alignment horizontal="right" vertical="center"/>
    </xf>
    <xf numFmtId="0" fontId="12" fillId="0" borderId="4" xfId="0" applyFont="1" applyBorder="1" applyAlignment="1">
      <alignment horizontal="right" vertical="center"/>
    </xf>
    <xf numFmtId="0" fontId="0" fillId="0" borderId="1" xfId="0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right"/>
    </xf>
    <xf numFmtId="0" fontId="16" fillId="0" borderId="1" xfId="0" applyFont="1" applyBorder="1" applyAlignment="1">
      <alignment horizontal="right" vertical="center" wrapText="1"/>
    </xf>
    <xf numFmtId="0" fontId="16" fillId="0" borderId="2" xfId="0" applyFont="1" applyBorder="1" applyAlignment="1">
      <alignment horizontal="right" vertical="center" wrapText="1"/>
    </xf>
    <xf numFmtId="0" fontId="16" fillId="0" borderId="4" xfId="0" applyFont="1" applyBorder="1" applyAlignment="1">
      <alignment horizontal="right" vertical="center" wrapText="1"/>
    </xf>
    <xf numFmtId="0" fontId="17" fillId="0" borderId="1" xfId="0" applyFont="1" applyBorder="1" applyAlignment="1">
      <alignment horizontal="right" wrapText="1"/>
    </xf>
    <xf numFmtId="0" fontId="18" fillId="0" borderId="1" xfId="0" applyFont="1" applyBorder="1" applyAlignment="1">
      <alignment horizontal="left" vertical="center" wrapText="1"/>
    </xf>
    <xf numFmtId="0" fontId="1" fillId="6" borderId="1" xfId="0" applyFont="1" applyFill="1" applyBorder="1" applyAlignment="1">
      <alignment horizontal="center" vertical="center" wrapText="1"/>
    </xf>
    <xf numFmtId="0" fontId="0" fillId="7" borderId="0" xfId="0" applyFill="1"/>
    <xf numFmtId="0" fontId="0" fillId="8" borderId="1" xfId="0" applyFill="1" applyBorder="1" applyAlignment="1">
      <alignment horizontal="left" vertical="top"/>
    </xf>
    <xf numFmtId="0" fontId="1" fillId="9" borderId="1" xfId="0" applyFont="1" applyFill="1" applyBorder="1" applyAlignment="1">
      <alignment horizontal="center" vertical="center" wrapText="1"/>
    </xf>
    <xf numFmtId="49" fontId="0" fillId="0" borderId="1" xfId="0" applyNumberFormat="1" applyBorder="1" applyAlignment="1">
      <alignment horizontal="left" vertical="center" wrapText="1"/>
    </xf>
    <xf numFmtId="49" fontId="15" fillId="0" borderId="1" xfId="0" applyNumberFormat="1" applyFont="1" applyBorder="1" applyAlignment="1">
      <alignment vertical="center" wrapText="1"/>
    </xf>
    <xf numFmtId="0" fontId="0" fillId="10" borderId="1" xfId="0" applyFill="1" applyBorder="1" applyAlignment="1">
      <alignment horizontal="left" vertical="top"/>
    </xf>
    <xf numFmtId="0" fontId="0" fillId="11" borderId="1" xfId="0" applyFill="1" applyBorder="1" applyAlignment="1">
      <alignment horizontal="left" vertical="top"/>
    </xf>
    <xf numFmtId="0" fontId="0" fillId="12" borderId="1" xfId="0" applyFill="1" applyBorder="1" applyAlignment="1">
      <alignment horizontal="left" vertical="top"/>
    </xf>
    <xf numFmtId="0" fontId="0" fillId="13" borderId="1" xfId="0" applyFill="1" applyBorder="1" applyAlignment="1">
      <alignment horizontal="left" vertical="top"/>
    </xf>
    <xf numFmtId="0" fontId="20" fillId="0" borderId="0" xfId="0" applyFont="1" applyAlignment="1">
      <alignment horizontal="left" vertical="center" indent="1"/>
    </xf>
    <xf numFmtId="0" fontId="0" fillId="7" borderId="0" xfId="0" applyFill="1" applyAlignment="1">
      <alignment vertical="center" wrapText="1"/>
    </xf>
    <xf numFmtId="0" fontId="0" fillId="0" borderId="0" xfId="0" applyAlignment="1">
      <alignment vertical="center"/>
    </xf>
    <xf numFmtId="0" fontId="16" fillId="0" borderId="1" xfId="0" applyFont="1" applyBorder="1" applyAlignment="1">
      <alignment horizontal="right" vertical="center"/>
    </xf>
    <xf numFmtId="0" fontId="16" fillId="0" borderId="2" xfId="0" applyFont="1" applyBorder="1" applyAlignment="1">
      <alignment horizontal="right" vertical="center"/>
    </xf>
    <xf numFmtId="0" fontId="16" fillId="0" borderId="4" xfId="0" applyFont="1" applyBorder="1" applyAlignment="1">
      <alignment horizontal="right" vertical="center"/>
    </xf>
    <xf numFmtId="0" fontId="17" fillId="0" borderId="1" xfId="0" applyFont="1" applyBorder="1" applyAlignment="1">
      <alignment horizontal="right"/>
    </xf>
    <xf numFmtId="0" fontId="14" fillId="0" borderId="0" xfId="0" applyFont="1" applyAlignment="1">
      <alignment wrapText="1"/>
    </xf>
    <xf numFmtId="165" fontId="10" fillId="0" borderId="1" xfId="17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justify" vertical="center" wrapText="1"/>
    </xf>
    <xf numFmtId="0" fontId="18" fillId="0" borderId="1" xfId="0" applyFont="1" applyBorder="1" applyAlignment="1">
      <alignment horizontal="justify" vertical="center" wrapText="1"/>
    </xf>
    <xf numFmtId="49" fontId="15" fillId="0" borderId="1" xfId="0" applyNumberFormat="1" applyFont="1" applyBorder="1" applyAlignment="1">
      <alignment horizontal="justify" vertical="center" wrapText="1"/>
    </xf>
    <xf numFmtId="0" fontId="8" fillId="5" borderId="3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14" fontId="3" fillId="0" borderId="3" xfId="0" applyNumberFormat="1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165" fontId="10" fillId="0" borderId="3" xfId="17" applyNumberFormat="1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165" fontId="10" fillId="0" borderId="6" xfId="17" applyNumberFormat="1" applyFont="1" applyBorder="1" applyAlignment="1">
      <alignment horizontal="center" vertical="center" wrapText="1"/>
    </xf>
    <xf numFmtId="165" fontId="10" fillId="0" borderId="4" xfId="17" applyNumberFormat="1" applyFont="1" applyBorder="1" applyAlignment="1">
      <alignment horizontal="center" vertical="center" wrapText="1"/>
    </xf>
    <xf numFmtId="165" fontId="10" fillId="0" borderId="2" xfId="17" applyNumberFormat="1" applyFont="1" applyBorder="1" applyAlignment="1">
      <alignment horizontal="center" vertical="center" wrapText="1"/>
    </xf>
    <xf numFmtId="0" fontId="9" fillId="9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9" fillId="4" borderId="1" xfId="0" applyFont="1" applyFill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left" vertical="center" wrapText="1"/>
    </xf>
    <xf numFmtId="0" fontId="9" fillId="6" borderId="7" xfId="0" applyFont="1" applyFill="1" applyBorder="1" applyAlignment="1">
      <alignment horizontal="center" vertical="center"/>
    </xf>
    <xf numFmtId="0" fontId="9" fillId="6" borderId="8" xfId="0" applyFont="1" applyFill="1" applyBorder="1" applyAlignment="1">
      <alignment horizontal="center" vertical="center"/>
    </xf>
    <xf numFmtId="0" fontId="9" fillId="6" borderId="9" xfId="0" applyFont="1" applyFill="1" applyBorder="1" applyAlignment="1">
      <alignment horizontal="center" vertical="center"/>
    </xf>
    <xf numFmtId="0" fontId="1" fillId="11" borderId="6" xfId="0" applyFont="1" applyFill="1" applyBorder="1" applyAlignment="1">
      <alignment horizontal="center" vertical="center" wrapText="1"/>
    </xf>
    <xf numFmtId="0" fontId="1" fillId="11" borderId="2" xfId="0" applyFont="1" applyFill="1" applyBorder="1" applyAlignment="1">
      <alignment horizontal="center" vertical="center" wrapText="1"/>
    </xf>
    <xf numFmtId="165" fontId="10" fillId="0" borderId="1" xfId="17" applyNumberFormat="1" applyFont="1" applyBorder="1" applyAlignment="1">
      <alignment horizontal="center" vertical="center"/>
    </xf>
    <xf numFmtId="14" fontId="0" fillId="0" borderId="1" xfId="0" applyNumberFormat="1" applyBorder="1" applyAlignment="1">
      <alignment horizontal="justify" vertical="center" wrapText="1"/>
    </xf>
    <xf numFmtId="0" fontId="0" fillId="0" borderId="1" xfId="0" applyBorder="1" applyAlignment="1">
      <alignment horizontal="justify" vertical="center" wrapText="1"/>
    </xf>
    <xf numFmtId="0" fontId="10" fillId="0" borderId="1" xfId="17" applyFont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9" fontId="0" fillId="0" borderId="1" xfId="19" applyFont="1" applyBorder="1" applyAlignment="1">
      <alignment horizontal="center" vertical="center" wrapText="1"/>
    </xf>
    <xf numFmtId="165" fontId="10" fillId="0" borderId="1" xfId="17" applyNumberFormat="1" applyFont="1" applyBorder="1" applyAlignment="1">
      <alignment horizontal="center" vertical="center" wrapText="1"/>
    </xf>
    <xf numFmtId="49" fontId="10" fillId="0" borderId="1" xfId="17" applyNumberFormat="1" applyFont="1" applyBorder="1" applyAlignment="1">
      <alignment horizontal="center" vertical="center"/>
    </xf>
    <xf numFmtId="0" fontId="0" fillId="0" borderId="6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49" fontId="15" fillId="0" borderId="1" xfId="0" applyNumberFormat="1" applyFont="1" applyBorder="1" applyAlignment="1">
      <alignment horizontal="center" vertical="center" wrapText="1"/>
    </xf>
    <xf numFmtId="0" fontId="0" fillId="7" borderId="0" xfId="0" applyFill="1" applyAlignment="1">
      <alignment horizontal="center"/>
    </xf>
  </cellXfs>
  <cellStyles count="20">
    <cellStyle name="Millares 2" xfId="1" xr:uid="{8670E1F1-CDF5-4824-BFF3-BFA0A921A168}"/>
    <cellStyle name="Millares 2 2" xfId="2" xr:uid="{E91433B1-7594-4382-921A-1D7774B2202C}"/>
    <cellStyle name="Millares 2 2 2" xfId="3" xr:uid="{51E2E0FA-447F-496B-B3DA-6D78FEC3AB74}"/>
    <cellStyle name="Millares 3" xfId="4" xr:uid="{D2CA843C-7DBF-4894-B9ED-38183E5E58E7}"/>
    <cellStyle name="Millares 3 10" xfId="5" xr:uid="{DCB7E9AD-E65E-42FE-9EF6-4C4AFAB5F49E}"/>
    <cellStyle name="Millares 3 2" xfId="6" xr:uid="{8C641778-C5FA-468C-B016-2D5AA361FAA2}"/>
    <cellStyle name="Millares 3 3" xfId="7" xr:uid="{296C2007-14B9-420B-9B58-E663CB87701D}"/>
    <cellStyle name="Millares 3 4" xfId="8" xr:uid="{67479655-EC5A-4FC0-9523-017A0A0D6511}"/>
    <cellStyle name="Millares 3 5" xfId="9" xr:uid="{F656D17A-5A39-4981-9A90-45CD7A9C6A44}"/>
    <cellStyle name="Millares 3 6" xfId="10" xr:uid="{56F905EB-AFED-4F20-9BB9-B29D117B0052}"/>
    <cellStyle name="Millares 3 7" xfId="11" xr:uid="{976B2681-BC03-4082-8F50-44D4A0FE34B0}"/>
    <cellStyle name="Millares 3 8" xfId="12" xr:uid="{94218CB1-4F09-4D68-8BBF-48CBED31F16A}"/>
    <cellStyle name="Millares 3 9" xfId="13" xr:uid="{E700C4AA-2D43-4CF5-9A56-3151D72E9980}"/>
    <cellStyle name="Millares 4" xfId="18" xr:uid="{67B0FC1C-D956-4A3D-8CAE-608DB26AA110}"/>
    <cellStyle name="Normal" xfId="0" builtinId="0"/>
    <cellStyle name="Normal 2" xfId="14" xr:uid="{94CFC685-3EA8-41EA-837E-CE311410DCF0}"/>
    <cellStyle name="Normal 3" xfId="15" xr:uid="{F9CDCE63-F3EF-4B4C-880F-77365EA0113C}"/>
    <cellStyle name="Normal 4" xfId="17" xr:uid="{C5469DCE-7F77-4571-9BCC-F94FC81AE4E5}"/>
    <cellStyle name="Porcentaje" xfId="19" builtinId="5"/>
    <cellStyle name="Porcentual 2" xfId="16" xr:uid="{F09D191C-9B93-4599-A763-B8FE024B12E6}"/>
  </cellStyles>
  <dxfs count="132">
    <dxf>
      <fill>
        <patternFill patternType="darkGray"/>
      </fill>
    </dxf>
    <dxf>
      <fill>
        <patternFill patternType="darkGray"/>
      </fill>
    </dxf>
    <dxf>
      <fill>
        <patternFill patternType="darkGray"/>
      </fill>
    </dxf>
    <dxf>
      <fill>
        <patternFill patternType="darkGray"/>
      </fill>
    </dxf>
    <dxf>
      <fill>
        <patternFill patternType="darkGray"/>
      </fill>
    </dxf>
    <dxf>
      <fill>
        <patternFill patternType="darkGray"/>
      </fill>
    </dxf>
    <dxf>
      <fill>
        <patternFill patternType="darkGray"/>
      </fill>
    </dxf>
    <dxf>
      <fill>
        <patternFill patternType="darkGray"/>
      </fill>
    </dxf>
    <dxf>
      <fill>
        <patternFill patternType="darkGray"/>
      </fill>
    </dxf>
    <dxf>
      <fill>
        <patternFill patternType="darkGray"/>
      </fill>
    </dxf>
    <dxf>
      <fill>
        <patternFill patternType="darkGray"/>
      </fill>
    </dxf>
    <dxf>
      <fill>
        <patternFill patternType="darkGray"/>
      </fill>
    </dxf>
    <dxf>
      <fill>
        <patternFill patternType="darkGray"/>
      </fill>
    </dxf>
    <dxf>
      <fill>
        <patternFill patternType="darkGray"/>
      </fill>
    </dxf>
    <dxf>
      <fill>
        <patternFill patternType="darkGray"/>
      </fill>
    </dxf>
    <dxf>
      <fill>
        <patternFill patternType="darkGray"/>
      </fill>
    </dxf>
    <dxf>
      <fill>
        <patternFill patternType="darkGray"/>
      </fill>
    </dxf>
    <dxf>
      <fill>
        <patternFill patternType="darkGray"/>
      </fill>
    </dxf>
    <dxf>
      <fill>
        <patternFill patternType="darkGray"/>
      </fill>
    </dxf>
    <dxf>
      <fill>
        <patternFill patternType="darkGray"/>
      </fill>
    </dxf>
    <dxf>
      <fill>
        <patternFill patternType="darkGray"/>
      </fill>
    </dxf>
    <dxf>
      <fill>
        <patternFill patternType="darkGray"/>
      </fill>
    </dxf>
    <dxf>
      <fill>
        <patternFill patternType="darkGray"/>
      </fill>
    </dxf>
    <dxf>
      <fill>
        <patternFill patternType="darkGray"/>
      </fill>
    </dxf>
    <dxf>
      <fill>
        <patternFill patternType="darkGray"/>
      </fill>
    </dxf>
    <dxf>
      <fill>
        <patternFill patternType="darkGray"/>
      </fill>
    </dxf>
    <dxf>
      <fill>
        <patternFill patternType="darkGray"/>
      </fill>
    </dxf>
    <dxf>
      <fill>
        <patternFill patternType="darkGray"/>
      </fill>
    </dxf>
    <dxf>
      <fill>
        <patternFill patternType="darkGray"/>
      </fill>
    </dxf>
    <dxf>
      <fill>
        <patternFill patternType="darkGray"/>
      </fill>
    </dxf>
    <dxf>
      <fill>
        <patternFill patternType="darkGray"/>
      </fill>
    </dxf>
    <dxf>
      <fill>
        <patternFill patternType="darkGray"/>
      </fill>
    </dxf>
    <dxf>
      <fill>
        <patternFill patternType="darkGray"/>
      </fill>
    </dxf>
    <dxf>
      <fill>
        <patternFill patternType="darkGray"/>
      </fill>
    </dxf>
    <dxf>
      <fill>
        <patternFill patternType="darkGray"/>
      </fill>
    </dxf>
    <dxf>
      <fill>
        <patternFill patternType="darkGray"/>
      </fill>
    </dxf>
    <dxf>
      <fill>
        <patternFill patternType="darkGray"/>
      </fill>
    </dxf>
    <dxf>
      <fill>
        <patternFill patternType="darkGray"/>
      </fill>
    </dxf>
    <dxf>
      <fill>
        <patternFill patternType="darkGray"/>
      </fill>
    </dxf>
    <dxf>
      <fill>
        <patternFill patternType="darkGray"/>
      </fill>
    </dxf>
    <dxf>
      <fill>
        <patternFill patternType="darkGray"/>
      </fill>
    </dxf>
    <dxf>
      <fill>
        <patternFill patternType="darkGray"/>
      </fill>
    </dxf>
    <dxf>
      <fill>
        <patternFill patternType="darkGray"/>
      </fill>
    </dxf>
    <dxf>
      <fill>
        <patternFill patternType="darkGray"/>
      </fill>
    </dxf>
    <dxf>
      <fill>
        <patternFill patternType="darkGray"/>
      </fill>
    </dxf>
    <dxf>
      <fill>
        <patternFill patternType="darkGray"/>
      </fill>
    </dxf>
    <dxf>
      <fill>
        <patternFill patternType="darkGray"/>
      </fill>
    </dxf>
    <dxf>
      <fill>
        <patternFill patternType="darkGray"/>
      </fill>
    </dxf>
    <dxf>
      <fill>
        <patternFill patternType="darkGray"/>
      </fill>
    </dxf>
    <dxf>
      <fill>
        <patternFill patternType="darkGray"/>
      </fill>
    </dxf>
    <dxf>
      <fill>
        <patternFill patternType="darkGray"/>
      </fill>
    </dxf>
    <dxf>
      <fill>
        <patternFill patternType="darkGray"/>
      </fill>
    </dxf>
    <dxf>
      <fill>
        <patternFill patternType="darkGray"/>
      </fill>
    </dxf>
    <dxf>
      <fill>
        <patternFill patternType="darkGray"/>
      </fill>
    </dxf>
    <dxf>
      <fill>
        <patternFill patternType="darkGray"/>
      </fill>
    </dxf>
    <dxf>
      <fill>
        <patternFill patternType="darkGray"/>
      </fill>
    </dxf>
    <dxf>
      <fill>
        <patternFill patternType="darkGray"/>
      </fill>
    </dxf>
    <dxf>
      <fill>
        <patternFill patternType="darkGray"/>
      </fill>
    </dxf>
    <dxf>
      <fill>
        <patternFill patternType="darkGray"/>
      </fill>
    </dxf>
    <dxf>
      <fill>
        <patternFill patternType="darkGray"/>
      </fill>
    </dxf>
    <dxf>
      <fill>
        <patternFill patternType="darkGray"/>
      </fill>
    </dxf>
    <dxf>
      <fill>
        <patternFill patternType="darkGray"/>
      </fill>
    </dxf>
    <dxf>
      <fill>
        <patternFill patternType="darkGray"/>
      </fill>
    </dxf>
    <dxf>
      <fill>
        <patternFill patternType="darkGray"/>
      </fill>
    </dxf>
    <dxf>
      <fill>
        <patternFill patternType="darkGray"/>
      </fill>
    </dxf>
    <dxf>
      <fill>
        <patternFill patternType="darkGray"/>
      </fill>
    </dxf>
    <dxf>
      <fill>
        <patternFill patternType="darkGray"/>
      </fill>
    </dxf>
    <dxf>
      <fill>
        <patternFill patternType="darkGray"/>
      </fill>
    </dxf>
    <dxf>
      <fill>
        <patternFill patternType="darkGray"/>
      </fill>
    </dxf>
    <dxf>
      <fill>
        <patternFill patternType="darkGray"/>
      </fill>
    </dxf>
    <dxf>
      <fill>
        <patternFill patternType="darkGray"/>
      </fill>
    </dxf>
    <dxf>
      <fill>
        <patternFill patternType="darkGray"/>
      </fill>
    </dxf>
    <dxf>
      <fill>
        <patternFill patternType="darkGray"/>
      </fill>
    </dxf>
    <dxf>
      <fill>
        <patternFill patternType="darkGray"/>
      </fill>
    </dxf>
    <dxf>
      <fill>
        <patternFill patternType="darkGray"/>
      </fill>
    </dxf>
    <dxf>
      <fill>
        <patternFill patternType="darkGray"/>
      </fill>
    </dxf>
    <dxf>
      <fill>
        <patternFill patternType="darkGray"/>
      </fill>
    </dxf>
    <dxf>
      <fill>
        <patternFill patternType="darkGray"/>
      </fill>
    </dxf>
    <dxf>
      <fill>
        <patternFill patternType="darkGray"/>
      </fill>
    </dxf>
    <dxf>
      <fill>
        <patternFill patternType="darkGray"/>
      </fill>
    </dxf>
    <dxf>
      <fill>
        <patternFill patternType="darkGray"/>
      </fill>
    </dxf>
    <dxf>
      <fill>
        <patternFill patternType="darkGray"/>
      </fill>
    </dxf>
    <dxf>
      <fill>
        <patternFill patternType="darkGray"/>
      </fill>
    </dxf>
    <dxf>
      <fill>
        <patternFill patternType="darkGray"/>
      </fill>
    </dxf>
    <dxf>
      <fill>
        <patternFill patternType="darkGray"/>
      </fill>
    </dxf>
    <dxf>
      <fill>
        <patternFill patternType="darkGray"/>
      </fill>
    </dxf>
    <dxf>
      <fill>
        <patternFill patternType="darkGray"/>
      </fill>
    </dxf>
    <dxf>
      <fill>
        <patternFill patternType="darkGray"/>
      </fill>
    </dxf>
    <dxf>
      <fill>
        <patternFill patternType="darkGray"/>
      </fill>
    </dxf>
    <dxf>
      <fill>
        <patternFill patternType="darkGray"/>
      </fill>
    </dxf>
    <dxf>
      <fill>
        <patternFill patternType="darkGray"/>
      </fill>
    </dxf>
    <dxf>
      <fill>
        <patternFill patternType="darkGray"/>
      </fill>
    </dxf>
    <dxf>
      <fill>
        <patternFill patternType="darkGray"/>
      </fill>
    </dxf>
    <dxf>
      <fill>
        <patternFill patternType="darkGray"/>
      </fill>
    </dxf>
    <dxf>
      <fill>
        <patternFill patternType="darkGray"/>
      </fill>
    </dxf>
    <dxf>
      <fill>
        <patternFill patternType="darkGray"/>
      </fill>
    </dxf>
    <dxf>
      <fill>
        <patternFill patternType="darkGray"/>
      </fill>
    </dxf>
    <dxf>
      <fill>
        <patternFill patternType="darkGray"/>
      </fill>
    </dxf>
    <dxf>
      <fill>
        <patternFill patternType="darkGray"/>
      </fill>
    </dxf>
    <dxf>
      <fill>
        <patternFill patternType="darkGray"/>
      </fill>
    </dxf>
    <dxf>
      <fill>
        <patternFill patternType="darkGray"/>
      </fill>
    </dxf>
    <dxf>
      <fill>
        <patternFill patternType="darkGray"/>
      </fill>
    </dxf>
    <dxf>
      <fill>
        <patternFill patternType="darkGray"/>
      </fill>
    </dxf>
    <dxf>
      <fill>
        <patternFill patternType="darkGray"/>
      </fill>
    </dxf>
    <dxf>
      <fill>
        <patternFill patternType="darkGray"/>
      </fill>
    </dxf>
    <dxf>
      <fill>
        <patternFill patternType="darkGray"/>
      </fill>
    </dxf>
    <dxf>
      <fill>
        <patternFill patternType="darkGray"/>
      </fill>
    </dxf>
    <dxf>
      <fill>
        <patternFill patternType="darkGray"/>
      </fill>
    </dxf>
    <dxf>
      <fill>
        <patternFill patternType="darkGray"/>
      </fill>
    </dxf>
    <dxf>
      <fill>
        <patternFill patternType="darkGray"/>
      </fill>
    </dxf>
    <dxf>
      <fill>
        <patternFill patternType="darkGray"/>
      </fill>
    </dxf>
    <dxf>
      <fill>
        <patternFill patternType="darkGray"/>
      </fill>
    </dxf>
    <dxf>
      <fill>
        <patternFill patternType="darkGray"/>
      </fill>
    </dxf>
    <dxf>
      <fill>
        <patternFill patternType="darkGray"/>
      </fill>
    </dxf>
    <dxf>
      <fill>
        <patternFill patternType="darkGray"/>
      </fill>
    </dxf>
    <dxf>
      <fill>
        <patternFill patternType="darkGray"/>
      </fill>
    </dxf>
    <dxf>
      <fill>
        <patternFill patternType="darkGray"/>
      </fill>
    </dxf>
    <dxf>
      <fill>
        <patternFill patternType="darkGray"/>
      </fill>
    </dxf>
    <dxf>
      <fill>
        <patternFill patternType="darkGray"/>
      </fill>
    </dxf>
    <dxf>
      <fill>
        <patternFill patternType="darkGray"/>
      </fill>
    </dxf>
    <dxf>
      <fill>
        <patternFill patternType="darkGray"/>
      </fill>
    </dxf>
    <dxf>
      <fill>
        <patternFill patternType="darkGray"/>
      </fill>
    </dxf>
    <dxf>
      <fill>
        <patternFill patternType="darkGray"/>
      </fill>
    </dxf>
    <dxf>
      <fill>
        <patternFill patternType="darkGray"/>
      </fill>
    </dxf>
    <dxf>
      <fill>
        <patternFill patternType="darkGray"/>
      </fill>
    </dxf>
    <dxf>
      <fill>
        <patternFill patternType="darkGray"/>
      </fill>
    </dxf>
    <dxf>
      <fill>
        <patternFill patternType="darkGray"/>
      </fill>
    </dxf>
    <dxf>
      <fill>
        <patternFill patternType="darkGray"/>
      </fill>
    </dxf>
    <dxf>
      <fill>
        <patternFill patternType="darkGray"/>
      </fill>
    </dxf>
    <dxf>
      <fill>
        <patternFill patternType="darkGray"/>
      </fill>
    </dxf>
    <dxf>
      <fill>
        <patternFill patternType="darkGray"/>
      </fill>
    </dxf>
    <dxf>
      <font>
        <strike val="0"/>
      </font>
      <fill>
        <patternFill patternType="darkTrellis">
          <bgColor theme="0" tint="-0.14993743705557422"/>
        </patternFill>
      </fill>
    </dxf>
  </dxfs>
  <tableStyles count="0" defaultTableStyle="TableStyleMedium2" defaultPivotStyle="PivotStyleLight16"/>
  <colors>
    <mruColors>
      <color rgb="FF36609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11" Type="http://schemas.openxmlformats.org/officeDocument/2006/relationships/customXml" Target="../customXml/item4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3.xml"/><Relationship Id="rId4" Type="http://schemas.openxmlformats.org/officeDocument/2006/relationships/styles" Target="styles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212916</xdr:colOff>
      <xdr:row>0</xdr:row>
      <xdr:rowOff>11206</xdr:rowOff>
    </xdr:from>
    <xdr:to>
      <xdr:col>0</xdr:col>
      <xdr:colOff>796588</xdr:colOff>
      <xdr:row>3</xdr:row>
      <xdr:rowOff>34765</xdr:rowOff>
    </xdr:to>
    <xdr:pic>
      <xdr:nvPicPr>
        <xdr:cNvPr id="3" name="Imagen 1">
          <a:extLst>
            <a:ext uri="{FF2B5EF4-FFF2-40B4-BE49-F238E27FC236}">
              <a16:creationId xmlns:a16="http://schemas.microsoft.com/office/drawing/2014/main" id="{061D1D59-8F38-4292-9DC8-C2A6170E3C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0296" t="13445" r="17097" b="13445"/>
        <a:stretch>
          <a:fillRect/>
        </a:stretch>
      </xdr:blipFill>
      <xdr:spPr bwMode="auto">
        <a:xfrm>
          <a:off x="212916" y="11206"/>
          <a:ext cx="577322" cy="85279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0E1D33-4EE2-4374-8291-BA1FACBDFF46}">
  <dimension ref="A1:AJ56"/>
  <sheetViews>
    <sheetView tabSelected="1" zoomScale="80" zoomScaleNormal="80" zoomScaleSheetLayoutView="100" workbookViewId="0">
      <selection activeCell="A7" sqref="A7:A11"/>
    </sheetView>
  </sheetViews>
  <sheetFormatPr baseColWidth="10" defaultColWidth="11.42578125" defaultRowHeight="15" x14ac:dyDescent="0.25"/>
  <cols>
    <col min="1" max="1" width="14.42578125" style="2" customWidth="1"/>
    <col min="2" max="2" width="19.42578125" style="2" customWidth="1"/>
    <col min="3" max="3" width="16" style="2" customWidth="1"/>
    <col min="4" max="4" width="28.28515625" style="2" customWidth="1"/>
    <col min="5" max="5" width="17.85546875" style="2" customWidth="1"/>
    <col min="6" max="6" width="28.28515625" style="2" customWidth="1"/>
    <col min="7" max="7" width="37.7109375" style="2" customWidth="1"/>
    <col min="8" max="8" width="13.85546875" style="4" customWidth="1"/>
    <col min="9" max="9" width="17.42578125" style="2" customWidth="1"/>
    <col min="10" max="10" width="25.28515625" style="2" customWidth="1"/>
    <col min="11" max="11" width="23.85546875" style="2" customWidth="1"/>
    <col min="12" max="12" width="17.42578125" style="2" customWidth="1"/>
    <col min="13" max="13" width="21.42578125" customWidth="1"/>
    <col min="14" max="14" width="48.5703125" customWidth="1"/>
    <col min="15" max="15" width="18.85546875" customWidth="1"/>
    <col min="16" max="16" width="24" style="2" customWidth="1"/>
    <col min="17" max="17" width="48.5703125" customWidth="1"/>
    <col min="18" max="18" width="48.5703125" style="2" customWidth="1"/>
    <col min="19" max="19" width="16.7109375" style="2" customWidth="1"/>
    <col min="20" max="20" width="22.85546875" style="2" customWidth="1"/>
    <col min="21" max="21" width="15.5703125" style="2" customWidth="1"/>
    <col min="22" max="22" width="22.85546875" style="2" customWidth="1"/>
    <col min="23" max="23" width="17.85546875" style="2" customWidth="1"/>
    <col min="24" max="24" width="20" style="2" customWidth="1"/>
    <col min="25" max="25" width="15.42578125" style="4" customWidth="1"/>
    <col min="26" max="26" width="17.140625" style="4" customWidth="1"/>
    <col min="27" max="27" width="16.85546875" style="4" customWidth="1"/>
    <col min="28" max="30" width="33.28515625" style="4" customWidth="1"/>
    <col min="31" max="32" width="17.140625" customWidth="1"/>
    <col min="33" max="33" width="31.140625" customWidth="1"/>
    <col min="34" max="34" width="16" style="2" customWidth="1"/>
    <col min="35" max="35" width="24.42578125" customWidth="1"/>
    <col min="36" max="36" width="17.85546875" customWidth="1"/>
  </cols>
  <sheetData>
    <row r="1" spans="1:36" ht="29.25" customHeight="1" x14ac:dyDescent="0.25">
      <c r="A1" s="85"/>
      <c r="B1" s="48" t="s">
        <v>162</v>
      </c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48"/>
      <c r="Y1" s="48"/>
      <c r="Z1" s="48"/>
      <c r="AA1" s="48"/>
      <c r="AB1" s="48"/>
      <c r="AC1" s="48"/>
      <c r="AD1" s="48"/>
      <c r="AE1" s="48"/>
      <c r="AF1" s="48"/>
      <c r="AG1" s="48"/>
      <c r="AH1" s="48"/>
      <c r="AI1" s="48"/>
      <c r="AJ1" s="48"/>
    </row>
    <row r="2" spans="1:36" ht="18.75" customHeight="1" x14ac:dyDescent="0.25">
      <c r="A2" s="85"/>
      <c r="B2" s="49" t="s">
        <v>0</v>
      </c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  <c r="AA2" s="49"/>
      <c r="AB2" s="49"/>
      <c r="AC2" s="49"/>
      <c r="AD2" s="49"/>
      <c r="AE2" s="49"/>
      <c r="AF2" s="49"/>
      <c r="AG2" s="49"/>
      <c r="AH2" s="49"/>
      <c r="AI2" s="49"/>
      <c r="AJ2" s="49"/>
    </row>
    <row r="3" spans="1:36" ht="18.75" customHeight="1" x14ac:dyDescent="0.25">
      <c r="A3" s="85"/>
      <c r="B3" s="53" t="s">
        <v>1</v>
      </c>
      <c r="C3" s="54"/>
      <c r="D3" s="54"/>
      <c r="E3" s="54"/>
      <c r="F3" s="54"/>
      <c r="G3" s="55"/>
      <c r="H3" s="56" t="s">
        <v>161</v>
      </c>
      <c r="I3" s="57"/>
      <c r="J3" s="57"/>
      <c r="K3" s="57"/>
      <c r="L3" s="57"/>
      <c r="M3" s="57"/>
      <c r="N3" s="58"/>
      <c r="O3" s="51" t="s">
        <v>2</v>
      </c>
      <c r="P3" s="51"/>
      <c r="Q3" s="51"/>
      <c r="R3" s="51"/>
      <c r="S3" s="51"/>
      <c r="T3" s="51"/>
      <c r="U3" s="52">
        <v>5</v>
      </c>
      <c r="V3" s="52"/>
      <c r="W3" s="52"/>
      <c r="X3" s="52"/>
      <c r="Y3" s="52"/>
      <c r="Z3" s="52"/>
      <c r="AA3" s="52"/>
      <c r="AB3" s="51" t="s">
        <v>3</v>
      </c>
      <c r="AC3" s="51"/>
      <c r="AD3" s="51"/>
      <c r="AE3" s="51"/>
      <c r="AF3" s="50">
        <v>46156</v>
      </c>
      <c r="AG3" s="49"/>
      <c r="AH3" s="49"/>
      <c r="AI3" s="49"/>
      <c r="AJ3" s="49"/>
    </row>
    <row r="4" spans="1:36" ht="9" customHeight="1" x14ac:dyDescent="0.25">
      <c r="A4" s="5"/>
      <c r="B4" s="5"/>
      <c r="C4" s="5"/>
      <c r="D4" s="5"/>
      <c r="E4" s="5"/>
      <c r="F4" s="5"/>
      <c r="G4" s="5"/>
      <c r="H4" s="9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</row>
    <row r="5" spans="1:36" ht="18" customHeight="1" x14ac:dyDescent="0.25">
      <c r="A5" s="63" t="s">
        <v>14</v>
      </c>
      <c r="B5" s="63"/>
      <c r="C5" s="63"/>
      <c r="D5" s="63"/>
      <c r="E5" s="63"/>
      <c r="F5" s="63"/>
      <c r="G5" s="63"/>
      <c r="H5" s="63"/>
      <c r="I5" s="63"/>
      <c r="J5" s="63"/>
      <c r="K5" s="63"/>
      <c r="L5" s="63"/>
      <c r="M5" s="69" t="s">
        <v>17</v>
      </c>
      <c r="N5" s="70"/>
      <c r="O5" s="70"/>
      <c r="P5" s="71"/>
      <c r="Q5" s="72" t="s">
        <v>131</v>
      </c>
      <c r="R5" s="63" t="s">
        <v>15</v>
      </c>
      <c r="S5" s="63"/>
      <c r="T5" s="63"/>
      <c r="U5" s="62" t="s">
        <v>13</v>
      </c>
      <c r="V5" s="62"/>
      <c r="W5" s="62"/>
      <c r="X5" s="62"/>
      <c r="Y5" s="62"/>
      <c r="Z5" s="62"/>
      <c r="AA5" s="62"/>
      <c r="AB5" s="62"/>
      <c r="AC5" s="62"/>
      <c r="AD5" s="62"/>
      <c r="AE5" s="64" t="s">
        <v>126</v>
      </c>
      <c r="AF5" s="64"/>
      <c r="AG5" s="64"/>
      <c r="AH5" s="64"/>
      <c r="AI5" s="64"/>
      <c r="AJ5" s="64"/>
    </row>
    <row r="6" spans="1:36" s="1" customFormat="1" ht="90" customHeight="1" x14ac:dyDescent="0.25">
      <c r="A6" s="17" t="s">
        <v>127</v>
      </c>
      <c r="B6" s="17" t="s">
        <v>152</v>
      </c>
      <c r="C6" s="17" t="s">
        <v>153</v>
      </c>
      <c r="D6" s="17" t="s">
        <v>128</v>
      </c>
      <c r="E6" s="17" t="s">
        <v>129</v>
      </c>
      <c r="F6" s="17" t="s">
        <v>154</v>
      </c>
      <c r="G6" s="17" t="s">
        <v>155</v>
      </c>
      <c r="H6" s="17" t="s">
        <v>16</v>
      </c>
      <c r="I6" s="17" t="s">
        <v>4</v>
      </c>
      <c r="J6" s="17" t="s">
        <v>156</v>
      </c>
      <c r="K6" s="17" t="s">
        <v>11</v>
      </c>
      <c r="L6" s="17" t="s">
        <v>130</v>
      </c>
      <c r="M6" s="26" t="s">
        <v>115</v>
      </c>
      <c r="N6" s="26" t="s">
        <v>157</v>
      </c>
      <c r="O6" s="26" t="s">
        <v>114</v>
      </c>
      <c r="P6" s="26" t="s">
        <v>158</v>
      </c>
      <c r="Q6" s="73"/>
      <c r="R6" s="17" t="s">
        <v>159</v>
      </c>
      <c r="S6" s="17" t="s">
        <v>114</v>
      </c>
      <c r="T6" s="17" t="s">
        <v>160</v>
      </c>
      <c r="U6" s="29" t="s">
        <v>124</v>
      </c>
      <c r="V6" s="29" t="s">
        <v>90</v>
      </c>
      <c r="W6" s="29" t="s">
        <v>116</v>
      </c>
      <c r="X6" s="18" t="s">
        <v>28</v>
      </c>
      <c r="Y6" s="18" t="s">
        <v>32</v>
      </c>
      <c r="Z6" s="29" t="s">
        <v>31</v>
      </c>
      <c r="AA6" s="29" t="s">
        <v>33</v>
      </c>
      <c r="AB6" s="29" t="s">
        <v>125</v>
      </c>
      <c r="AC6" s="29" t="s">
        <v>117</v>
      </c>
      <c r="AD6" s="29" t="s">
        <v>35</v>
      </c>
      <c r="AE6" s="19" t="s">
        <v>36</v>
      </c>
      <c r="AF6" s="19" t="s">
        <v>37</v>
      </c>
      <c r="AG6" s="19" t="s">
        <v>38</v>
      </c>
      <c r="AH6" s="19" t="s">
        <v>151</v>
      </c>
      <c r="AI6" s="19" t="s">
        <v>118</v>
      </c>
      <c r="AJ6" s="19" t="s">
        <v>119</v>
      </c>
    </row>
    <row r="7" spans="1:36" ht="56.25" customHeight="1" x14ac:dyDescent="0.25">
      <c r="A7" s="81"/>
      <c r="B7" s="80"/>
      <c r="C7" s="80"/>
      <c r="D7" s="80"/>
      <c r="E7" s="59"/>
      <c r="F7" s="59"/>
      <c r="G7" s="75"/>
      <c r="H7" s="66"/>
      <c r="I7" s="77"/>
      <c r="J7" s="66"/>
      <c r="K7" s="74"/>
      <c r="L7" s="86"/>
      <c r="M7" s="66"/>
      <c r="N7" s="45"/>
      <c r="O7" s="13"/>
      <c r="P7" s="30"/>
      <c r="Q7" s="46" t="str">
        <f>+IFERROR(VLOOKUP(H7,Hoja1!O$15:P$26,2,0),"")</f>
        <v/>
      </c>
      <c r="R7" s="46" t="str">
        <f>+IFERROR(VLOOKUP(I7,Hoja1!C$21:D$22,2,0),"")</f>
        <v/>
      </c>
      <c r="S7" s="13"/>
      <c r="T7" s="30"/>
      <c r="U7" s="66"/>
      <c r="V7" s="66"/>
      <c r="W7" s="78"/>
      <c r="X7" s="66"/>
      <c r="Y7" s="79"/>
      <c r="Z7" s="78"/>
      <c r="AA7" s="79"/>
      <c r="AB7" s="68"/>
      <c r="AC7" s="66"/>
      <c r="AD7" s="66"/>
      <c r="AE7" s="66"/>
      <c r="AF7" s="66"/>
      <c r="AG7" s="68"/>
      <c r="AH7" s="67"/>
      <c r="AI7" s="68"/>
      <c r="AJ7" s="65"/>
    </row>
    <row r="8" spans="1:36" ht="30.75" customHeight="1" x14ac:dyDescent="0.25">
      <c r="A8" s="81"/>
      <c r="B8" s="80"/>
      <c r="C8" s="80"/>
      <c r="D8" s="80"/>
      <c r="E8" s="60"/>
      <c r="F8" s="60"/>
      <c r="G8" s="76"/>
      <c r="H8" s="66"/>
      <c r="I8" s="77"/>
      <c r="J8" s="66"/>
      <c r="K8" s="74"/>
      <c r="L8" s="86"/>
      <c r="M8" s="66"/>
      <c r="N8" s="45"/>
      <c r="O8" s="13"/>
      <c r="P8" s="30"/>
      <c r="Q8" s="47" t="s">
        <v>21</v>
      </c>
      <c r="R8" s="45"/>
      <c r="S8" s="13"/>
      <c r="T8" s="30"/>
      <c r="U8" s="66"/>
      <c r="V8" s="66"/>
      <c r="W8" s="78"/>
      <c r="X8" s="66"/>
      <c r="Y8" s="79"/>
      <c r="Z8" s="78"/>
      <c r="AA8" s="79"/>
      <c r="AB8" s="68"/>
      <c r="AC8" s="66"/>
      <c r="AD8" s="66"/>
      <c r="AE8" s="66"/>
      <c r="AF8" s="66"/>
      <c r="AG8" s="68"/>
      <c r="AH8" s="67"/>
      <c r="AI8" s="68"/>
      <c r="AJ8" s="65"/>
    </row>
    <row r="9" spans="1:36" ht="30.75" customHeight="1" x14ac:dyDescent="0.25">
      <c r="A9" s="81"/>
      <c r="B9" s="80"/>
      <c r="C9" s="80"/>
      <c r="D9" s="80"/>
      <c r="E9" s="60"/>
      <c r="F9" s="60"/>
      <c r="G9" s="76"/>
      <c r="H9" s="66"/>
      <c r="I9" s="77"/>
      <c r="J9" s="66"/>
      <c r="K9" s="74"/>
      <c r="L9" s="86"/>
      <c r="M9" s="66"/>
      <c r="N9" s="45"/>
      <c r="O9" s="13"/>
      <c r="P9" s="30"/>
      <c r="Q9" s="47" t="s">
        <v>22</v>
      </c>
      <c r="R9" s="45"/>
      <c r="S9" s="13"/>
      <c r="T9" s="30"/>
      <c r="U9" s="66"/>
      <c r="V9" s="66"/>
      <c r="W9" s="78"/>
      <c r="X9" s="66"/>
      <c r="Y9" s="79"/>
      <c r="Z9" s="78"/>
      <c r="AA9" s="79"/>
      <c r="AB9" s="68"/>
      <c r="AC9" s="66"/>
      <c r="AD9" s="66"/>
      <c r="AE9" s="66"/>
      <c r="AF9" s="66"/>
      <c r="AG9" s="68"/>
      <c r="AH9" s="67"/>
      <c r="AI9" s="68"/>
      <c r="AJ9" s="65"/>
    </row>
    <row r="10" spans="1:36" ht="30.75" customHeight="1" x14ac:dyDescent="0.25">
      <c r="A10" s="81"/>
      <c r="B10" s="80"/>
      <c r="C10" s="80"/>
      <c r="D10" s="80"/>
      <c r="E10" s="60"/>
      <c r="F10" s="60"/>
      <c r="G10" s="76"/>
      <c r="H10" s="66"/>
      <c r="I10" s="77"/>
      <c r="J10" s="66"/>
      <c r="K10" s="74"/>
      <c r="L10" s="86"/>
      <c r="M10" s="66"/>
      <c r="N10" s="45"/>
      <c r="O10" s="13"/>
      <c r="P10" s="30"/>
      <c r="Q10" s="47" t="s">
        <v>23</v>
      </c>
      <c r="R10" s="45"/>
      <c r="S10" s="13"/>
      <c r="T10" s="30"/>
      <c r="U10" s="66"/>
      <c r="V10" s="66"/>
      <c r="W10" s="78"/>
      <c r="X10" s="66"/>
      <c r="Y10" s="79"/>
      <c r="Z10" s="78"/>
      <c r="AA10" s="79"/>
      <c r="AB10" s="68"/>
      <c r="AC10" s="66"/>
      <c r="AD10" s="66"/>
      <c r="AE10" s="66"/>
      <c r="AF10" s="66"/>
      <c r="AG10" s="68"/>
      <c r="AH10" s="67"/>
      <c r="AI10" s="68"/>
      <c r="AJ10" s="65"/>
    </row>
    <row r="11" spans="1:36" ht="30.75" customHeight="1" x14ac:dyDescent="0.25">
      <c r="A11" s="81"/>
      <c r="B11" s="80"/>
      <c r="C11" s="80"/>
      <c r="D11" s="80"/>
      <c r="E11" s="61"/>
      <c r="F11" s="61"/>
      <c r="G11" s="76"/>
      <c r="H11" s="66"/>
      <c r="I11" s="77"/>
      <c r="J11" s="66"/>
      <c r="K11" s="74"/>
      <c r="L11" s="86"/>
      <c r="M11" s="66"/>
      <c r="N11" s="45"/>
      <c r="O11" s="13"/>
      <c r="P11" s="30"/>
      <c r="Q11" s="47" t="s">
        <v>24</v>
      </c>
      <c r="R11" s="45"/>
      <c r="S11" s="13"/>
      <c r="T11" s="30"/>
      <c r="U11" s="66"/>
      <c r="V11" s="66"/>
      <c r="W11" s="78"/>
      <c r="X11" s="66"/>
      <c r="Y11" s="79"/>
      <c r="Z11" s="78"/>
      <c r="AA11" s="79"/>
      <c r="AB11" s="68"/>
      <c r="AC11" s="66"/>
      <c r="AD11" s="66"/>
      <c r="AE11" s="66"/>
      <c r="AF11" s="66"/>
      <c r="AG11" s="68"/>
      <c r="AH11" s="67"/>
      <c r="AI11" s="68"/>
      <c r="AJ11" s="65"/>
    </row>
    <row r="12" spans="1:36" ht="30.75" hidden="1" customHeight="1" x14ac:dyDescent="0.25">
      <c r="A12" s="81"/>
      <c r="B12" s="80"/>
      <c r="C12" s="80"/>
      <c r="D12" s="80"/>
      <c r="E12" s="44"/>
      <c r="F12" s="44"/>
      <c r="G12" s="66"/>
      <c r="H12" s="66"/>
      <c r="I12" s="77"/>
      <c r="J12" s="66"/>
      <c r="K12" s="74"/>
      <c r="L12" s="86"/>
      <c r="M12" s="66"/>
      <c r="N12" s="16"/>
      <c r="O12" s="13"/>
      <c r="P12" s="30"/>
      <c r="Q12" s="31"/>
      <c r="R12" s="25" t="str">
        <f>+IFERROR(VLOOKUP(I12,Hoja1!C$21:D$22,2,0),"")</f>
        <v/>
      </c>
      <c r="S12" s="13"/>
      <c r="T12" s="30"/>
      <c r="U12" s="82"/>
      <c r="V12" s="66"/>
      <c r="W12" s="78"/>
      <c r="X12" s="66"/>
      <c r="Y12" s="79"/>
      <c r="Z12" s="78" t="s">
        <v>27</v>
      </c>
      <c r="AA12" s="79"/>
      <c r="AB12" s="68"/>
      <c r="AC12" s="66"/>
      <c r="AD12" s="66"/>
      <c r="AE12" s="66"/>
      <c r="AF12" s="66"/>
      <c r="AG12" s="68"/>
      <c r="AH12" s="67"/>
      <c r="AI12" s="68"/>
      <c r="AJ12" s="65"/>
    </row>
    <row r="13" spans="1:36" ht="30.75" hidden="1" customHeight="1" x14ac:dyDescent="0.25">
      <c r="A13" s="81"/>
      <c r="B13" s="80"/>
      <c r="C13" s="80"/>
      <c r="D13" s="80"/>
      <c r="E13" s="44"/>
      <c r="F13" s="44"/>
      <c r="G13" s="66"/>
      <c r="H13" s="66"/>
      <c r="I13" s="77"/>
      <c r="J13" s="66"/>
      <c r="K13" s="74"/>
      <c r="L13" s="86"/>
      <c r="M13" s="66"/>
      <c r="N13" s="16"/>
      <c r="O13" s="13"/>
      <c r="P13" s="30"/>
      <c r="Q13" s="31" t="s">
        <v>21</v>
      </c>
      <c r="R13" s="16">
        <v>2</v>
      </c>
      <c r="S13" s="13"/>
      <c r="T13" s="30"/>
      <c r="U13" s="83"/>
      <c r="V13" s="66"/>
      <c r="W13" s="78"/>
      <c r="X13" s="66"/>
      <c r="Y13" s="79"/>
      <c r="Z13" s="78"/>
      <c r="AA13" s="79"/>
      <c r="AB13" s="68"/>
      <c r="AC13" s="66"/>
      <c r="AD13" s="66"/>
      <c r="AE13" s="66"/>
      <c r="AF13" s="66"/>
      <c r="AG13" s="68"/>
      <c r="AH13" s="67"/>
      <c r="AI13" s="68"/>
      <c r="AJ13" s="65"/>
    </row>
    <row r="14" spans="1:36" ht="30.75" hidden="1" customHeight="1" x14ac:dyDescent="0.25">
      <c r="A14" s="81"/>
      <c r="B14" s="80"/>
      <c r="C14" s="80"/>
      <c r="D14" s="80"/>
      <c r="E14" s="44"/>
      <c r="F14" s="44"/>
      <c r="G14" s="66"/>
      <c r="H14" s="66"/>
      <c r="I14" s="77"/>
      <c r="J14" s="66"/>
      <c r="K14" s="74"/>
      <c r="L14" s="86"/>
      <c r="M14" s="66"/>
      <c r="N14" s="16"/>
      <c r="O14" s="13"/>
      <c r="P14" s="30"/>
      <c r="Q14" s="31" t="s">
        <v>22</v>
      </c>
      <c r="R14" s="16">
        <v>3</v>
      </c>
      <c r="S14" s="13"/>
      <c r="T14" s="30"/>
      <c r="U14" s="83"/>
      <c r="V14" s="66"/>
      <c r="W14" s="78"/>
      <c r="X14" s="66"/>
      <c r="Y14" s="79"/>
      <c r="Z14" s="78"/>
      <c r="AA14" s="79"/>
      <c r="AB14" s="68"/>
      <c r="AC14" s="66"/>
      <c r="AD14" s="66"/>
      <c r="AE14" s="66"/>
      <c r="AF14" s="66"/>
      <c r="AG14" s="68"/>
      <c r="AH14" s="67"/>
      <c r="AI14" s="68"/>
      <c r="AJ14" s="65"/>
    </row>
    <row r="15" spans="1:36" ht="30.75" hidden="1" customHeight="1" x14ac:dyDescent="0.25">
      <c r="A15" s="81"/>
      <c r="B15" s="80"/>
      <c r="C15" s="80"/>
      <c r="D15" s="80"/>
      <c r="E15" s="44"/>
      <c r="F15" s="44"/>
      <c r="G15" s="66"/>
      <c r="H15" s="66"/>
      <c r="I15" s="77"/>
      <c r="J15" s="66"/>
      <c r="K15" s="74"/>
      <c r="L15" s="86"/>
      <c r="M15" s="66"/>
      <c r="N15" s="16"/>
      <c r="O15" s="13"/>
      <c r="P15" s="30"/>
      <c r="Q15" s="31" t="s">
        <v>23</v>
      </c>
      <c r="R15" s="16">
        <v>4</v>
      </c>
      <c r="S15" s="13"/>
      <c r="T15" s="30"/>
      <c r="U15" s="83"/>
      <c r="V15" s="66"/>
      <c r="W15" s="78"/>
      <c r="X15" s="66"/>
      <c r="Y15" s="79"/>
      <c r="Z15" s="78"/>
      <c r="AA15" s="79"/>
      <c r="AB15" s="68"/>
      <c r="AC15" s="66"/>
      <c r="AD15" s="66"/>
      <c r="AE15" s="66"/>
      <c r="AF15" s="66"/>
      <c r="AG15" s="68"/>
      <c r="AH15" s="67"/>
      <c r="AI15" s="68"/>
      <c r="AJ15" s="65"/>
    </row>
    <row r="16" spans="1:36" ht="30.75" hidden="1" customHeight="1" x14ac:dyDescent="0.25">
      <c r="A16" s="81"/>
      <c r="B16" s="80"/>
      <c r="C16" s="80"/>
      <c r="D16" s="80"/>
      <c r="E16" s="44"/>
      <c r="F16" s="44"/>
      <c r="G16" s="66"/>
      <c r="H16" s="66"/>
      <c r="I16" s="77"/>
      <c r="J16" s="66"/>
      <c r="K16" s="74"/>
      <c r="L16" s="86"/>
      <c r="M16" s="66"/>
      <c r="N16" s="16"/>
      <c r="O16" s="13"/>
      <c r="P16" s="30"/>
      <c r="Q16" s="31" t="s">
        <v>24</v>
      </c>
      <c r="R16" s="16">
        <v>5</v>
      </c>
      <c r="S16" s="13"/>
      <c r="T16" s="30"/>
      <c r="U16" s="84"/>
      <c r="V16" s="66"/>
      <c r="W16" s="78"/>
      <c r="X16" s="66"/>
      <c r="Y16" s="79"/>
      <c r="Z16" s="78"/>
      <c r="AA16" s="79"/>
      <c r="AB16" s="68"/>
      <c r="AC16" s="66"/>
      <c r="AD16" s="66"/>
      <c r="AE16" s="66"/>
      <c r="AF16" s="66"/>
      <c r="AG16" s="68"/>
      <c r="AH16" s="67"/>
      <c r="AI16" s="68"/>
      <c r="AJ16" s="65"/>
    </row>
    <row r="17" spans="1:36" ht="30.75" hidden="1" customHeight="1" x14ac:dyDescent="0.25">
      <c r="A17" s="81"/>
      <c r="B17" s="80"/>
      <c r="C17" s="80"/>
      <c r="D17" s="80"/>
      <c r="E17" s="44"/>
      <c r="F17" s="44"/>
      <c r="G17" s="66"/>
      <c r="H17" s="66" t="s">
        <v>49</v>
      </c>
      <c r="I17" s="77" t="s">
        <v>51</v>
      </c>
      <c r="J17" s="66"/>
      <c r="K17" s="74"/>
      <c r="L17" s="86"/>
      <c r="M17" s="66"/>
      <c r="N17" s="16"/>
      <c r="O17" s="13"/>
      <c r="P17" s="30"/>
      <c r="Q17" s="31" t="s">
        <v>20</v>
      </c>
      <c r="R17" s="25" t="str">
        <f>+IFERROR(VLOOKUP(I17,Hoja1!C$21:D$22,2,0),"")</f>
        <v>1 Registrar las actividades a adelantar para atender la mejora identificada</v>
      </c>
      <c r="S17" s="13"/>
      <c r="T17" s="30"/>
      <c r="U17" s="66"/>
      <c r="V17" s="66"/>
      <c r="W17" s="78"/>
      <c r="X17" s="66"/>
      <c r="Y17" s="79"/>
      <c r="Z17" s="78" t="s">
        <v>27</v>
      </c>
      <c r="AA17" s="79"/>
      <c r="AB17" s="68"/>
      <c r="AC17" s="66"/>
      <c r="AD17" s="66"/>
      <c r="AE17" s="66"/>
      <c r="AF17" s="66"/>
      <c r="AG17" s="68"/>
      <c r="AH17" s="67"/>
      <c r="AI17" s="68"/>
      <c r="AJ17" s="65"/>
    </row>
    <row r="18" spans="1:36" ht="30.75" hidden="1" customHeight="1" x14ac:dyDescent="0.25">
      <c r="A18" s="81"/>
      <c r="B18" s="80"/>
      <c r="C18" s="80"/>
      <c r="D18" s="80"/>
      <c r="E18" s="44"/>
      <c r="F18" s="44"/>
      <c r="G18" s="66"/>
      <c r="H18" s="66"/>
      <c r="I18" s="77"/>
      <c r="J18" s="66"/>
      <c r="K18" s="74"/>
      <c r="L18" s="86"/>
      <c r="M18" s="66"/>
      <c r="N18" s="16"/>
      <c r="O18" s="13"/>
      <c r="P18" s="30"/>
      <c r="Q18" s="31" t="s">
        <v>21</v>
      </c>
      <c r="R18" s="16"/>
      <c r="S18" s="13"/>
      <c r="T18" s="30"/>
      <c r="U18" s="66"/>
      <c r="V18" s="66"/>
      <c r="W18" s="78"/>
      <c r="X18" s="66"/>
      <c r="Y18" s="79"/>
      <c r="Z18" s="78"/>
      <c r="AA18" s="79"/>
      <c r="AB18" s="68"/>
      <c r="AC18" s="66"/>
      <c r="AD18" s="66"/>
      <c r="AE18" s="66"/>
      <c r="AF18" s="66"/>
      <c r="AG18" s="68"/>
      <c r="AH18" s="67"/>
      <c r="AI18" s="68"/>
      <c r="AJ18" s="65"/>
    </row>
    <row r="19" spans="1:36" ht="30.75" hidden="1" customHeight="1" x14ac:dyDescent="0.25">
      <c r="A19" s="81"/>
      <c r="B19" s="80"/>
      <c r="C19" s="80"/>
      <c r="D19" s="80"/>
      <c r="E19" s="44"/>
      <c r="F19" s="44"/>
      <c r="G19" s="66"/>
      <c r="H19" s="66"/>
      <c r="I19" s="77"/>
      <c r="J19" s="66"/>
      <c r="K19" s="74"/>
      <c r="L19" s="86"/>
      <c r="M19" s="66"/>
      <c r="N19" s="16"/>
      <c r="O19" s="13"/>
      <c r="P19" s="30"/>
      <c r="Q19" s="31" t="s">
        <v>22</v>
      </c>
      <c r="R19" s="16"/>
      <c r="S19" s="13"/>
      <c r="T19" s="30"/>
      <c r="U19" s="66"/>
      <c r="V19" s="66"/>
      <c r="W19" s="78"/>
      <c r="X19" s="66"/>
      <c r="Y19" s="79"/>
      <c r="Z19" s="78"/>
      <c r="AA19" s="79"/>
      <c r="AB19" s="68"/>
      <c r="AC19" s="66"/>
      <c r="AD19" s="66"/>
      <c r="AE19" s="66"/>
      <c r="AF19" s="66"/>
      <c r="AG19" s="68"/>
      <c r="AH19" s="67"/>
      <c r="AI19" s="68"/>
      <c r="AJ19" s="65"/>
    </row>
    <row r="20" spans="1:36" ht="30.75" hidden="1" customHeight="1" x14ac:dyDescent="0.25">
      <c r="A20" s="81"/>
      <c r="B20" s="80"/>
      <c r="C20" s="80"/>
      <c r="D20" s="80"/>
      <c r="E20" s="44"/>
      <c r="F20" s="44"/>
      <c r="G20" s="66"/>
      <c r="H20" s="66"/>
      <c r="I20" s="77"/>
      <c r="J20" s="66"/>
      <c r="K20" s="74"/>
      <c r="L20" s="86"/>
      <c r="M20" s="66"/>
      <c r="N20" s="16"/>
      <c r="O20" s="13"/>
      <c r="P20" s="30"/>
      <c r="Q20" s="31" t="s">
        <v>23</v>
      </c>
      <c r="R20" s="16"/>
      <c r="S20" s="13"/>
      <c r="T20" s="30"/>
      <c r="U20" s="66"/>
      <c r="V20" s="66"/>
      <c r="W20" s="78"/>
      <c r="X20" s="66"/>
      <c r="Y20" s="79"/>
      <c r="Z20" s="78"/>
      <c r="AA20" s="79"/>
      <c r="AB20" s="68"/>
      <c r="AC20" s="66"/>
      <c r="AD20" s="66"/>
      <c r="AE20" s="66"/>
      <c r="AF20" s="66"/>
      <c r="AG20" s="68"/>
      <c r="AH20" s="67"/>
      <c r="AI20" s="68"/>
      <c r="AJ20" s="65"/>
    </row>
    <row r="21" spans="1:36" ht="30.75" hidden="1" customHeight="1" x14ac:dyDescent="0.25">
      <c r="A21" s="81"/>
      <c r="B21" s="80"/>
      <c r="C21" s="80"/>
      <c r="D21" s="80"/>
      <c r="E21" s="44"/>
      <c r="F21" s="44"/>
      <c r="G21" s="66"/>
      <c r="H21" s="66"/>
      <c r="I21" s="77"/>
      <c r="J21" s="66"/>
      <c r="K21" s="74"/>
      <c r="L21" s="86"/>
      <c r="M21" s="66"/>
      <c r="N21" s="16"/>
      <c r="O21" s="13"/>
      <c r="P21" s="30"/>
      <c r="Q21" s="31" t="s">
        <v>24</v>
      </c>
      <c r="R21" s="16"/>
      <c r="S21" s="13"/>
      <c r="T21" s="30"/>
      <c r="U21" s="66"/>
      <c r="V21" s="66"/>
      <c r="W21" s="78"/>
      <c r="X21" s="66"/>
      <c r="Y21" s="79"/>
      <c r="Z21" s="78"/>
      <c r="AA21" s="79"/>
      <c r="AB21" s="68"/>
      <c r="AC21" s="66"/>
      <c r="AD21" s="66"/>
      <c r="AE21" s="66"/>
      <c r="AF21" s="66"/>
      <c r="AG21" s="68"/>
      <c r="AH21" s="67"/>
      <c r="AI21" s="68"/>
      <c r="AJ21" s="65"/>
    </row>
    <row r="22" spans="1:36" ht="30.75" hidden="1" customHeight="1" x14ac:dyDescent="0.25">
      <c r="A22" s="81"/>
      <c r="B22" s="80"/>
      <c r="C22" s="80"/>
      <c r="D22" s="80"/>
      <c r="E22" s="44"/>
      <c r="F22" s="44"/>
      <c r="G22" s="66"/>
      <c r="H22" s="66"/>
      <c r="I22" s="77"/>
      <c r="J22" s="66"/>
      <c r="K22" s="74"/>
      <c r="L22" s="86"/>
      <c r="M22" s="66"/>
      <c r="N22" s="16"/>
      <c r="O22" s="13"/>
      <c r="P22" s="30"/>
      <c r="Q22" s="31" t="s">
        <v>20</v>
      </c>
      <c r="R22" s="25" t="str">
        <f>+IFERROR(VLOOKUP(I22,Hoja1!C$21:D$22,2,0),"")</f>
        <v/>
      </c>
      <c r="S22" s="13"/>
      <c r="T22" s="30"/>
      <c r="U22" s="66"/>
      <c r="V22" s="66"/>
      <c r="W22" s="78"/>
      <c r="X22" s="66"/>
      <c r="Y22" s="79"/>
      <c r="Z22" s="78" t="s">
        <v>27</v>
      </c>
      <c r="AA22" s="79"/>
      <c r="AB22" s="68"/>
      <c r="AC22" s="66"/>
      <c r="AD22" s="66"/>
      <c r="AE22" s="66"/>
      <c r="AF22" s="66"/>
      <c r="AG22" s="68"/>
      <c r="AH22" s="67"/>
      <c r="AI22" s="68"/>
      <c r="AJ22" s="65"/>
    </row>
    <row r="23" spans="1:36" ht="30.75" hidden="1" customHeight="1" x14ac:dyDescent="0.25">
      <c r="A23" s="81"/>
      <c r="B23" s="80"/>
      <c r="C23" s="80"/>
      <c r="D23" s="80"/>
      <c r="E23" s="44"/>
      <c r="F23" s="44"/>
      <c r="G23" s="66"/>
      <c r="H23" s="66"/>
      <c r="I23" s="77"/>
      <c r="J23" s="66"/>
      <c r="K23" s="74"/>
      <c r="L23" s="86"/>
      <c r="M23" s="66"/>
      <c r="N23" s="16"/>
      <c r="O23" s="13"/>
      <c r="P23" s="30"/>
      <c r="Q23" s="31" t="s">
        <v>21</v>
      </c>
      <c r="R23" s="16"/>
      <c r="S23" s="13"/>
      <c r="T23" s="30"/>
      <c r="U23" s="66"/>
      <c r="V23" s="66"/>
      <c r="W23" s="78"/>
      <c r="X23" s="66"/>
      <c r="Y23" s="79"/>
      <c r="Z23" s="78"/>
      <c r="AA23" s="79"/>
      <c r="AB23" s="68"/>
      <c r="AC23" s="66"/>
      <c r="AD23" s="66"/>
      <c r="AE23" s="66"/>
      <c r="AF23" s="66"/>
      <c r="AG23" s="68"/>
      <c r="AH23" s="67"/>
      <c r="AI23" s="68"/>
      <c r="AJ23" s="65"/>
    </row>
    <row r="24" spans="1:36" ht="30.75" hidden="1" customHeight="1" x14ac:dyDescent="0.25">
      <c r="A24" s="81"/>
      <c r="B24" s="80"/>
      <c r="C24" s="80"/>
      <c r="D24" s="80"/>
      <c r="E24" s="44"/>
      <c r="F24" s="44"/>
      <c r="G24" s="66"/>
      <c r="H24" s="66"/>
      <c r="I24" s="77"/>
      <c r="J24" s="66"/>
      <c r="K24" s="74"/>
      <c r="L24" s="86"/>
      <c r="M24" s="66"/>
      <c r="N24" s="16"/>
      <c r="O24" s="13"/>
      <c r="P24" s="30"/>
      <c r="Q24" s="31" t="s">
        <v>22</v>
      </c>
      <c r="R24" s="16"/>
      <c r="S24" s="13"/>
      <c r="T24" s="30"/>
      <c r="U24" s="66"/>
      <c r="V24" s="66"/>
      <c r="W24" s="78"/>
      <c r="X24" s="66"/>
      <c r="Y24" s="79"/>
      <c r="Z24" s="78"/>
      <c r="AA24" s="79"/>
      <c r="AB24" s="68"/>
      <c r="AC24" s="66"/>
      <c r="AD24" s="66"/>
      <c r="AE24" s="66"/>
      <c r="AF24" s="66"/>
      <c r="AG24" s="68"/>
      <c r="AH24" s="67"/>
      <c r="AI24" s="68"/>
      <c r="AJ24" s="65"/>
    </row>
    <row r="25" spans="1:36" ht="30.75" hidden="1" customHeight="1" x14ac:dyDescent="0.25">
      <c r="A25" s="81"/>
      <c r="B25" s="80"/>
      <c r="C25" s="80"/>
      <c r="D25" s="80"/>
      <c r="E25" s="44"/>
      <c r="F25" s="44"/>
      <c r="G25" s="66"/>
      <c r="H25" s="66"/>
      <c r="I25" s="77"/>
      <c r="J25" s="66"/>
      <c r="K25" s="74"/>
      <c r="L25" s="86"/>
      <c r="M25" s="66"/>
      <c r="N25" s="16"/>
      <c r="O25" s="13"/>
      <c r="P25" s="30"/>
      <c r="Q25" s="31" t="s">
        <v>23</v>
      </c>
      <c r="R25" s="16"/>
      <c r="S25" s="13"/>
      <c r="T25" s="30"/>
      <c r="U25" s="66"/>
      <c r="V25" s="66"/>
      <c r="W25" s="78"/>
      <c r="X25" s="66"/>
      <c r="Y25" s="79"/>
      <c r="Z25" s="78"/>
      <c r="AA25" s="79"/>
      <c r="AB25" s="68"/>
      <c r="AC25" s="66"/>
      <c r="AD25" s="66"/>
      <c r="AE25" s="66"/>
      <c r="AF25" s="66"/>
      <c r="AG25" s="68"/>
      <c r="AH25" s="67"/>
      <c r="AI25" s="68"/>
      <c r="AJ25" s="65"/>
    </row>
    <row r="26" spans="1:36" ht="30.75" hidden="1" customHeight="1" x14ac:dyDescent="0.25">
      <c r="A26" s="81"/>
      <c r="B26" s="80"/>
      <c r="C26" s="80"/>
      <c r="D26" s="80"/>
      <c r="E26" s="44"/>
      <c r="F26" s="44"/>
      <c r="G26" s="66"/>
      <c r="H26" s="66"/>
      <c r="I26" s="77"/>
      <c r="J26" s="66"/>
      <c r="K26" s="74"/>
      <c r="L26" s="86"/>
      <c r="M26" s="66"/>
      <c r="N26" s="16"/>
      <c r="O26" s="13"/>
      <c r="P26" s="30"/>
      <c r="Q26" s="31" t="s">
        <v>24</v>
      </c>
      <c r="R26" s="16"/>
      <c r="S26" s="13"/>
      <c r="T26" s="30"/>
      <c r="U26" s="66"/>
      <c r="V26" s="66"/>
      <c r="W26" s="78"/>
      <c r="X26" s="66"/>
      <c r="Y26" s="79"/>
      <c r="Z26" s="78"/>
      <c r="AA26" s="79"/>
      <c r="AB26" s="68"/>
      <c r="AC26" s="66"/>
      <c r="AD26" s="66"/>
      <c r="AE26" s="66"/>
      <c r="AF26" s="66"/>
      <c r="AG26" s="68"/>
      <c r="AH26" s="67"/>
      <c r="AI26" s="68"/>
      <c r="AJ26" s="65"/>
    </row>
    <row r="27" spans="1:36" ht="30.75" hidden="1" customHeight="1" x14ac:dyDescent="0.25">
      <c r="A27" s="81"/>
      <c r="B27" s="80"/>
      <c r="C27" s="80"/>
      <c r="D27" s="80"/>
      <c r="E27" s="44"/>
      <c r="F27" s="44"/>
      <c r="G27" s="66"/>
      <c r="H27" s="66"/>
      <c r="I27" s="77"/>
      <c r="J27" s="66"/>
      <c r="K27" s="74"/>
      <c r="L27" s="86"/>
      <c r="M27" s="66"/>
      <c r="N27" s="16"/>
      <c r="O27" s="13"/>
      <c r="P27" s="30"/>
      <c r="Q27" s="31" t="s">
        <v>20</v>
      </c>
      <c r="R27" s="25" t="str">
        <f>+IFERROR(VLOOKUP(I27,Hoja1!C$21:D$22,2,0),"")</f>
        <v/>
      </c>
      <c r="S27" s="13"/>
      <c r="T27" s="30"/>
      <c r="U27" s="66"/>
      <c r="V27" s="66"/>
      <c r="W27" s="78"/>
      <c r="X27" s="66"/>
      <c r="Y27" s="79"/>
      <c r="Z27" s="78" t="s">
        <v>27</v>
      </c>
      <c r="AA27" s="79"/>
      <c r="AB27" s="68"/>
      <c r="AC27" s="66"/>
      <c r="AD27" s="66"/>
      <c r="AE27" s="66"/>
      <c r="AF27" s="66"/>
      <c r="AG27" s="68"/>
      <c r="AH27" s="67"/>
      <c r="AI27" s="68"/>
      <c r="AJ27" s="65"/>
    </row>
    <row r="28" spans="1:36" ht="30.75" hidden="1" customHeight="1" x14ac:dyDescent="0.25">
      <c r="A28" s="81"/>
      <c r="B28" s="80"/>
      <c r="C28" s="80"/>
      <c r="D28" s="80"/>
      <c r="E28" s="44"/>
      <c r="F28" s="44"/>
      <c r="G28" s="66"/>
      <c r="H28" s="66"/>
      <c r="I28" s="77"/>
      <c r="J28" s="66"/>
      <c r="K28" s="74"/>
      <c r="L28" s="86"/>
      <c r="M28" s="66"/>
      <c r="N28" s="16"/>
      <c r="O28" s="13"/>
      <c r="P28" s="30"/>
      <c r="Q28" s="31" t="s">
        <v>21</v>
      </c>
      <c r="R28" s="16"/>
      <c r="S28" s="13"/>
      <c r="T28" s="30"/>
      <c r="U28" s="66"/>
      <c r="V28" s="66"/>
      <c r="W28" s="78"/>
      <c r="X28" s="66"/>
      <c r="Y28" s="79"/>
      <c r="Z28" s="78"/>
      <c r="AA28" s="79"/>
      <c r="AB28" s="68"/>
      <c r="AC28" s="66"/>
      <c r="AD28" s="66"/>
      <c r="AE28" s="66"/>
      <c r="AF28" s="66"/>
      <c r="AG28" s="68"/>
      <c r="AH28" s="67"/>
      <c r="AI28" s="68"/>
      <c r="AJ28" s="65"/>
    </row>
    <row r="29" spans="1:36" ht="30.75" hidden="1" customHeight="1" x14ac:dyDescent="0.25">
      <c r="A29" s="81"/>
      <c r="B29" s="80"/>
      <c r="C29" s="80"/>
      <c r="D29" s="80"/>
      <c r="E29" s="44"/>
      <c r="F29" s="44"/>
      <c r="G29" s="66"/>
      <c r="H29" s="66"/>
      <c r="I29" s="77"/>
      <c r="J29" s="66"/>
      <c r="K29" s="74"/>
      <c r="L29" s="86"/>
      <c r="M29" s="66"/>
      <c r="N29" s="16"/>
      <c r="O29" s="13"/>
      <c r="P29" s="30"/>
      <c r="Q29" s="31" t="s">
        <v>22</v>
      </c>
      <c r="R29" s="16"/>
      <c r="S29" s="13"/>
      <c r="T29" s="30"/>
      <c r="U29" s="66"/>
      <c r="V29" s="66"/>
      <c r="W29" s="78"/>
      <c r="X29" s="66"/>
      <c r="Y29" s="79"/>
      <c r="Z29" s="78"/>
      <c r="AA29" s="79"/>
      <c r="AB29" s="68"/>
      <c r="AC29" s="66"/>
      <c r="AD29" s="66"/>
      <c r="AE29" s="66"/>
      <c r="AF29" s="66"/>
      <c r="AG29" s="68"/>
      <c r="AH29" s="67"/>
      <c r="AI29" s="68"/>
      <c r="AJ29" s="65"/>
    </row>
    <row r="30" spans="1:36" ht="30.75" hidden="1" customHeight="1" x14ac:dyDescent="0.25">
      <c r="A30" s="81"/>
      <c r="B30" s="80"/>
      <c r="C30" s="80"/>
      <c r="D30" s="80"/>
      <c r="E30" s="44"/>
      <c r="F30" s="44"/>
      <c r="G30" s="66"/>
      <c r="H30" s="66"/>
      <c r="I30" s="77"/>
      <c r="J30" s="66"/>
      <c r="K30" s="74"/>
      <c r="L30" s="86"/>
      <c r="M30" s="66"/>
      <c r="N30" s="16"/>
      <c r="O30" s="13"/>
      <c r="P30" s="30"/>
      <c r="Q30" s="31" t="s">
        <v>23</v>
      </c>
      <c r="R30" s="16"/>
      <c r="S30" s="13"/>
      <c r="T30" s="30"/>
      <c r="U30" s="66"/>
      <c r="V30" s="66"/>
      <c r="W30" s="78"/>
      <c r="X30" s="66"/>
      <c r="Y30" s="79"/>
      <c r="Z30" s="78"/>
      <c r="AA30" s="79"/>
      <c r="AB30" s="68"/>
      <c r="AC30" s="66"/>
      <c r="AD30" s="66"/>
      <c r="AE30" s="66"/>
      <c r="AF30" s="66"/>
      <c r="AG30" s="68"/>
      <c r="AH30" s="67"/>
      <c r="AI30" s="68"/>
      <c r="AJ30" s="65"/>
    </row>
    <row r="31" spans="1:36" ht="30.75" hidden="1" customHeight="1" x14ac:dyDescent="0.25">
      <c r="A31" s="81"/>
      <c r="B31" s="80"/>
      <c r="C31" s="80"/>
      <c r="D31" s="80"/>
      <c r="E31" s="44"/>
      <c r="F31" s="44"/>
      <c r="G31" s="66"/>
      <c r="H31" s="66"/>
      <c r="I31" s="77"/>
      <c r="J31" s="66"/>
      <c r="K31" s="74"/>
      <c r="L31" s="86"/>
      <c r="M31" s="66"/>
      <c r="N31" s="16"/>
      <c r="O31" s="13"/>
      <c r="P31" s="30"/>
      <c r="Q31" s="31" t="s">
        <v>24</v>
      </c>
      <c r="R31" s="16"/>
      <c r="S31" s="13"/>
      <c r="T31" s="30"/>
      <c r="U31" s="66"/>
      <c r="V31" s="66"/>
      <c r="W31" s="78"/>
      <c r="X31" s="66"/>
      <c r="Y31" s="79"/>
      <c r="Z31" s="78"/>
      <c r="AA31" s="79"/>
      <c r="AB31" s="68"/>
      <c r="AC31" s="66"/>
      <c r="AD31" s="66"/>
      <c r="AE31" s="66"/>
      <c r="AF31" s="66"/>
      <c r="AG31" s="68"/>
      <c r="AH31" s="67"/>
      <c r="AI31" s="68"/>
      <c r="AJ31" s="65"/>
    </row>
    <row r="32" spans="1:36" ht="30.75" hidden="1" customHeight="1" x14ac:dyDescent="0.25">
      <c r="A32" s="81"/>
      <c r="B32" s="80"/>
      <c r="C32" s="80"/>
      <c r="D32" s="80"/>
      <c r="E32" s="44"/>
      <c r="F32" s="44"/>
      <c r="G32" s="66"/>
      <c r="H32" s="66" t="s">
        <v>44</v>
      </c>
      <c r="I32" s="77" t="s">
        <v>51</v>
      </c>
      <c r="J32" s="66"/>
      <c r="K32" s="74"/>
      <c r="L32" s="86"/>
      <c r="M32" s="66"/>
      <c r="N32" s="16"/>
      <c r="O32" s="13"/>
      <c r="P32" s="30"/>
      <c r="Q32" s="31" t="s">
        <v>20</v>
      </c>
      <c r="R32" s="25" t="str">
        <f>+IFERROR(VLOOKUP(I32,Hoja1!C$21:D$22,2,0),"")</f>
        <v>1 Registrar las actividades a adelantar para atender la mejora identificada</v>
      </c>
      <c r="S32" s="13"/>
      <c r="T32" s="30"/>
      <c r="U32" s="66"/>
      <c r="V32" s="66"/>
      <c r="W32" s="78"/>
      <c r="X32" s="66"/>
      <c r="Y32" s="79"/>
      <c r="Z32" s="78" t="s">
        <v>27</v>
      </c>
      <c r="AA32" s="79"/>
      <c r="AB32" s="68"/>
      <c r="AC32" s="66"/>
      <c r="AD32" s="66"/>
      <c r="AE32" s="66"/>
      <c r="AF32" s="66"/>
      <c r="AG32" s="68"/>
      <c r="AH32" s="67"/>
      <c r="AI32" s="68"/>
      <c r="AJ32" s="65"/>
    </row>
    <row r="33" spans="1:36" ht="30.75" hidden="1" customHeight="1" x14ac:dyDescent="0.25">
      <c r="A33" s="81"/>
      <c r="B33" s="80"/>
      <c r="C33" s="80"/>
      <c r="D33" s="80"/>
      <c r="E33" s="44"/>
      <c r="F33" s="44"/>
      <c r="G33" s="66"/>
      <c r="H33" s="66"/>
      <c r="I33" s="77"/>
      <c r="J33" s="66"/>
      <c r="K33" s="74"/>
      <c r="L33" s="86"/>
      <c r="M33" s="66"/>
      <c r="N33" s="16"/>
      <c r="O33" s="13"/>
      <c r="P33" s="30"/>
      <c r="Q33" s="31" t="s">
        <v>21</v>
      </c>
      <c r="R33" s="16" t="str">
        <f>+IFERROR(VLOOKUP(I37,Hoja1!C$21:D$22,2,0),"")</f>
        <v/>
      </c>
      <c r="S33" s="13"/>
      <c r="T33" s="30"/>
      <c r="U33" s="66"/>
      <c r="V33" s="66"/>
      <c r="W33" s="78"/>
      <c r="X33" s="66"/>
      <c r="Y33" s="79"/>
      <c r="Z33" s="78"/>
      <c r="AA33" s="79"/>
      <c r="AB33" s="68"/>
      <c r="AC33" s="66"/>
      <c r="AD33" s="66"/>
      <c r="AE33" s="66"/>
      <c r="AF33" s="66"/>
      <c r="AG33" s="68"/>
      <c r="AH33" s="67"/>
      <c r="AI33" s="68"/>
      <c r="AJ33" s="65"/>
    </row>
    <row r="34" spans="1:36" ht="30.75" hidden="1" customHeight="1" x14ac:dyDescent="0.25">
      <c r="A34" s="81"/>
      <c r="B34" s="80"/>
      <c r="C34" s="80"/>
      <c r="D34" s="80"/>
      <c r="E34" s="44"/>
      <c r="F34" s="44"/>
      <c r="G34" s="66"/>
      <c r="H34" s="66"/>
      <c r="I34" s="77"/>
      <c r="J34" s="66"/>
      <c r="K34" s="74"/>
      <c r="L34" s="86"/>
      <c r="M34" s="66"/>
      <c r="N34" s="16"/>
      <c r="O34" s="13"/>
      <c r="P34" s="30"/>
      <c r="Q34" s="31" t="s">
        <v>22</v>
      </c>
      <c r="R34" s="16"/>
      <c r="S34" s="13"/>
      <c r="T34" s="30"/>
      <c r="U34" s="66"/>
      <c r="V34" s="66"/>
      <c r="W34" s="78"/>
      <c r="X34" s="66"/>
      <c r="Y34" s="79"/>
      <c r="Z34" s="78"/>
      <c r="AA34" s="79"/>
      <c r="AB34" s="68"/>
      <c r="AC34" s="66"/>
      <c r="AD34" s="66"/>
      <c r="AE34" s="66"/>
      <c r="AF34" s="66"/>
      <c r="AG34" s="68"/>
      <c r="AH34" s="67"/>
      <c r="AI34" s="68"/>
      <c r="AJ34" s="65"/>
    </row>
    <row r="35" spans="1:36" ht="30.75" hidden="1" customHeight="1" x14ac:dyDescent="0.25">
      <c r="A35" s="81"/>
      <c r="B35" s="80"/>
      <c r="C35" s="80"/>
      <c r="D35" s="80"/>
      <c r="E35" s="44"/>
      <c r="F35" s="44"/>
      <c r="G35" s="66"/>
      <c r="H35" s="66"/>
      <c r="I35" s="77"/>
      <c r="J35" s="66"/>
      <c r="K35" s="74"/>
      <c r="L35" s="86"/>
      <c r="M35" s="66"/>
      <c r="N35" s="16"/>
      <c r="O35" s="13"/>
      <c r="P35" s="30"/>
      <c r="Q35" s="31" t="s">
        <v>23</v>
      </c>
      <c r="R35" s="16"/>
      <c r="S35" s="13"/>
      <c r="T35" s="30"/>
      <c r="U35" s="66"/>
      <c r="V35" s="66"/>
      <c r="W35" s="78"/>
      <c r="X35" s="66"/>
      <c r="Y35" s="79"/>
      <c r="Z35" s="78"/>
      <c r="AA35" s="79"/>
      <c r="AB35" s="68"/>
      <c r="AC35" s="66"/>
      <c r="AD35" s="66"/>
      <c r="AE35" s="66"/>
      <c r="AF35" s="66"/>
      <c r="AG35" s="68"/>
      <c r="AH35" s="67"/>
      <c r="AI35" s="68"/>
      <c r="AJ35" s="65"/>
    </row>
    <row r="36" spans="1:36" ht="30.75" hidden="1" customHeight="1" x14ac:dyDescent="0.25">
      <c r="A36" s="81"/>
      <c r="B36" s="80"/>
      <c r="C36" s="80"/>
      <c r="D36" s="80"/>
      <c r="E36" s="44"/>
      <c r="F36" s="44"/>
      <c r="G36" s="66"/>
      <c r="H36" s="66"/>
      <c r="I36" s="77"/>
      <c r="J36" s="66"/>
      <c r="K36" s="74"/>
      <c r="L36" s="86"/>
      <c r="M36" s="66"/>
      <c r="N36" s="16"/>
      <c r="O36" s="13"/>
      <c r="P36" s="30"/>
      <c r="Q36" s="31" t="s">
        <v>24</v>
      </c>
      <c r="R36" s="16"/>
      <c r="S36" s="13"/>
      <c r="T36" s="30"/>
      <c r="U36" s="66"/>
      <c r="V36" s="66"/>
      <c r="W36" s="78"/>
      <c r="X36" s="66"/>
      <c r="Y36" s="79"/>
      <c r="Z36" s="78"/>
      <c r="AA36" s="79"/>
      <c r="AB36" s="68"/>
      <c r="AC36" s="66"/>
      <c r="AD36" s="66"/>
      <c r="AE36" s="66"/>
      <c r="AF36" s="66"/>
      <c r="AG36" s="68"/>
      <c r="AH36" s="67"/>
      <c r="AI36" s="68"/>
      <c r="AJ36" s="65"/>
    </row>
    <row r="37" spans="1:36" ht="30.75" hidden="1" customHeight="1" x14ac:dyDescent="0.25">
      <c r="A37" s="81"/>
      <c r="B37" s="80"/>
      <c r="C37" s="80"/>
      <c r="D37" s="80"/>
      <c r="E37" s="44"/>
      <c r="F37" s="44"/>
      <c r="G37" s="66"/>
      <c r="H37" s="66"/>
      <c r="I37" s="77"/>
      <c r="J37" s="66"/>
      <c r="K37" s="74"/>
      <c r="L37" s="86"/>
      <c r="M37" s="66"/>
      <c r="N37" s="16"/>
      <c r="O37" s="13"/>
      <c r="P37" s="30"/>
      <c r="Q37" s="31" t="s">
        <v>20</v>
      </c>
      <c r="R37" s="25" t="str">
        <f>+IFERROR(VLOOKUP(I37,Hoja1!C$21:D$22,2,0),"")</f>
        <v/>
      </c>
      <c r="S37" s="13"/>
      <c r="T37" s="30"/>
      <c r="U37" s="66"/>
      <c r="V37" s="66"/>
      <c r="W37" s="78"/>
      <c r="X37" s="66"/>
      <c r="Y37" s="79"/>
      <c r="Z37" s="78" t="s">
        <v>27</v>
      </c>
      <c r="AA37" s="79"/>
      <c r="AB37" s="68"/>
      <c r="AC37" s="66"/>
      <c r="AD37" s="66"/>
      <c r="AE37" s="66"/>
      <c r="AF37" s="66"/>
      <c r="AG37" s="68"/>
      <c r="AH37" s="67"/>
      <c r="AI37" s="68"/>
      <c r="AJ37" s="65"/>
    </row>
    <row r="38" spans="1:36" ht="30.75" hidden="1" customHeight="1" x14ac:dyDescent="0.25">
      <c r="A38" s="81"/>
      <c r="B38" s="80"/>
      <c r="C38" s="80"/>
      <c r="D38" s="80"/>
      <c r="E38" s="44"/>
      <c r="F38" s="44"/>
      <c r="G38" s="66"/>
      <c r="H38" s="66"/>
      <c r="I38" s="77"/>
      <c r="J38" s="66"/>
      <c r="K38" s="74"/>
      <c r="L38" s="86"/>
      <c r="M38" s="66"/>
      <c r="N38" s="16"/>
      <c r="O38" s="13"/>
      <c r="P38" s="30"/>
      <c r="Q38" s="31" t="s">
        <v>21</v>
      </c>
      <c r="R38" s="16"/>
      <c r="S38" s="13"/>
      <c r="T38" s="30"/>
      <c r="U38" s="66"/>
      <c r="V38" s="66"/>
      <c r="W38" s="78"/>
      <c r="X38" s="66"/>
      <c r="Y38" s="79"/>
      <c r="Z38" s="78"/>
      <c r="AA38" s="79"/>
      <c r="AB38" s="68"/>
      <c r="AC38" s="66"/>
      <c r="AD38" s="66"/>
      <c r="AE38" s="66"/>
      <c r="AF38" s="66"/>
      <c r="AG38" s="68"/>
      <c r="AH38" s="67"/>
      <c r="AI38" s="68"/>
      <c r="AJ38" s="65"/>
    </row>
    <row r="39" spans="1:36" ht="30.75" hidden="1" customHeight="1" x14ac:dyDescent="0.25">
      <c r="A39" s="81"/>
      <c r="B39" s="80"/>
      <c r="C39" s="80"/>
      <c r="D39" s="80"/>
      <c r="E39" s="44"/>
      <c r="F39" s="44"/>
      <c r="G39" s="66"/>
      <c r="H39" s="66"/>
      <c r="I39" s="77"/>
      <c r="J39" s="66"/>
      <c r="K39" s="74"/>
      <c r="L39" s="86"/>
      <c r="M39" s="66"/>
      <c r="N39" s="16"/>
      <c r="O39" s="13"/>
      <c r="P39" s="30"/>
      <c r="Q39" s="31" t="s">
        <v>22</v>
      </c>
      <c r="R39" s="16"/>
      <c r="S39" s="13"/>
      <c r="T39" s="30"/>
      <c r="U39" s="66"/>
      <c r="V39" s="66"/>
      <c r="W39" s="78"/>
      <c r="X39" s="66"/>
      <c r="Y39" s="79"/>
      <c r="Z39" s="78"/>
      <c r="AA39" s="79"/>
      <c r="AB39" s="68"/>
      <c r="AC39" s="66"/>
      <c r="AD39" s="66"/>
      <c r="AE39" s="66"/>
      <c r="AF39" s="66"/>
      <c r="AG39" s="68"/>
      <c r="AH39" s="67"/>
      <c r="AI39" s="68"/>
      <c r="AJ39" s="65"/>
    </row>
    <row r="40" spans="1:36" ht="30.75" hidden="1" customHeight="1" x14ac:dyDescent="0.25">
      <c r="A40" s="81"/>
      <c r="B40" s="80"/>
      <c r="C40" s="80"/>
      <c r="D40" s="80"/>
      <c r="E40" s="44"/>
      <c r="F40" s="44"/>
      <c r="G40" s="66"/>
      <c r="H40" s="66"/>
      <c r="I40" s="77"/>
      <c r="J40" s="66"/>
      <c r="K40" s="74"/>
      <c r="L40" s="86"/>
      <c r="M40" s="66"/>
      <c r="N40" s="16"/>
      <c r="O40" s="13"/>
      <c r="P40" s="30"/>
      <c r="Q40" s="31" t="s">
        <v>23</v>
      </c>
      <c r="R40" s="16"/>
      <c r="S40" s="13"/>
      <c r="T40" s="30"/>
      <c r="U40" s="66"/>
      <c r="V40" s="66"/>
      <c r="W40" s="78"/>
      <c r="X40" s="66"/>
      <c r="Y40" s="79"/>
      <c r="Z40" s="78"/>
      <c r="AA40" s="79"/>
      <c r="AB40" s="68"/>
      <c r="AC40" s="66"/>
      <c r="AD40" s="66"/>
      <c r="AE40" s="66"/>
      <c r="AF40" s="66"/>
      <c r="AG40" s="68"/>
      <c r="AH40" s="67"/>
      <c r="AI40" s="68"/>
      <c r="AJ40" s="65"/>
    </row>
    <row r="41" spans="1:36" ht="30.75" hidden="1" customHeight="1" x14ac:dyDescent="0.25">
      <c r="A41" s="81"/>
      <c r="B41" s="80"/>
      <c r="C41" s="80"/>
      <c r="D41" s="80"/>
      <c r="E41" s="44"/>
      <c r="F41" s="44"/>
      <c r="G41" s="66"/>
      <c r="H41" s="66"/>
      <c r="I41" s="77"/>
      <c r="J41" s="66"/>
      <c r="K41" s="74"/>
      <c r="L41" s="86"/>
      <c r="M41" s="66"/>
      <c r="N41" s="16"/>
      <c r="O41" s="13"/>
      <c r="P41" s="30"/>
      <c r="Q41" s="31" t="s">
        <v>24</v>
      </c>
      <c r="R41" s="16"/>
      <c r="S41" s="13"/>
      <c r="T41" s="30"/>
      <c r="U41" s="66"/>
      <c r="V41" s="66"/>
      <c r="W41" s="78"/>
      <c r="X41" s="66"/>
      <c r="Y41" s="79"/>
      <c r="Z41" s="78"/>
      <c r="AA41" s="79"/>
      <c r="AB41" s="68"/>
      <c r="AC41" s="66"/>
      <c r="AD41" s="66"/>
      <c r="AE41" s="66"/>
      <c r="AF41" s="66"/>
      <c r="AG41" s="68"/>
      <c r="AH41" s="67"/>
      <c r="AI41" s="68"/>
      <c r="AJ41" s="65"/>
    </row>
    <row r="42" spans="1:36" ht="30.75" hidden="1" customHeight="1" x14ac:dyDescent="0.25">
      <c r="A42" s="81"/>
      <c r="B42" s="80"/>
      <c r="C42" s="80"/>
      <c r="D42" s="80"/>
      <c r="E42" s="44"/>
      <c r="F42" s="44"/>
      <c r="G42" s="66"/>
      <c r="H42" s="66"/>
      <c r="I42" s="77"/>
      <c r="J42" s="66"/>
      <c r="K42" s="74"/>
      <c r="L42" s="86"/>
      <c r="M42" s="66"/>
      <c r="N42" s="16"/>
      <c r="O42" s="13"/>
      <c r="P42" s="30"/>
      <c r="Q42" s="31" t="s">
        <v>20</v>
      </c>
      <c r="R42" s="25" t="str">
        <f>+IFERROR(VLOOKUP(I42,Hoja1!C$21:D$22,2,0),"")</f>
        <v/>
      </c>
      <c r="S42" s="13"/>
      <c r="T42" s="30"/>
      <c r="U42" s="66"/>
      <c r="V42" s="66"/>
      <c r="W42" s="78"/>
      <c r="X42" s="66"/>
      <c r="Y42" s="79"/>
      <c r="Z42" s="78" t="s">
        <v>27</v>
      </c>
      <c r="AA42" s="79"/>
      <c r="AB42" s="68"/>
      <c r="AC42" s="66"/>
      <c r="AD42" s="66"/>
      <c r="AE42" s="66"/>
      <c r="AF42" s="66"/>
      <c r="AG42" s="68"/>
      <c r="AH42" s="67"/>
      <c r="AI42" s="68"/>
      <c r="AJ42" s="65"/>
    </row>
    <row r="43" spans="1:36" ht="30.75" hidden="1" customHeight="1" x14ac:dyDescent="0.25">
      <c r="A43" s="81"/>
      <c r="B43" s="80"/>
      <c r="C43" s="80"/>
      <c r="D43" s="80"/>
      <c r="E43" s="44"/>
      <c r="F43" s="44"/>
      <c r="G43" s="66"/>
      <c r="H43" s="66"/>
      <c r="I43" s="77"/>
      <c r="J43" s="66"/>
      <c r="K43" s="74"/>
      <c r="L43" s="86"/>
      <c r="M43" s="66"/>
      <c r="N43" s="16"/>
      <c r="O43" s="13"/>
      <c r="P43" s="30"/>
      <c r="Q43" s="31" t="s">
        <v>21</v>
      </c>
      <c r="R43" s="16"/>
      <c r="S43" s="13"/>
      <c r="T43" s="30"/>
      <c r="U43" s="66"/>
      <c r="V43" s="66"/>
      <c r="W43" s="78"/>
      <c r="X43" s="66"/>
      <c r="Y43" s="79"/>
      <c r="Z43" s="78"/>
      <c r="AA43" s="79"/>
      <c r="AB43" s="68"/>
      <c r="AC43" s="66"/>
      <c r="AD43" s="66"/>
      <c r="AE43" s="66"/>
      <c r="AF43" s="66"/>
      <c r="AG43" s="68"/>
      <c r="AH43" s="67"/>
      <c r="AI43" s="68"/>
      <c r="AJ43" s="65"/>
    </row>
    <row r="44" spans="1:36" ht="30.75" hidden="1" customHeight="1" x14ac:dyDescent="0.25">
      <c r="A44" s="81"/>
      <c r="B44" s="80"/>
      <c r="C44" s="80"/>
      <c r="D44" s="80"/>
      <c r="E44" s="44"/>
      <c r="F44" s="44"/>
      <c r="G44" s="66"/>
      <c r="H44" s="66"/>
      <c r="I44" s="77"/>
      <c r="J44" s="66"/>
      <c r="K44" s="74"/>
      <c r="L44" s="86"/>
      <c r="M44" s="66"/>
      <c r="N44" s="16"/>
      <c r="O44" s="13"/>
      <c r="P44" s="30"/>
      <c r="Q44" s="31" t="s">
        <v>22</v>
      </c>
      <c r="R44" s="16"/>
      <c r="S44" s="13"/>
      <c r="T44" s="30"/>
      <c r="U44" s="66"/>
      <c r="V44" s="66"/>
      <c r="W44" s="78"/>
      <c r="X44" s="66"/>
      <c r="Y44" s="79"/>
      <c r="Z44" s="78"/>
      <c r="AA44" s="79"/>
      <c r="AB44" s="68"/>
      <c r="AC44" s="66"/>
      <c r="AD44" s="66"/>
      <c r="AE44" s="66"/>
      <c r="AF44" s="66"/>
      <c r="AG44" s="68"/>
      <c r="AH44" s="67"/>
      <c r="AI44" s="68"/>
      <c r="AJ44" s="65"/>
    </row>
    <row r="45" spans="1:36" ht="30.75" hidden="1" customHeight="1" x14ac:dyDescent="0.25">
      <c r="A45" s="81"/>
      <c r="B45" s="80"/>
      <c r="C45" s="80"/>
      <c r="D45" s="80"/>
      <c r="E45" s="44"/>
      <c r="F45" s="44"/>
      <c r="G45" s="66"/>
      <c r="H45" s="66"/>
      <c r="I45" s="77"/>
      <c r="J45" s="66"/>
      <c r="K45" s="74"/>
      <c r="L45" s="86"/>
      <c r="M45" s="66"/>
      <c r="N45" s="16"/>
      <c r="O45" s="13"/>
      <c r="P45" s="30"/>
      <c r="Q45" s="31" t="s">
        <v>23</v>
      </c>
      <c r="R45" s="16"/>
      <c r="S45" s="13"/>
      <c r="T45" s="30"/>
      <c r="U45" s="66"/>
      <c r="V45" s="66"/>
      <c r="W45" s="78"/>
      <c r="X45" s="66"/>
      <c r="Y45" s="79"/>
      <c r="Z45" s="78"/>
      <c r="AA45" s="79"/>
      <c r="AB45" s="68"/>
      <c r="AC45" s="66"/>
      <c r="AD45" s="66"/>
      <c r="AE45" s="66"/>
      <c r="AF45" s="66"/>
      <c r="AG45" s="68"/>
      <c r="AH45" s="67"/>
      <c r="AI45" s="68"/>
      <c r="AJ45" s="65"/>
    </row>
    <row r="46" spans="1:36" ht="30.75" hidden="1" customHeight="1" x14ac:dyDescent="0.25">
      <c r="A46" s="81"/>
      <c r="B46" s="80"/>
      <c r="C46" s="80"/>
      <c r="D46" s="80"/>
      <c r="E46" s="44"/>
      <c r="F46" s="44"/>
      <c r="G46" s="66"/>
      <c r="H46" s="66"/>
      <c r="I46" s="77"/>
      <c r="J46" s="66"/>
      <c r="K46" s="74"/>
      <c r="L46" s="86"/>
      <c r="M46" s="66"/>
      <c r="N46" s="16"/>
      <c r="O46" s="13"/>
      <c r="P46" s="30"/>
      <c r="Q46" s="31" t="s">
        <v>24</v>
      </c>
      <c r="R46" s="16"/>
      <c r="S46" s="13"/>
      <c r="T46" s="30"/>
      <c r="U46" s="66"/>
      <c r="V46" s="66"/>
      <c r="W46" s="78"/>
      <c r="X46" s="66"/>
      <c r="Y46" s="79"/>
      <c r="Z46" s="78"/>
      <c r="AA46" s="79"/>
      <c r="AB46" s="68"/>
      <c r="AC46" s="66"/>
      <c r="AD46" s="66"/>
      <c r="AE46" s="66"/>
      <c r="AF46" s="66"/>
      <c r="AG46" s="68"/>
      <c r="AH46" s="67"/>
      <c r="AI46" s="68"/>
      <c r="AJ46" s="65"/>
    </row>
    <row r="47" spans="1:36" ht="30.75" hidden="1" customHeight="1" x14ac:dyDescent="0.25">
      <c r="A47" s="74"/>
      <c r="B47" s="80"/>
      <c r="C47" s="80"/>
      <c r="D47" s="80"/>
      <c r="E47" s="44"/>
      <c r="F47" s="44"/>
      <c r="G47" s="66"/>
      <c r="H47" s="66"/>
      <c r="I47" s="77"/>
      <c r="J47" s="66"/>
      <c r="K47" s="74"/>
      <c r="L47" s="86"/>
      <c r="M47" s="66"/>
      <c r="N47" s="3"/>
      <c r="O47" s="13"/>
      <c r="P47" s="30"/>
      <c r="Q47" s="31" t="s">
        <v>20</v>
      </c>
      <c r="R47" s="25" t="str">
        <f>+IFERROR(VLOOKUP(I47,Hoja1!C$21:D$22,2,0),"")</f>
        <v/>
      </c>
      <c r="S47" s="13"/>
      <c r="T47" s="30"/>
      <c r="U47" s="66"/>
      <c r="V47" s="66"/>
      <c r="W47" s="78"/>
      <c r="X47" s="66"/>
      <c r="Y47" s="79"/>
      <c r="Z47" s="78" t="s">
        <v>27</v>
      </c>
      <c r="AA47" s="79"/>
      <c r="AB47" s="68"/>
      <c r="AC47" s="66"/>
      <c r="AD47" s="66"/>
      <c r="AE47" s="66"/>
      <c r="AF47" s="66"/>
      <c r="AG47" s="68"/>
      <c r="AH47" s="67"/>
      <c r="AI47" s="68"/>
      <c r="AJ47" s="65"/>
    </row>
    <row r="48" spans="1:36" ht="30.75" hidden="1" customHeight="1" x14ac:dyDescent="0.25">
      <c r="A48" s="74"/>
      <c r="B48" s="80"/>
      <c r="C48" s="80"/>
      <c r="D48" s="80"/>
      <c r="E48" s="44"/>
      <c r="F48" s="44"/>
      <c r="G48" s="66"/>
      <c r="H48" s="66"/>
      <c r="I48" s="77"/>
      <c r="J48" s="66"/>
      <c r="K48" s="74"/>
      <c r="L48" s="86"/>
      <c r="M48" s="66"/>
      <c r="N48" s="3"/>
      <c r="O48" s="13"/>
      <c r="P48" s="30"/>
      <c r="Q48" s="31" t="s">
        <v>21</v>
      </c>
      <c r="R48" s="12"/>
      <c r="S48" s="13"/>
      <c r="T48" s="30"/>
      <c r="U48" s="66"/>
      <c r="V48" s="66"/>
      <c r="W48" s="78"/>
      <c r="X48" s="66"/>
      <c r="Y48" s="79"/>
      <c r="Z48" s="78"/>
      <c r="AA48" s="79"/>
      <c r="AB48" s="68"/>
      <c r="AC48" s="66"/>
      <c r="AD48" s="66"/>
      <c r="AE48" s="66"/>
      <c r="AF48" s="66"/>
      <c r="AG48" s="68"/>
      <c r="AH48" s="67"/>
      <c r="AI48" s="68"/>
      <c r="AJ48" s="65"/>
    </row>
    <row r="49" spans="1:36" ht="30.75" hidden="1" customHeight="1" x14ac:dyDescent="0.25">
      <c r="A49" s="74"/>
      <c r="B49" s="80"/>
      <c r="C49" s="80"/>
      <c r="D49" s="80"/>
      <c r="E49" s="44"/>
      <c r="F49" s="44"/>
      <c r="G49" s="66"/>
      <c r="H49" s="66"/>
      <c r="I49" s="77"/>
      <c r="J49" s="66"/>
      <c r="K49" s="74"/>
      <c r="L49" s="86"/>
      <c r="M49" s="66"/>
      <c r="N49" s="3"/>
      <c r="O49" s="13"/>
      <c r="P49" s="30"/>
      <c r="Q49" s="31" t="s">
        <v>22</v>
      </c>
      <c r="R49" s="12"/>
      <c r="S49" s="13"/>
      <c r="T49" s="30"/>
      <c r="U49" s="66"/>
      <c r="V49" s="66"/>
      <c r="W49" s="78"/>
      <c r="X49" s="66"/>
      <c r="Y49" s="79"/>
      <c r="Z49" s="78"/>
      <c r="AA49" s="79"/>
      <c r="AB49" s="68"/>
      <c r="AC49" s="66"/>
      <c r="AD49" s="66"/>
      <c r="AE49" s="66"/>
      <c r="AF49" s="66"/>
      <c r="AG49" s="68"/>
      <c r="AH49" s="67"/>
      <c r="AI49" s="68"/>
      <c r="AJ49" s="65"/>
    </row>
    <row r="50" spans="1:36" ht="30.75" hidden="1" customHeight="1" x14ac:dyDescent="0.25">
      <c r="A50" s="74"/>
      <c r="B50" s="80"/>
      <c r="C50" s="80"/>
      <c r="D50" s="80"/>
      <c r="E50" s="44"/>
      <c r="F50" s="44"/>
      <c r="G50" s="66"/>
      <c r="H50" s="66"/>
      <c r="I50" s="77"/>
      <c r="J50" s="66"/>
      <c r="K50" s="74"/>
      <c r="L50" s="86"/>
      <c r="M50" s="66"/>
      <c r="N50" s="3"/>
      <c r="O50" s="13"/>
      <c r="P50" s="30"/>
      <c r="Q50" s="31" t="s">
        <v>23</v>
      </c>
      <c r="R50" s="12"/>
      <c r="S50" s="13"/>
      <c r="T50" s="30"/>
      <c r="U50" s="66"/>
      <c r="V50" s="66"/>
      <c r="W50" s="78"/>
      <c r="X50" s="66"/>
      <c r="Y50" s="79"/>
      <c r="Z50" s="78"/>
      <c r="AA50" s="79"/>
      <c r="AB50" s="68"/>
      <c r="AC50" s="66"/>
      <c r="AD50" s="66"/>
      <c r="AE50" s="66"/>
      <c r="AF50" s="66"/>
      <c r="AG50" s="68"/>
      <c r="AH50" s="67"/>
      <c r="AI50" s="68"/>
      <c r="AJ50" s="65"/>
    </row>
    <row r="51" spans="1:36" ht="30.75" hidden="1" customHeight="1" x14ac:dyDescent="0.25">
      <c r="A51" s="74"/>
      <c r="B51" s="80"/>
      <c r="C51" s="80"/>
      <c r="D51" s="80"/>
      <c r="E51" s="44"/>
      <c r="F51" s="44"/>
      <c r="G51" s="66"/>
      <c r="H51" s="66"/>
      <c r="I51" s="77"/>
      <c r="J51" s="66"/>
      <c r="K51" s="74"/>
      <c r="L51" s="86"/>
      <c r="M51" s="66"/>
      <c r="N51" s="3"/>
      <c r="O51" s="13"/>
      <c r="P51" s="30"/>
      <c r="Q51" s="31" t="s">
        <v>24</v>
      </c>
      <c r="R51" s="12"/>
      <c r="S51" s="13"/>
      <c r="T51" s="30"/>
      <c r="U51" s="66"/>
      <c r="V51" s="66"/>
      <c r="W51" s="78"/>
      <c r="X51" s="66"/>
      <c r="Y51" s="79"/>
      <c r="Z51" s="78"/>
      <c r="AA51" s="79"/>
      <c r="AB51" s="68"/>
      <c r="AC51" s="66"/>
      <c r="AD51" s="66"/>
      <c r="AE51" s="66"/>
      <c r="AF51" s="66"/>
      <c r="AG51" s="68"/>
      <c r="AH51" s="67"/>
      <c r="AI51" s="68"/>
      <c r="AJ51" s="65"/>
    </row>
    <row r="52" spans="1:36" ht="30.75" hidden="1" customHeight="1" x14ac:dyDescent="0.25">
      <c r="A52" s="74"/>
      <c r="B52" s="80"/>
      <c r="C52" s="80"/>
      <c r="D52" s="80"/>
      <c r="E52" s="44"/>
      <c r="F52" s="44"/>
      <c r="G52" s="66"/>
      <c r="H52" s="66" t="s">
        <v>48</v>
      </c>
      <c r="I52" s="77" t="s">
        <v>50</v>
      </c>
      <c r="J52" s="66"/>
      <c r="K52" s="74"/>
      <c r="L52" s="86"/>
      <c r="M52" s="66"/>
      <c r="N52" s="3"/>
      <c r="O52" s="13"/>
      <c r="P52" s="30"/>
      <c r="Q52" s="31" t="s">
        <v>20</v>
      </c>
      <c r="R52" s="25" t="str">
        <f>+IFERROR(VLOOKUP(I52,Hoja1!C$21:D$22,2,0),"")</f>
        <v>1 Registrar las actividades a adelantar para dar solución a la causa raiz identificada, con el fin de que esta no se vuelva a presentar</v>
      </c>
      <c r="S52" s="13"/>
      <c r="T52" s="30"/>
      <c r="U52" s="66"/>
      <c r="V52" s="66"/>
      <c r="W52" s="78"/>
      <c r="X52" s="66"/>
      <c r="Y52" s="79"/>
      <c r="Z52" s="78" t="s">
        <v>27</v>
      </c>
      <c r="AA52" s="79"/>
      <c r="AB52" s="68"/>
      <c r="AC52" s="66"/>
      <c r="AD52" s="66"/>
      <c r="AE52" s="66"/>
      <c r="AF52" s="66"/>
      <c r="AG52" s="68"/>
      <c r="AH52" s="67"/>
      <c r="AI52" s="68"/>
      <c r="AJ52" s="65"/>
    </row>
    <row r="53" spans="1:36" ht="30.75" hidden="1" customHeight="1" x14ac:dyDescent="0.25">
      <c r="A53" s="74"/>
      <c r="B53" s="80"/>
      <c r="C53" s="80"/>
      <c r="D53" s="80"/>
      <c r="E53" s="44"/>
      <c r="F53" s="44"/>
      <c r="G53" s="66"/>
      <c r="H53" s="66"/>
      <c r="I53" s="77"/>
      <c r="J53" s="66"/>
      <c r="K53" s="74"/>
      <c r="L53" s="86"/>
      <c r="M53" s="66"/>
      <c r="N53" s="3"/>
      <c r="O53" s="13"/>
      <c r="P53" s="30"/>
      <c r="Q53" s="31" t="s">
        <v>21</v>
      </c>
      <c r="R53" s="12"/>
      <c r="S53" s="13"/>
      <c r="T53" s="30"/>
      <c r="U53" s="66"/>
      <c r="V53" s="66"/>
      <c r="W53" s="78"/>
      <c r="X53" s="66"/>
      <c r="Y53" s="79"/>
      <c r="Z53" s="78"/>
      <c r="AA53" s="79"/>
      <c r="AB53" s="68"/>
      <c r="AC53" s="66"/>
      <c r="AD53" s="66"/>
      <c r="AE53" s="66"/>
      <c r="AF53" s="66"/>
      <c r="AG53" s="68"/>
      <c r="AH53" s="67"/>
      <c r="AI53" s="68"/>
      <c r="AJ53" s="65"/>
    </row>
    <row r="54" spans="1:36" ht="30.75" hidden="1" customHeight="1" x14ac:dyDescent="0.25">
      <c r="A54" s="74"/>
      <c r="B54" s="80"/>
      <c r="C54" s="80"/>
      <c r="D54" s="80"/>
      <c r="E54" s="44"/>
      <c r="F54" s="44"/>
      <c r="G54" s="66"/>
      <c r="H54" s="66"/>
      <c r="I54" s="77"/>
      <c r="J54" s="66"/>
      <c r="K54" s="74"/>
      <c r="L54" s="86"/>
      <c r="M54" s="66"/>
      <c r="N54" s="3"/>
      <c r="O54" s="13"/>
      <c r="P54" s="30"/>
      <c r="Q54" s="31" t="s">
        <v>22</v>
      </c>
      <c r="R54" s="12"/>
      <c r="S54" s="13"/>
      <c r="T54" s="30"/>
      <c r="U54" s="66"/>
      <c r="V54" s="66"/>
      <c r="W54" s="78"/>
      <c r="X54" s="66"/>
      <c r="Y54" s="79"/>
      <c r="Z54" s="78"/>
      <c r="AA54" s="79"/>
      <c r="AB54" s="68"/>
      <c r="AC54" s="66"/>
      <c r="AD54" s="66"/>
      <c r="AE54" s="66"/>
      <c r="AF54" s="66"/>
      <c r="AG54" s="68"/>
      <c r="AH54" s="67"/>
      <c r="AI54" s="68"/>
      <c r="AJ54" s="65"/>
    </row>
    <row r="55" spans="1:36" ht="30.75" hidden="1" customHeight="1" x14ac:dyDescent="0.25">
      <c r="A55" s="74"/>
      <c r="B55" s="80"/>
      <c r="C55" s="80"/>
      <c r="D55" s="80"/>
      <c r="E55" s="44"/>
      <c r="F55" s="44"/>
      <c r="G55" s="66"/>
      <c r="H55" s="66"/>
      <c r="I55" s="77"/>
      <c r="J55" s="66"/>
      <c r="K55" s="74"/>
      <c r="L55" s="86"/>
      <c r="M55" s="66"/>
      <c r="N55" s="3"/>
      <c r="O55" s="13"/>
      <c r="P55" s="30"/>
      <c r="Q55" s="31" t="s">
        <v>23</v>
      </c>
      <c r="R55" s="12"/>
      <c r="S55" s="13"/>
      <c r="T55" s="30"/>
      <c r="U55" s="66"/>
      <c r="V55" s="66"/>
      <c r="W55" s="78"/>
      <c r="X55" s="66"/>
      <c r="Y55" s="79"/>
      <c r="Z55" s="78"/>
      <c r="AA55" s="79"/>
      <c r="AB55" s="68"/>
      <c r="AC55" s="66"/>
      <c r="AD55" s="66"/>
      <c r="AE55" s="66"/>
      <c r="AF55" s="66"/>
      <c r="AG55" s="68"/>
      <c r="AH55" s="67"/>
      <c r="AI55" s="68"/>
      <c r="AJ55" s="65"/>
    </row>
    <row r="56" spans="1:36" ht="30.75" hidden="1" customHeight="1" x14ac:dyDescent="0.25">
      <c r="A56" s="74"/>
      <c r="B56" s="80"/>
      <c r="C56" s="80"/>
      <c r="D56" s="80"/>
      <c r="E56" s="44"/>
      <c r="F56" s="44"/>
      <c r="G56" s="66"/>
      <c r="H56" s="66"/>
      <c r="I56" s="77"/>
      <c r="J56" s="66"/>
      <c r="K56" s="74"/>
      <c r="L56" s="86"/>
      <c r="M56" s="66"/>
      <c r="N56" s="3"/>
      <c r="O56" s="13"/>
      <c r="P56" s="30"/>
      <c r="Q56" s="31" t="s">
        <v>24</v>
      </c>
      <c r="R56" s="12"/>
      <c r="S56" s="13"/>
      <c r="T56" s="30"/>
      <c r="U56" s="66"/>
      <c r="V56" s="66"/>
      <c r="W56" s="78"/>
      <c r="X56" s="66"/>
      <c r="Y56" s="79"/>
      <c r="Z56" s="78"/>
      <c r="AA56" s="79"/>
      <c r="AB56" s="68"/>
      <c r="AC56" s="66"/>
      <c r="AD56" s="66"/>
      <c r="AE56" s="66"/>
      <c r="AF56" s="66"/>
      <c r="AG56" s="68"/>
      <c r="AH56" s="67"/>
      <c r="AI56" s="68"/>
      <c r="AJ56" s="65"/>
    </row>
  </sheetData>
  <mergeCells count="287">
    <mergeCell ref="AC52:AC56"/>
    <mergeCell ref="A1:A3"/>
    <mergeCell ref="L7:L11"/>
    <mergeCell ref="L12:L16"/>
    <mergeCell ref="L17:L21"/>
    <mergeCell ref="L22:L26"/>
    <mergeCell ref="L27:L31"/>
    <mergeCell ref="L32:L36"/>
    <mergeCell ref="L37:L41"/>
    <mergeCell ref="L42:L46"/>
    <mergeCell ref="L47:L51"/>
    <mergeCell ref="L52:L56"/>
    <mergeCell ref="A5:L5"/>
    <mergeCell ref="AC7:AC11"/>
    <mergeCell ref="AC12:AC16"/>
    <mergeCell ref="AC17:AC21"/>
    <mergeCell ref="AC22:AC26"/>
    <mergeCell ref="AC27:AC31"/>
    <mergeCell ref="AC32:AC36"/>
    <mergeCell ref="AC37:AC41"/>
    <mergeCell ref="AC42:AC46"/>
    <mergeCell ref="AC47:AC51"/>
    <mergeCell ref="AB12:AB16"/>
    <mergeCell ref="AB17:AB21"/>
    <mergeCell ref="AH47:AH51"/>
    <mergeCell ref="AH52:AH56"/>
    <mergeCell ref="AI12:AI16"/>
    <mergeCell ref="AI17:AI21"/>
    <mergeCell ref="AI22:AI26"/>
    <mergeCell ref="AI27:AI31"/>
    <mergeCell ref="AI32:AI36"/>
    <mergeCell ref="AI37:AI41"/>
    <mergeCell ref="AI42:AI46"/>
    <mergeCell ref="AI47:AI51"/>
    <mergeCell ref="AI52:AI56"/>
    <mergeCell ref="AF52:AF56"/>
    <mergeCell ref="AG12:AG16"/>
    <mergeCell ref="AG17:AG21"/>
    <mergeCell ref="AG22:AG26"/>
    <mergeCell ref="AG27:AG31"/>
    <mergeCell ref="AG32:AG36"/>
    <mergeCell ref="AG37:AG41"/>
    <mergeCell ref="AG42:AG46"/>
    <mergeCell ref="AG47:AG51"/>
    <mergeCell ref="AG52:AG56"/>
    <mergeCell ref="AJ47:AJ51"/>
    <mergeCell ref="AJ52:AJ56"/>
    <mergeCell ref="AD12:AD16"/>
    <mergeCell ref="AD17:AD21"/>
    <mergeCell ref="AD22:AD26"/>
    <mergeCell ref="AD27:AD31"/>
    <mergeCell ref="AD32:AD36"/>
    <mergeCell ref="AD37:AD41"/>
    <mergeCell ref="AD42:AD46"/>
    <mergeCell ref="AD47:AD51"/>
    <mergeCell ref="AD52:AD56"/>
    <mergeCell ref="AE12:AE16"/>
    <mergeCell ref="AE17:AE21"/>
    <mergeCell ref="AE22:AE26"/>
    <mergeCell ref="AE27:AE31"/>
    <mergeCell ref="AE32:AE36"/>
    <mergeCell ref="AE37:AE41"/>
    <mergeCell ref="AE42:AE46"/>
    <mergeCell ref="AE47:AE51"/>
    <mergeCell ref="AE52:AE56"/>
    <mergeCell ref="AF12:AF16"/>
    <mergeCell ref="AF17:AF21"/>
    <mergeCell ref="AF22:AF26"/>
    <mergeCell ref="AF47:AF51"/>
    <mergeCell ref="AJ22:AJ26"/>
    <mergeCell ref="AJ27:AJ31"/>
    <mergeCell ref="AJ32:AJ36"/>
    <mergeCell ref="AJ37:AJ41"/>
    <mergeCell ref="AJ42:AJ46"/>
    <mergeCell ref="AF32:AF36"/>
    <mergeCell ref="AF37:AF41"/>
    <mergeCell ref="AF42:AF46"/>
    <mergeCell ref="AH12:AH16"/>
    <mergeCell ref="AH17:AH21"/>
    <mergeCell ref="AH22:AH26"/>
    <mergeCell ref="AH27:AH31"/>
    <mergeCell ref="AH32:AH36"/>
    <mergeCell ref="AH37:AH41"/>
    <mergeCell ref="AH42:AH46"/>
    <mergeCell ref="AF27:AF31"/>
    <mergeCell ref="Z22:Z26"/>
    <mergeCell ref="Z27:Z31"/>
    <mergeCell ref="Z32:Z36"/>
    <mergeCell ref="Z37:Z41"/>
    <mergeCell ref="Z42:Z46"/>
    <mergeCell ref="Z47:Z51"/>
    <mergeCell ref="Z52:Z56"/>
    <mergeCell ref="AB22:AB26"/>
    <mergeCell ref="AB27:AB31"/>
    <mergeCell ref="AB32:AB36"/>
    <mergeCell ref="AB37:AB41"/>
    <mergeCell ref="AB42:AB46"/>
    <mergeCell ref="AB47:AB51"/>
    <mergeCell ref="AB52:AB56"/>
    <mergeCell ref="AA22:AA26"/>
    <mergeCell ref="AA27:AA31"/>
    <mergeCell ref="AA32:AA36"/>
    <mergeCell ref="AA37:AA41"/>
    <mergeCell ref="AA42:AA46"/>
    <mergeCell ref="AA47:AA51"/>
    <mergeCell ref="AA52:AA56"/>
    <mergeCell ref="V37:V41"/>
    <mergeCell ref="W37:W41"/>
    <mergeCell ref="X37:X41"/>
    <mergeCell ref="Y37:Y41"/>
    <mergeCell ref="U52:U56"/>
    <mergeCell ref="V52:V56"/>
    <mergeCell ref="W52:W56"/>
    <mergeCell ref="X52:X56"/>
    <mergeCell ref="Y52:Y56"/>
    <mergeCell ref="U42:U46"/>
    <mergeCell ref="V42:V46"/>
    <mergeCell ref="W42:W46"/>
    <mergeCell ref="X42:X46"/>
    <mergeCell ref="Y42:Y46"/>
    <mergeCell ref="U47:U51"/>
    <mergeCell ref="V47:V51"/>
    <mergeCell ref="W47:W51"/>
    <mergeCell ref="X47:X51"/>
    <mergeCell ref="Y47:Y51"/>
    <mergeCell ref="W22:W26"/>
    <mergeCell ref="X22:X26"/>
    <mergeCell ref="Y22:Y26"/>
    <mergeCell ref="K17:K21"/>
    <mergeCell ref="I17:I21"/>
    <mergeCell ref="M12:M16"/>
    <mergeCell ref="W32:W36"/>
    <mergeCell ref="X32:X36"/>
    <mergeCell ref="Y32:Y36"/>
    <mergeCell ref="A22:A26"/>
    <mergeCell ref="B22:B26"/>
    <mergeCell ref="D27:D31"/>
    <mergeCell ref="D37:D41"/>
    <mergeCell ref="A47:A51"/>
    <mergeCell ref="A52:A56"/>
    <mergeCell ref="B47:B51"/>
    <mergeCell ref="C47:C51"/>
    <mergeCell ref="B52:B56"/>
    <mergeCell ref="C52:C56"/>
    <mergeCell ref="A27:A31"/>
    <mergeCell ref="B27:B31"/>
    <mergeCell ref="C27:C31"/>
    <mergeCell ref="A37:A41"/>
    <mergeCell ref="B37:B41"/>
    <mergeCell ref="C37:C41"/>
    <mergeCell ref="C22:C26"/>
    <mergeCell ref="D22:D26"/>
    <mergeCell ref="A32:A36"/>
    <mergeCell ref="B32:B36"/>
    <mergeCell ref="C32:C36"/>
    <mergeCell ref="D32:D36"/>
    <mergeCell ref="A42:A46"/>
    <mergeCell ref="B42:B46"/>
    <mergeCell ref="C42:C46"/>
    <mergeCell ref="D42:D46"/>
    <mergeCell ref="G42:G46"/>
    <mergeCell ref="H42:H46"/>
    <mergeCell ref="J42:J46"/>
    <mergeCell ref="K42:K46"/>
    <mergeCell ref="I42:I46"/>
    <mergeCell ref="Z12:Z16"/>
    <mergeCell ref="Z17:Z21"/>
    <mergeCell ref="AA12:AA16"/>
    <mergeCell ref="AA17:AA21"/>
    <mergeCell ref="AJ12:AJ16"/>
    <mergeCell ref="AJ17:AJ21"/>
    <mergeCell ref="A17:A21"/>
    <mergeCell ref="B17:B21"/>
    <mergeCell ref="C17:C21"/>
    <mergeCell ref="D17:D21"/>
    <mergeCell ref="K12:K16"/>
    <mergeCell ref="U12:U16"/>
    <mergeCell ref="V12:V16"/>
    <mergeCell ref="W12:W16"/>
    <mergeCell ref="X12:X16"/>
    <mergeCell ref="Y12:Y16"/>
    <mergeCell ref="U17:U21"/>
    <mergeCell ref="V17:V21"/>
    <mergeCell ref="W17:W21"/>
    <mergeCell ref="X17:X21"/>
    <mergeCell ref="Y17:Y21"/>
    <mergeCell ref="AD7:AD11"/>
    <mergeCell ref="AE7:AE11"/>
    <mergeCell ref="V7:V11"/>
    <mergeCell ref="U7:U11"/>
    <mergeCell ref="B7:B11"/>
    <mergeCell ref="C7:C11"/>
    <mergeCell ref="D7:D11"/>
    <mergeCell ref="W7:W11"/>
    <mergeCell ref="X7:X11"/>
    <mergeCell ref="Y7:Y11"/>
    <mergeCell ref="J7:J11"/>
    <mergeCell ref="H7:H11"/>
    <mergeCell ref="M7:M11"/>
    <mergeCell ref="I7:I11"/>
    <mergeCell ref="Z7:Z11"/>
    <mergeCell ref="A7:A11"/>
    <mergeCell ref="G17:G21"/>
    <mergeCell ref="H17:H21"/>
    <mergeCell ref="J17:J21"/>
    <mergeCell ref="A12:A16"/>
    <mergeCell ref="B12:B16"/>
    <mergeCell ref="C12:C16"/>
    <mergeCell ref="D12:D16"/>
    <mergeCell ref="G12:G16"/>
    <mergeCell ref="H12:H16"/>
    <mergeCell ref="J12:J16"/>
    <mergeCell ref="I12:I16"/>
    <mergeCell ref="D47:D51"/>
    <mergeCell ref="G47:G51"/>
    <mergeCell ref="D52:D56"/>
    <mergeCell ref="G52:G56"/>
    <mergeCell ref="J47:J51"/>
    <mergeCell ref="J52:J56"/>
    <mergeCell ref="M42:M46"/>
    <mergeCell ref="M47:M51"/>
    <mergeCell ref="M52:M56"/>
    <mergeCell ref="H47:H51"/>
    <mergeCell ref="K47:K51"/>
    <mergeCell ref="K52:K56"/>
    <mergeCell ref="I47:I51"/>
    <mergeCell ref="V27:V31"/>
    <mergeCell ref="W27:W31"/>
    <mergeCell ref="X27:X31"/>
    <mergeCell ref="Y27:Y31"/>
    <mergeCell ref="U32:U36"/>
    <mergeCell ref="V32:V36"/>
    <mergeCell ref="M17:M21"/>
    <mergeCell ref="H52:H56"/>
    <mergeCell ref="I52:I56"/>
    <mergeCell ref="M22:M26"/>
    <mergeCell ref="M27:M31"/>
    <mergeCell ref="M32:M36"/>
    <mergeCell ref="M37:M41"/>
    <mergeCell ref="J22:J26"/>
    <mergeCell ref="K22:K26"/>
    <mergeCell ref="I22:I26"/>
    <mergeCell ref="I27:I31"/>
    <mergeCell ref="H32:H36"/>
    <mergeCell ref="J32:J36"/>
    <mergeCell ref="K32:K36"/>
    <mergeCell ref="I32:I36"/>
    <mergeCell ref="H37:H41"/>
    <mergeCell ref="U22:U26"/>
    <mergeCell ref="V22:V26"/>
    <mergeCell ref="G27:G31"/>
    <mergeCell ref="H27:H31"/>
    <mergeCell ref="J27:J31"/>
    <mergeCell ref="K27:K31"/>
    <mergeCell ref="H22:H26"/>
    <mergeCell ref="J37:J41"/>
    <mergeCell ref="K37:K41"/>
    <mergeCell ref="I37:I41"/>
    <mergeCell ref="U27:U31"/>
    <mergeCell ref="G32:G36"/>
    <mergeCell ref="G37:G41"/>
    <mergeCell ref="G22:G26"/>
    <mergeCell ref="U37:U41"/>
    <mergeCell ref="B1:AJ1"/>
    <mergeCell ref="B2:AJ2"/>
    <mergeCell ref="AF3:AJ3"/>
    <mergeCell ref="AB3:AE3"/>
    <mergeCell ref="U3:AA3"/>
    <mergeCell ref="O3:T3"/>
    <mergeCell ref="B3:G3"/>
    <mergeCell ref="H3:N3"/>
    <mergeCell ref="E7:E11"/>
    <mergeCell ref="F7:F11"/>
    <mergeCell ref="U5:AD5"/>
    <mergeCell ref="R5:T5"/>
    <mergeCell ref="AE5:AJ5"/>
    <mergeCell ref="AJ7:AJ11"/>
    <mergeCell ref="AF7:AF11"/>
    <mergeCell ref="AH7:AH11"/>
    <mergeCell ref="AG7:AG11"/>
    <mergeCell ref="M5:P5"/>
    <mergeCell ref="Q5:Q6"/>
    <mergeCell ref="K7:K11"/>
    <mergeCell ref="G7:G11"/>
    <mergeCell ref="AI7:AI11"/>
    <mergeCell ref="AA7:AA11"/>
    <mergeCell ref="AB7:AB11"/>
  </mergeCells>
  <phoneticPr fontId="13" type="noConversion"/>
  <conditionalFormatting sqref="M7:Q11">
    <cfRule type="expression" dxfId="131" priority="189">
      <formula>IF($I$7="Acción_de_mejora",1,)</formula>
    </cfRule>
  </conditionalFormatting>
  <conditionalFormatting sqref="M12:Q16">
    <cfRule type="expression" dxfId="130" priority="166">
      <formula>IF($I$12="Acción_de_mejora",1,)</formula>
    </cfRule>
  </conditionalFormatting>
  <conditionalFormatting sqref="M17:Q21">
    <cfRule type="expression" dxfId="129" priority="165">
      <formula>IF($I$17="Acción_de_mejora",1,)</formula>
    </cfRule>
  </conditionalFormatting>
  <conditionalFormatting sqref="M22:Q26">
    <cfRule type="expression" dxfId="128" priority="161">
      <formula>IF($I$22="Acción_de_mejora",1,)</formula>
    </cfRule>
  </conditionalFormatting>
  <conditionalFormatting sqref="M27:Q31">
    <cfRule type="expression" dxfId="127" priority="160">
      <formula>IF($I$27="Acción_de_mejora",1,)</formula>
    </cfRule>
  </conditionalFormatting>
  <conditionalFormatting sqref="M32:Q36">
    <cfRule type="expression" dxfId="126" priority="159">
      <formula>IF($I$32="Acción_de_mejora",1,)</formula>
    </cfRule>
  </conditionalFormatting>
  <conditionalFormatting sqref="M37:Q41">
    <cfRule type="expression" dxfId="125" priority="154">
      <formula>IF($I$37="Acción_de_mejora",1,)</formula>
    </cfRule>
  </conditionalFormatting>
  <conditionalFormatting sqref="M42:Q46">
    <cfRule type="expression" dxfId="124" priority="153">
      <formula>IF($I$42="Acción_de_mejora",1,)</formula>
    </cfRule>
  </conditionalFormatting>
  <conditionalFormatting sqref="M47:Q51">
    <cfRule type="expression" dxfId="123" priority="152">
      <formula>IF($I$47="Acción_de_mejora",1,)</formula>
    </cfRule>
  </conditionalFormatting>
  <conditionalFormatting sqref="M52:Q56">
    <cfRule type="expression" dxfId="122" priority="151">
      <formula>IF($I$52="Acción_de_mejora",1,)</formula>
    </cfRule>
  </conditionalFormatting>
  <conditionalFormatting sqref="N7:P11">
    <cfRule type="expression" dxfId="121" priority="127">
      <formula>IF($M$7="No",1)</formula>
    </cfRule>
  </conditionalFormatting>
  <conditionalFormatting sqref="N12:P16">
    <cfRule type="expression" dxfId="120" priority="126">
      <formula>IF($M$12="No",1)</formula>
    </cfRule>
  </conditionalFormatting>
  <conditionalFormatting sqref="N17:P21">
    <cfRule type="expression" dxfId="119" priority="125">
      <formula>IF($M$17="No",1)</formula>
    </cfRule>
  </conditionalFormatting>
  <conditionalFormatting sqref="N22:P26">
    <cfRule type="expression" dxfId="118" priority="124">
      <formula>IF($M$22="No",1)</formula>
    </cfRule>
  </conditionalFormatting>
  <conditionalFormatting sqref="N27:P31">
    <cfRule type="expression" dxfId="117" priority="123">
      <formula>IF($M$27="No",1)</formula>
    </cfRule>
  </conditionalFormatting>
  <conditionalFormatting sqref="N32:P36">
    <cfRule type="expression" dxfId="116" priority="122">
      <formula>IF($M$32="No",1)</formula>
    </cfRule>
  </conditionalFormatting>
  <conditionalFormatting sqref="N37:P41">
    <cfRule type="expression" dxfId="115" priority="121">
      <formula>IF($M$37="No",1)</formula>
    </cfRule>
  </conditionalFormatting>
  <conditionalFormatting sqref="N42:P46">
    <cfRule type="expression" dxfId="114" priority="120">
      <formula>IF($M$42="No",1)</formula>
    </cfRule>
  </conditionalFormatting>
  <conditionalFormatting sqref="N47:P51">
    <cfRule type="expression" dxfId="113" priority="119">
      <formula>IF($M$47="No",1)</formula>
    </cfRule>
  </conditionalFormatting>
  <conditionalFormatting sqref="N52:P56">
    <cfRule type="expression" dxfId="112" priority="117">
      <formula>IF($M$52="No",1)</formula>
    </cfRule>
  </conditionalFormatting>
  <conditionalFormatting sqref="Q8:Q11">
    <cfRule type="expression" dxfId="111" priority="2">
      <formula>IF($I$12="Acción_de_mejora",1,)</formula>
    </cfRule>
  </conditionalFormatting>
  <conditionalFormatting sqref="U7:U11">
    <cfRule type="expression" dxfId="110" priority="84">
      <formula>IF($H$7="Oportunidad_de_mejora_auditoría_interna",1)</formula>
    </cfRule>
    <cfRule type="expression" dxfId="109" priority="72">
      <formula>IF($H$7="Oportunidad_de_mejora_identificada",1)</formula>
    </cfRule>
    <cfRule type="expression" dxfId="108" priority="104">
      <formula>IF($H$7="No_Conformidad_auditoría_interna",1)</formula>
    </cfRule>
    <cfRule type="expression" dxfId="107" priority="64">
      <formula>IF($H$7="Observación_auditoría_externa",1)</formula>
    </cfRule>
    <cfRule type="expression" dxfId="106" priority="94">
      <formula>IF($H$7="Oportunidad_de_mejora_auditoría_externa",1)</formula>
    </cfRule>
    <cfRule type="expression" dxfId="105" priority="34">
      <formula>IF($H$7="Riesgo_materializado",1)</formula>
    </cfRule>
    <cfRule type="expression" dxfId="104" priority="52">
      <formula>IF($H$7="Observación_auditoría_interna",1)</formula>
    </cfRule>
    <cfRule type="expression" dxfId="103" priority="44">
      <formula>IF($H$7="Salida_No_Conforme",1)</formula>
    </cfRule>
    <cfRule type="expression" dxfId="102" priority="114">
      <formula>IF($H$7="No_Conformidad_auditoría_externa",1)</formula>
    </cfRule>
  </conditionalFormatting>
  <conditionalFormatting sqref="U12:U16">
    <cfRule type="expression" dxfId="101" priority="103">
      <formula>IF($H$12="No_Conformidad_auditoría_interna",1)</formula>
    </cfRule>
    <cfRule type="expression" dxfId="100" priority="93">
      <formula>IF($H$12="Oportunidad_de_mejora_auditoría_externa",1)</formula>
    </cfRule>
    <cfRule type="expression" dxfId="99" priority="43">
      <formula>IF($H$12="Salida_No_Conforme",1)</formula>
    </cfRule>
    <cfRule type="expression" dxfId="98" priority="63">
      <formula>IF($H$12="Observación_auditoría_externa",1)</formula>
    </cfRule>
    <cfRule type="expression" dxfId="97" priority="83">
      <formula>IF($H$12="Oportunidad_de_mejora_auditoría_interna",1)</formula>
    </cfRule>
    <cfRule type="expression" dxfId="96" priority="71">
      <formula>IF($H$12="Oportunidad_de_mejora_identificada",1)</formula>
    </cfRule>
    <cfRule type="expression" dxfId="95" priority="32">
      <formula>IF($H$12="Riesgo_materializado",1)</formula>
    </cfRule>
    <cfRule type="expression" dxfId="94" priority="51">
      <formula>IF($H$12="Observación_auditoría_interna",1)</formula>
    </cfRule>
    <cfRule type="expression" dxfId="93" priority="113">
      <formula>IF($H$12="No_Conformidad_auditoría_externa",1)</formula>
    </cfRule>
  </conditionalFormatting>
  <conditionalFormatting sqref="U17:U21">
    <cfRule type="expression" dxfId="92" priority="62">
      <formula>IF($H$17="Observación_auditoría_externa",1)</formula>
    </cfRule>
    <cfRule type="expression" dxfId="91" priority="92">
      <formula>IF($H$17="Oportunidad_de_mejora_auditoría_externa",1)</formula>
    </cfRule>
    <cfRule type="expression" dxfId="90" priority="42">
      <formula>IF($H$17="Salida_No_Conforme",1)</formula>
    </cfRule>
    <cfRule type="expression" dxfId="89" priority="70">
      <formula>IF($H$17="Oportunidad_de_mejora_identificada",1)</formula>
    </cfRule>
    <cfRule type="expression" dxfId="88" priority="82">
      <formula>IF($H$17="Oportunidad_de_mejora_auditoría_interna",1)</formula>
    </cfRule>
    <cfRule type="expression" dxfId="87" priority="102">
      <formula>IF($H$17="No_Conformidad_auditoría_interna",1)</formula>
    </cfRule>
    <cfRule type="expression" dxfId="86" priority="31">
      <formula>IF($H$17="Riesgo_materializado",1)</formula>
    </cfRule>
    <cfRule type="expression" dxfId="85" priority="50">
      <formula>IF($H$17="Observación_auditoría_interna",1)</formula>
    </cfRule>
    <cfRule type="expression" dxfId="84" priority="112">
      <formula>IF($H$17="No_Conformidad_auditoría_externa",1)</formula>
    </cfRule>
  </conditionalFormatting>
  <conditionalFormatting sqref="U22:U26">
    <cfRule type="expression" dxfId="83" priority="91">
      <formula>IF($H$22="Oportunidad_de_mejora_auditoría_externa",1)</formula>
    </cfRule>
    <cfRule type="expression" dxfId="82" priority="101">
      <formula>IF($H$22="No_Conformidad_auditoría_interna",1)</formula>
    </cfRule>
    <cfRule type="expression" dxfId="81" priority="111">
      <formula>IF($H$22="No_Conformidad_auditoría_externa",1)</formula>
    </cfRule>
    <cfRule type="expression" dxfId="80" priority="41">
      <formula>IF($H$22="Salida_No_Conforme",1)</formula>
    </cfRule>
    <cfRule type="expression" dxfId="79" priority="81">
      <formula>IF($H$22="Oportunidad_de_mejora_auditoría_interna",1)</formula>
    </cfRule>
    <cfRule type="expression" dxfId="78" priority="69">
      <formula>IF($H$22="Oportunidad_de_mejora_identificada",1)</formula>
    </cfRule>
    <cfRule type="expression" dxfId="77" priority="49">
      <formula>IF($H$22="Observación_auditoría_interna",1)</formula>
    </cfRule>
    <cfRule type="expression" dxfId="76" priority="30">
      <formula>IF($H$22="Riesgo_materializado",1)</formula>
    </cfRule>
    <cfRule type="expression" dxfId="75" priority="61">
      <formula>IF($H$22="Observación_auditoría_externa",1)</formula>
    </cfRule>
  </conditionalFormatting>
  <conditionalFormatting sqref="U27:U31">
    <cfRule type="expression" dxfId="74" priority="29">
      <formula>IF($H$27="Riesgo_materializado",1)</formula>
    </cfRule>
    <cfRule type="expression" dxfId="73" priority="40">
      <formula>IF($H$27="Salida_No_Conforme",1)</formula>
    </cfRule>
    <cfRule type="expression" dxfId="72" priority="68">
      <formula>IF($H$27="Oportunidad_de_mejora_identificada",1)</formula>
    </cfRule>
    <cfRule type="expression" dxfId="71" priority="80">
      <formula>IF($H$27="Oportunidad_de_mejora_auditoría_interna",1)</formula>
    </cfRule>
    <cfRule type="expression" dxfId="70" priority="48">
      <formula>IF($H$27="Observación_auditoría_interna",1)</formula>
    </cfRule>
    <cfRule type="expression" dxfId="69" priority="60">
      <formula>IF($H$27="Observación_auditoría_externa",1)</formula>
    </cfRule>
    <cfRule type="expression" dxfId="68" priority="110">
      <formula>IF($H$27="No_Conformidad_auditoría_externa",1)</formula>
    </cfRule>
    <cfRule type="expression" dxfId="67" priority="100">
      <formula>IF($H$27="No_Conformidad_auditoría_interna",1)</formula>
    </cfRule>
    <cfRule type="expression" dxfId="66" priority="90">
      <formula>IF($H$27="Oportunidad_de_mejora_auditoría_externa",1)</formula>
    </cfRule>
  </conditionalFormatting>
  <conditionalFormatting sqref="U32:U36">
    <cfRule type="expression" dxfId="65" priority="67">
      <formula>IF($H$32="Oportunidad_de_mejora_identificada",1)</formula>
    </cfRule>
    <cfRule type="expression" dxfId="64" priority="47">
      <formula>IF($H$32="Observación_auditoría_interna",1)</formula>
    </cfRule>
    <cfRule type="expression" dxfId="63" priority="59">
      <formula>IF($H$32="Observación_auditoría_externa",1)</formula>
    </cfRule>
    <cfRule type="expression" dxfId="62" priority="99">
      <formula>IF($H$32="No_Conformidad_auditoría_interna",1)</formula>
    </cfRule>
    <cfRule type="expression" dxfId="61" priority="89">
      <formula>IF($H$32="Oportunidad_de_mejora_auditoría_externa",1)</formula>
    </cfRule>
    <cfRule type="expression" dxfId="60" priority="109">
      <formula>IF($H$32="No_Conformidad_auditoría_externa",1)</formula>
    </cfRule>
    <cfRule type="expression" dxfId="59" priority="39">
      <formula>IF($H$32="Salida_No_Conforme",1)</formula>
    </cfRule>
    <cfRule type="expression" dxfId="58" priority="28">
      <formula>IF($H$32="Riesgo_materializado",1)</formula>
    </cfRule>
    <cfRule type="expression" dxfId="57" priority="79">
      <formula>IF($H$32="Oportunidad_de_mejora_auditoría_interna",1)</formula>
    </cfRule>
  </conditionalFormatting>
  <conditionalFormatting sqref="U37:U41">
    <cfRule type="expression" dxfId="56" priority="78">
      <formula>IF($H$37="Oportunidad_de_mejora_auditoría_interna",1)</formula>
    </cfRule>
    <cfRule type="expression" dxfId="55" priority="27">
      <formula>IF($H$37="Riesgo_materializado",1)</formula>
    </cfRule>
    <cfRule type="expression" dxfId="54" priority="58">
      <formula>IF($H$37="Observación_auditoría_externa",1)</formula>
    </cfRule>
    <cfRule type="expression" dxfId="53" priority="46">
      <formula>IF($H$37="Observación_auditoría_interna",1)</formula>
    </cfRule>
    <cfRule type="expression" dxfId="52" priority="66">
      <formula>IF($H$37="Oportunidad_de_mejora_identificada",1)</formula>
    </cfRule>
    <cfRule type="expression" dxfId="51" priority="88">
      <formula>IF($H$37="Oportunidad_de_mejora_auditoría_externa",1)</formula>
    </cfRule>
    <cfRule type="expression" dxfId="50" priority="98">
      <formula>IF($H$37="No_Conformidad_auditoría_interna",1)</formula>
    </cfRule>
    <cfRule type="expression" dxfId="49" priority="108">
      <formula>IF($H$37="No_Conformidad_auditoría_externa",1)</formula>
    </cfRule>
    <cfRule type="expression" dxfId="48" priority="38">
      <formula>IF($H$37="Salida_No_Conforme",1)</formula>
    </cfRule>
  </conditionalFormatting>
  <conditionalFormatting sqref="U42:U46">
    <cfRule type="expression" dxfId="47" priority="87">
      <formula>IF($H$42="Oportunidad_de_mejora_auditoría_externa",1)</formula>
    </cfRule>
    <cfRule type="expression" dxfId="46" priority="77">
      <formula>IF($H$42="Oportunidad_de_mejora_auditoría_interna",1)</formula>
    </cfRule>
    <cfRule type="expression" dxfId="45" priority="97">
      <formula>IF($H$42="No_Conformidad_auditoría_interna",1)</formula>
    </cfRule>
    <cfRule type="expression" dxfId="44" priority="107">
      <formula>IF($H$42="No_Conformidad_auditoría_externa",1)</formula>
    </cfRule>
    <cfRule type="expression" dxfId="43" priority="37">
      <formula>IF($H$42="Salida_No_Conforme",1)</formula>
    </cfRule>
    <cfRule type="expression" dxfId="42" priority="26">
      <formula>IF($H$42="Riesgo_materializado",1)</formula>
    </cfRule>
    <cfRule type="expression" dxfId="41" priority="45">
      <formula>IF($H$42="Observación_auditoría_interna",1)</formula>
    </cfRule>
    <cfRule type="expression" dxfId="40" priority="57">
      <formula>IF($H$42="Observación_auditoría_externa",1)</formula>
    </cfRule>
    <cfRule type="expression" dxfId="39" priority="65">
      <formula>IF($H$42="Oportunidad_de_mejora_identificada",1)</formula>
    </cfRule>
  </conditionalFormatting>
  <conditionalFormatting sqref="U47:U51">
    <cfRule type="expression" dxfId="38" priority="36">
      <formula>IF($H$47="Salida_No_Conforme",1)</formula>
    </cfRule>
    <cfRule type="expression" dxfId="37" priority="86">
      <formula>IF($H$47="Oportunidad_de_mejora_auditoría_externa",1)</formula>
    </cfRule>
    <cfRule type="expression" dxfId="36" priority="53">
      <formula>IF($H$47="Observación_auditoría_interna",1)</formula>
    </cfRule>
    <cfRule type="expression" dxfId="35" priority="96">
      <formula>IF($H$47="No_Conformidad_auditoría_interna",1)</formula>
    </cfRule>
    <cfRule type="expression" dxfId="34" priority="73">
      <formula>IF($H$47="Oportunidad_de_mejora_identificada",1)</formula>
    </cfRule>
    <cfRule type="expression" dxfId="33" priority="25">
      <formula>IF($H$47="Riesgo_materializado",1)</formula>
    </cfRule>
    <cfRule type="expression" dxfId="32" priority="76">
      <formula>IF($H$47="Oportunidad_de_mejora_auditoría_interna",1)</formula>
    </cfRule>
    <cfRule type="expression" dxfId="31" priority="56">
      <formula>IF($H$47="Observación_auditoría_externa",1)</formula>
    </cfRule>
    <cfRule type="expression" dxfId="30" priority="106">
      <formula>IF($H$47="No_Conformidad_auditoría_externa",1)</formula>
    </cfRule>
  </conditionalFormatting>
  <conditionalFormatting sqref="U52:U56">
    <cfRule type="expression" dxfId="29" priority="105">
      <formula>IF($H$52="No_Conformidad_auditoría_externa",1)</formula>
    </cfRule>
    <cfRule type="expression" dxfId="28" priority="74">
      <formula>IF($H$52="Oportunidad_de_mejora_identificada",1)</formula>
    </cfRule>
    <cfRule type="expression" dxfId="27" priority="75">
      <formula>IF($H$52="Oportunidad_de_mejora_auditoría_interna",1)</formula>
    </cfRule>
    <cfRule type="expression" dxfId="26" priority="54">
      <formula>IF($H$52="Observación_auditoría_interna",1)</formula>
    </cfRule>
    <cfRule type="expression" dxfId="25" priority="24">
      <formula>IF($H$52="Riesgo_materializado",1)</formula>
    </cfRule>
    <cfRule type="expression" dxfId="24" priority="85">
      <formula>IF($H$52="Oportunidad_de_mejora_auditoría_externa",1)</formula>
    </cfRule>
    <cfRule type="expression" dxfId="23" priority="35">
      <formula>IF($H$52="Salida_No_Conforme",1)</formula>
    </cfRule>
    <cfRule type="expression" dxfId="22" priority="55">
      <formula>IF($H$52="Observación_auditoría_externa",1)</formula>
    </cfRule>
    <cfRule type="expression" dxfId="21" priority="95">
      <formula>IF($H$52="No_Conformidad_auditoría_interna",1)</formula>
    </cfRule>
  </conditionalFormatting>
  <conditionalFormatting sqref="V7:AI11">
    <cfRule type="expression" dxfId="20" priority="128">
      <formula xml:space="preserve"> IF($H$7="Recomendación_OCI",1,)</formula>
    </cfRule>
    <cfRule type="expression" dxfId="19" priority="129">
      <formula>IF($H$7="Hallazgo_OCI",1,)</formula>
    </cfRule>
    <cfRule type="expression" dxfId="18" priority="1">
      <formula>IF($H$7="Hallazgo_CGR",1,)</formula>
    </cfRule>
  </conditionalFormatting>
  <conditionalFormatting sqref="V12:AI16">
    <cfRule type="expression" dxfId="17" priority="23">
      <formula xml:space="preserve"> IF($H$12="Recomendación_OCI",1,)</formula>
    </cfRule>
    <cfRule type="expression" dxfId="16" priority="22">
      <formula xml:space="preserve"> IF($H$12="Hallazgo_OCI",1,)</formula>
    </cfRule>
  </conditionalFormatting>
  <conditionalFormatting sqref="V17:AI21">
    <cfRule type="expression" dxfId="15" priority="19">
      <formula xml:space="preserve"> IF($H$17="Hallazgo_OCI",1,)</formula>
    </cfRule>
    <cfRule type="expression" dxfId="14" priority="20">
      <formula xml:space="preserve"> IF($H$17="Recomendación_OCI",1,)</formula>
    </cfRule>
  </conditionalFormatting>
  <conditionalFormatting sqref="V22:AI26">
    <cfRule type="expression" dxfId="13" priority="18">
      <formula xml:space="preserve"> IF($H$22="Recomendación_OCI",1,)</formula>
    </cfRule>
    <cfRule type="expression" dxfId="12" priority="17">
      <formula xml:space="preserve"> IF($H$22="Hallazgo_OCI",1,)</formula>
    </cfRule>
  </conditionalFormatting>
  <conditionalFormatting sqref="V27:AI31">
    <cfRule type="expression" dxfId="11" priority="16">
      <formula xml:space="preserve"> IF($H$27="Recomendación_OCI",1,)</formula>
    </cfRule>
    <cfRule type="expression" dxfId="10" priority="15">
      <formula xml:space="preserve"> IF($H$27="Hallazgo_OCI",1,)</formula>
    </cfRule>
  </conditionalFormatting>
  <conditionalFormatting sqref="V32:AI36">
    <cfRule type="expression" dxfId="9" priority="13">
      <formula xml:space="preserve"> IF($H$32="Hallazgo_OCI",1,)</formula>
    </cfRule>
    <cfRule type="expression" dxfId="8" priority="14">
      <formula xml:space="preserve"> IF($H$32="Recomendación_OCI",1,)</formula>
    </cfRule>
  </conditionalFormatting>
  <conditionalFormatting sqref="V37:AI41">
    <cfRule type="expression" dxfId="7" priority="12">
      <formula xml:space="preserve"> IF($H$37="Recomendación_OCI",1,)</formula>
    </cfRule>
    <cfRule type="expression" dxfId="6" priority="11">
      <formula xml:space="preserve"> IF($H$37="Hallazgo_OCI",1,)</formula>
    </cfRule>
  </conditionalFormatting>
  <conditionalFormatting sqref="V42:AI46">
    <cfRule type="expression" dxfId="5" priority="9">
      <formula xml:space="preserve"> IF($H$42="Recomendación_OCI",1,)</formula>
    </cfRule>
    <cfRule type="expression" dxfId="4" priority="8">
      <formula xml:space="preserve"> IF($H$42="Hallazgo_OCI",1,)</formula>
    </cfRule>
  </conditionalFormatting>
  <conditionalFormatting sqref="V47:AI51">
    <cfRule type="expression" dxfId="3" priority="7">
      <formula xml:space="preserve"> IF($H$47="Recomendación_OCI",1,)</formula>
    </cfRule>
    <cfRule type="expression" dxfId="2" priority="3">
      <formula xml:space="preserve"> IF($H$47="Hallazgo_OCI",1,)</formula>
    </cfRule>
  </conditionalFormatting>
  <conditionalFormatting sqref="V52:AI56">
    <cfRule type="expression" dxfId="1" priority="5">
      <formula xml:space="preserve"> IF($H$52="Recomendación_OCI",1,)</formula>
    </cfRule>
    <cfRule type="expression" dxfId="0" priority="4">
      <formula xml:space="preserve"> IF($H$52="Hallazgo_OCI",1,)</formula>
    </cfRule>
  </conditionalFormatting>
  <dataValidations count="4">
    <dataValidation type="list" allowBlank="1" showInputMessage="1" showErrorMessage="1" sqref="H7:H56" xr:uid="{B66E7C25-41A1-42B8-BCFF-629417DAA57A}">
      <formula1>Tipo_acción</formula1>
    </dataValidation>
    <dataValidation type="list" allowBlank="1" showInputMessage="1" showErrorMessage="1" sqref="I7:I56" xr:uid="{700A230A-EBC2-44D1-BF05-2053FF6C3283}">
      <formula1>INDIRECT($H7)</formula1>
    </dataValidation>
    <dataValidation type="list" allowBlank="1" showInputMessage="1" showErrorMessage="1" sqref="B7:B11" xr:uid="{BE369EA8-0F2E-451C-A2EE-FD5F45C8E957}">
      <formula1>AREA</formula1>
    </dataValidation>
    <dataValidation type="list" allowBlank="1" showInputMessage="1" showErrorMessage="1" sqref="C7:C56" xr:uid="{0805EC45-FDBA-487D-95A7-B5F138907F3F}">
      <formula1>INDIRECT($B7)</formula1>
    </dataValidation>
  </dataValidations>
  <printOptions horizontalCentered="1"/>
  <pageMargins left="0.23622047244094491" right="0.23622047244094491" top="0.35433070866141736" bottom="0.35433070866141736" header="0.31496062992125984" footer="0.31496062992125984"/>
  <pageSetup paperSize="5" scale="55" fitToHeight="3" orientation="landscape" horizontalDpi="4294967293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showInputMessage="1" showErrorMessage="1" xr:uid="{8A2DEA3C-232F-4B7E-A911-A29AC76CE7D4}">
          <x14:formula1>
            <xm:f>Hoja1!$D$2:$D$11</xm:f>
          </x14:formula1>
          <xm:sqref>J7:J56</xm:sqref>
        </x14:dataValidation>
        <x14:dataValidation type="list" allowBlank="1" showInputMessage="1" showErrorMessage="1" xr:uid="{BEC30603-7755-4FA0-93D1-D66EB9722D18}">
          <x14:formula1>
            <xm:f>Hoja1!$E$2:$E$3</xm:f>
          </x14:formula1>
          <xm:sqref>M17 M7 M12 M22 M27 M32 M37 M42 M47 M52</xm:sqref>
        </x14:dataValidation>
        <x14:dataValidation type="list" allowBlank="1" showInputMessage="1" showErrorMessage="1" xr:uid="{F53BEDCE-3FE2-45CA-9F85-C907F805FAA3}">
          <x14:formula1>
            <xm:f>Hoja1!$A$2:$A$10</xm:f>
          </x14:formula1>
          <xm:sqref>K12:K56</xm:sqref>
        </x14:dataValidation>
        <x14:dataValidation type="list" allowBlank="1" showInputMessage="1" showErrorMessage="1" xr:uid="{76A20262-B4E5-433A-BC31-C1E675B99CF4}">
          <x14:formula1>
            <xm:f>Hoja1!$A$28:$A$36</xm:f>
          </x14:formula1>
          <xm:sqref>B12:B56</xm:sqref>
        </x14:dataValidation>
        <x14:dataValidation type="list" allowBlank="1" showInputMessage="1" showErrorMessage="1" xr:uid="{BA26D110-0494-4086-9363-4086893A5A0B}">
          <x14:formula1>
            <xm:f>Hoja1!$G$2:$G$5</xm:f>
          </x14:formula1>
          <xm:sqref>X7:X56</xm:sqref>
        </x14:dataValidation>
        <x14:dataValidation type="list" allowBlank="1" showInputMessage="1" showErrorMessage="1" xr:uid="{3A54E876-F377-42E6-9597-065E66694E41}">
          <x14:formula1>
            <xm:f>Hoja1!$I$2:$I$4</xm:f>
          </x14:formula1>
          <xm:sqref>Z7:Z56</xm:sqref>
        </x14:dataValidation>
        <x14:dataValidation type="list" allowBlank="1" showInputMessage="1" showErrorMessage="1" xr:uid="{C860862F-C538-4535-8730-E5C3EFB3290D}">
          <x14:formula1>
            <xm:f>Hoja1!$J$2:$J$3</xm:f>
          </x14:formula1>
          <xm:sqref>AE7:AF56</xm:sqref>
        </x14:dataValidation>
        <x14:dataValidation type="list" allowBlank="1" showInputMessage="1" showErrorMessage="1" xr:uid="{266E06F5-9182-49F7-9D05-A56362073C9D}">
          <x14:formula1>
            <xm:f>Hoja1!$A$2:$A$11</xm:f>
          </x14:formula1>
          <xm:sqref>K7:K11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EBADB8-A490-4278-8150-4CE1C42CB3C7}">
  <dimension ref="A1:P98"/>
  <sheetViews>
    <sheetView topLeftCell="A23" workbookViewId="0">
      <selection activeCell="B4" sqref="B4"/>
    </sheetView>
  </sheetViews>
  <sheetFormatPr baseColWidth="10" defaultColWidth="11.42578125" defaultRowHeight="15" x14ac:dyDescent="0.25"/>
  <cols>
    <col min="1" max="1" width="22" customWidth="1"/>
    <col min="2" max="2" width="16.42578125" bestFit="1" customWidth="1"/>
    <col min="3" max="3" width="32.85546875" bestFit="1" customWidth="1"/>
    <col min="5" max="5" width="15.28515625" customWidth="1"/>
    <col min="6" max="6" width="14" customWidth="1"/>
    <col min="7" max="7" width="17.42578125" customWidth="1"/>
    <col min="8" max="8" width="18" customWidth="1"/>
    <col min="9" max="9" width="15.28515625" customWidth="1"/>
    <col min="12" max="12" width="20.5703125" customWidth="1"/>
    <col min="13" max="13" width="14.7109375" customWidth="1"/>
    <col min="15" max="15" width="25.85546875" customWidth="1"/>
    <col min="16" max="16" width="49.42578125" customWidth="1"/>
  </cols>
  <sheetData>
    <row r="1" spans="1:16" ht="90" x14ac:dyDescent="0.25">
      <c r="A1" s="7" t="s">
        <v>11</v>
      </c>
      <c r="B1" s="7" t="s">
        <v>4</v>
      </c>
      <c r="C1" s="7" t="s">
        <v>12</v>
      </c>
      <c r="D1" s="8" t="s">
        <v>5</v>
      </c>
      <c r="E1" s="7" t="s">
        <v>19</v>
      </c>
      <c r="F1" s="7" t="s">
        <v>25</v>
      </c>
      <c r="G1" s="7" t="s">
        <v>28</v>
      </c>
      <c r="H1" s="7" t="s">
        <v>30</v>
      </c>
      <c r="I1" s="7" t="s">
        <v>31</v>
      </c>
      <c r="J1" s="7" t="s">
        <v>36</v>
      </c>
    </row>
    <row r="2" spans="1:16" x14ac:dyDescent="0.25">
      <c r="A2" s="3" t="s">
        <v>132</v>
      </c>
      <c r="B2" s="10" t="s">
        <v>8</v>
      </c>
      <c r="C2" s="6" t="s">
        <v>39</v>
      </c>
      <c r="D2" s="10" t="s">
        <v>141</v>
      </c>
      <c r="E2" s="10" t="s">
        <v>9</v>
      </c>
      <c r="F2" s="10" t="s">
        <v>7</v>
      </c>
      <c r="G2" s="11" t="s">
        <v>26</v>
      </c>
      <c r="H2" s="10" t="s">
        <v>7</v>
      </c>
      <c r="I2" s="11" t="s">
        <v>26</v>
      </c>
      <c r="J2" s="10" t="s">
        <v>9</v>
      </c>
    </row>
    <row r="3" spans="1:16" x14ac:dyDescent="0.25">
      <c r="A3" s="3" t="s">
        <v>133</v>
      </c>
      <c r="B3" s="10" t="s">
        <v>6</v>
      </c>
      <c r="C3" s="6" t="s">
        <v>40</v>
      </c>
      <c r="D3" s="10" t="s">
        <v>142</v>
      </c>
      <c r="E3" s="10" t="s">
        <v>10</v>
      </c>
      <c r="F3" s="10" t="s">
        <v>29</v>
      </c>
      <c r="G3" s="10" t="s">
        <v>27</v>
      </c>
      <c r="H3" s="10" t="s">
        <v>29</v>
      </c>
      <c r="I3" s="10" t="s">
        <v>27</v>
      </c>
      <c r="J3" s="10" t="s">
        <v>10</v>
      </c>
    </row>
    <row r="4" spans="1:16" x14ac:dyDescent="0.25">
      <c r="A4" s="3" t="s">
        <v>134</v>
      </c>
      <c r="B4" s="10"/>
      <c r="C4" s="14" t="s">
        <v>41</v>
      </c>
      <c r="D4" s="10" t="s">
        <v>143</v>
      </c>
      <c r="E4" s="10"/>
      <c r="F4" s="10" t="s">
        <v>18</v>
      </c>
      <c r="G4" s="10" t="s">
        <v>34</v>
      </c>
      <c r="H4" s="10"/>
      <c r="I4" s="10" t="s">
        <v>34</v>
      </c>
      <c r="J4" s="10"/>
    </row>
    <row r="5" spans="1:16" x14ac:dyDescent="0.25">
      <c r="A5" s="3" t="s">
        <v>135</v>
      </c>
      <c r="B5" s="10"/>
      <c r="C5" s="14" t="s">
        <v>42</v>
      </c>
      <c r="D5" s="10" t="s">
        <v>144</v>
      </c>
      <c r="E5" s="10"/>
      <c r="F5" s="10"/>
      <c r="G5" s="10" t="s">
        <v>18</v>
      </c>
      <c r="H5" s="10"/>
      <c r="I5" s="10"/>
      <c r="J5" s="10"/>
    </row>
    <row r="6" spans="1:16" x14ac:dyDescent="0.25">
      <c r="A6" s="3" t="s">
        <v>136</v>
      </c>
      <c r="B6" s="10"/>
      <c r="C6" s="14" t="s">
        <v>43</v>
      </c>
      <c r="D6" s="10" t="s">
        <v>145</v>
      </c>
      <c r="E6" s="10"/>
      <c r="F6" s="10"/>
      <c r="G6" s="10"/>
      <c r="J6" s="10"/>
    </row>
    <row r="7" spans="1:16" x14ac:dyDescent="0.25">
      <c r="A7" s="3" t="s">
        <v>137</v>
      </c>
      <c r="B7" s="10"/>
      <c r="C7" s="6" t="s">
        <v>44</v>
      </c>
      <c r="D7" s="10" t="s">
        <v>146</v>
      </c>
      <c r="E7" s="10"/>
      <c r="F7" s="10"/>
      <c r="G7" s="10"/>
      <c r="J7" s="10"/>
    </row>
    <row r="8" spans="1:16" x14ac:dyDescent="0.25">
      <c r="A8" s="3" t="s">
        <v>138</v>
      </c>
      <c r="B8" s="10"/>
      <c r="C8" s="6" t="s">
        <v>45</v>
      </c>
      <c r="D8" s="10" t="s">
        <v>147</v>
      </c>
      <c r="E8" s="10"/>
      <c r="F8" s="10"/>
      <c r="G8" s="10"/>
      <c r="J8" s="10"/>
    </row>
    <row r="9" spans="1:16" x14ac:dyDescent="0.25">
      <c r="A9" s="3" t="s">
        <v>139</v>
      </c>
      <c r="B9" s="10"/>
      <c r="C9" s="6" t="s">
        <v>46</v>
      </c>
      <c r="D9" s="10" t="s">
        <v>148</v>
      </c>
      <c r="E9" s="10"/>
      <c r="F9" s="10"/>
      <c r="G9" s="10"/>
      <c r="J9" s="10"/>
    </row>
    <row r="10" spans="1:16" x14ac:dyDescent="0.25">
      <c r="A10" s="3" t="s">
        <v>140</v>
      </c>
      <c r="B10" s="10"/>
      <c r="C10" s="6" t="s">
        <v>47</v>
      </c>
      <c r="D10" s="10" t="s">
        <v>149</v>
      </c>
      <c r="E10" s="10"/>
      <c r="F10" s="10"/>
      <c r="G10" s="10"/>
      <c r="J10" s="10"/>
    </row>
    <row r="11" spans="1:16" x14ac:dyDescent="0.25">
      <c r="A11" s="3" t="s">
        <v>18</v>
      </c>
      <c r="B11" s="10"/>
      <c r="C11" s="15" t="s">
        <v>48</v>
      </c>
      <c r="D11" s="10" t="s">
        <v>150</v>
      </c>
      <c r="E11" s="10"/>
      <c r="F11" s="10"/>
      <c r="G11" s="10"/>
      <c r="J11" s="10"/>
    </row>
    <row r="12" spans="1:16" x14ac:dyDescent="0.25">
      <c r="C12" s="20" t="s">
        <v>49</v>
      </c>
    </row>
    <row r="14" spans="1:16" x14ac:dyDescent="0.25">
      <c r="B14" s="87" t="s">
        <v>4</v>
      </c>
      <c r="C14" s="87"/>
      <c r="D14" s="87"/>
      <c r="E14" s="87"/>
      <c r="F14" s="87"/>
      <c r="G14" s="87"/>
      <c r="H14" s="87"/>
      <c r="I14" s="87"/>
      <c r="J14" s="87"/>
      <c r="K14" s="87"/>
      <c r="L14" s="87"/>
    </row>
    <row r="15" spans="1:16" ht="32.25" customHeight="1" x14ac:dyDescent="0.25">
      <c r="B15" s="21" t="s">
        <v>39</v>
      </c>
      <c r="C15" s="21" t="s">
        <v>40</v>
      </c>
      <c r="D15" s="22" t="s">
        <v>41</v>
      </c>
      <c r="E15" s="22" t="s">
        <v>42</v>
      </c>
      <c r="F15" s="22" t="s">
        <v>43</v>
      </c>
      <c r="G15" s="21" t="s">
        <v>44</v>
      </c>
      <c r="H15" s="21" t="s">
        <v>45</v>
      </c>
      <c r="I15" s="21" t="s">
        <v>46</v>
      </c>
      <c r="J15" s="21" t="s">
        <v>47</v>
      </c>
      <c r="K15" s="23" t="s">
        <v>48</v>
      </c>
      <c r="L15" s="24" t="s">
        <v>49</v>
      </c>
      <c r="M15" s="23" t="s">
        <v>113</v>
      </c>
      <c r="O15" s="39" t="s">
        <v>39</v>
      </c>
      <c r="P15" s="43" t="s">
        <v>120</v>
      </c>
    </row>
    <row r="16" spans="1:16" ht="25.5" customHeight="1" x14ac:dyDescent="0.25">
      <c r="B16" s="10" t="s">
        <v>50</v>
      </c>
      <c r="C16" s="10" t="s">
        <v>50</v>
      </c>
      <c r="D16" s="10" t="s">
        <v>51</v>
      </c>
      <c r="E16" s="10" t="s">
        <v>51</v>
      </c>
      <c r="F16" s="10" t="s">
        <v>51</v>
      </c>
      <c r="G16" s="10" t="s">
        <v>51</v>
      </c>
      <c r="H16" s="10" t="s">
        <v>51</v>
      </c>
      <c r="I16" s="10" t="s">
        <v>50</v>
      </c>
      <c r="J16" s="10" t="s">
        <v>50</v>
      </c>
      <c r="K16" s="10" t="s">
        <v>50</v>
      </c>
      <c r="L16" s="10" t="s">
        <v>51</v>
      </c>
      <c r="M16" s="10" t="s">
        <v>50</v>
      </c>
      <c r="O16" s="39" t="s">
        <v>40</v>
      </c>
      <c r="P16" s="43" t="s">
        <v>120</v>
      </c>
    </row>
    <row r="17" spans="1:16" ht="25.5" customHeight="1" x14ac:dyDescent="0.25">
      <c r="O17" s="40" t="s">
        <v>41</v>
      </c>
      <c r="P17" s="43" t="s">
        <v>18</v>
      </c>
    </row>
    <row r="18" spans="1:16" ht="25.5" customHeight="1" x14ac:dyDescent="0.25">
      <c r="O18" s="40" t="s">
        <v>42</v>
      </c>
      <c r="P18" s="43" t="s">
        <v>18</v>
      </c>
    </row>
    <row r="19" spans="1:16" ht="25.5" customHeight="1" x14ac:dyDescent="0.25">
      <c r="O19" s="40" t="s">
        <v>43</v>
      </c>
      <c r="P19" s="43" t="s">
        <v>18</v>
      </c>
    </row>
    <row r="20" spans="1:16" x14ac:dyDescent="0.25">
      <c r="C20" s="87" t="s">
        <v>52</v>
      </c>
      <c r="D20" s="87"/>
      <c r="O20" s="39" t="s">
        <v>44</v>
      </c>
      <c r="P20" s="43" t="s">
        <v>18</v>
      </c>
    </row>
    <row r="21" spans="1:16" x14ac:dyDescent="0.25">
      <c r="C21" s="10" t="s">
        <v>50</v>
      </c>
      <c r="D21" t="s">
        <v>53</v>
      </c>
      <c r="O21" s="39" t="s">
        <v>45</v>
      </c>
      <c r="P21" s="43" t="s">
        <v>18</v>
      </c>
    </row>
    <row r="22" spans="1:16" ht="26.25" x14ac:dyDescent="0.25">
      <c r="C22" s="10" t="s">
        <v>51</v>
      </c>
      <c r="D22" t="s">
        <v>54</v>
      </c>
      <c r="O22" s="39" t="s">
        <v>46</v>
      </c>
      <c r="P22" s="43" t="s">
        <v>120</v>
      </c>
    </row>
    <row r="23" spans="1:16" ht="26.25" x14ac:dyDescent="0.25">
      <c r="O23" s="39" t="s">
        <v>47</v>
      </c>
      <c r="P23" s="43" t="s">
        <v>120</v>
      </c>
    </row>
    <row r="24" spans="1:16" ht="26.25" x14ac:dyDescent="0.25">
      <c r="O24" s="41" t="s">
        <v>48</v>
      </c>
      <c r="P24" s="43" t="s">
        <v>120</v>
      </c>
    </row>
    <row r="25" spans="1:16" x14ac:dyDescent="0.25">
      <c r="O25" s="42" t="s">
        <v>49</v>
      </c>
      <c r="P25" s="43" t="s">
        <v>18</v>
      </c>
    </row>
    <row r="26" spans="1:16" ht="26.25" x14ac:dyDescent="0.25">
      <c r="O26" s="41" t="s">
        <v>113</v>
      </c>
      <c r="P26" s="43" t="s">
        <v>121</v>
      </c>
    </row>
    <row r="27" spans="1:16" ht="60" x14ac:dyDescent="0.25">
      <c r="A27" s="27" t="s">
        <v>55</v>
      </c>
      <c r="B27" t="str">
        <f>SUBSTITUTE(A27, " ", "_")</f>
        <v>Vicepresidencia</v>
      </c>
      <c r="E27" s="37" t="str">
        <f>B59</f>
        <v>Presidencia</v>
      </c>
      <c r="F27" s="37" t="str">
        <f>B40</f>
        <v>Vicepresidencia_Ejecutiva</v>
      </c>
      <c r="G27" s="37" t="str">
        <f>B52</f>
        <v>Vicepresidencia_de_Gestión_Contractual</v>
      </c>
      <c r="H27" s="37" t="str">
        <f>B28</f>
        <v>Oficina_de_Comunicaciones</v>
      </c>
      <c r="I27" s="37" t="str">
        <f>B79</f>
        <v>Vicepresidencia_de_Gestión_Corporativa</v>
      </c>
      <c r="J27" s="37" t="str">
        <f>B60</f>
        <v>Oficina_de_Control_Interno</v>
      </c>
      <c r="K27" s="37" t="str">
        <f>Hoja1!B61</f>
        <v>Vicepresidencia_de_Estructuración</v>
      </c>
      <c r="L27" s="37" t="s">
        <v>123</v>
      </c>
      <c r="M27" s="37" t="str">
        <f>B71</f>
        <v>Vicepresidencia_Jurídica</v>
      </c>
    </row>
    <row r="28" spans="1:16" x14ac:dyDescent="0.25">
      <c r="A28" s="28" t="s">
        <v>56</v>
      </c>
      <c r="B28" t="str">
        <f>SUBSTITUTE(A28, " ", "_")</f>
        <v>Oficina_de_Comunicaciones</v>
      </c>
      <c r="E28" t="s">
        <v>58</v>
      </c>
      <c r="F28" t="str" cm="1">
        <f t="array" ref="F28:F38">B41:B51</f>
        <v>Carretero_1_VEJ</v>
      </c>
      <c r="G28" t="str">
        <f>B53</f>
        <v>Equipo_Proyectos_Férreos_</v>
      </c>
      <c r="H28" t="str">
        <f>B28</f>
        <v>Oficina_de_Comunicaciones</v>
      </c>
      <c r="I28" t="str">
        <f>B80</f>
        <v>GIT_de_Talento_Humano</v>
      </c>
      <c r="J28" t="str">
        <f>B60</f>
        <v>Oficina_de_Control_Interno</v>
      </c>
      <c r="K28" t="str">
        <f>B61</f>
        <v>Vicepresidencia_de_Estructuración</v>
      </c>
      <c r="L28" s="38" t="str">
        <f>B63</f>
        <v>GIT_Planeación</v>
      </c>
      <c r="M28" t="str">
        <f>B72</f>
        <v>GIT_Defensa_Judicial</v>
      </c>
    </row>
    <row r="29" spans="1:16" x14ac:dyDescent="0.25">
      <c r="A29" s="28" t="s">
        <v>57</v>
      </c>
      <c r="B29" t="str">
        <f t="shared" ref="B29:B90" si="0">SUBSTITUTE(A29, " ", "_")</f>
        <v>Oficina_de_Control_Interno</v>
      </c>
      <c r="F29" t="str">
        <v>Carretero_2_VEJ</v>
      </c>
      <c r="G29" t="str">
        <f t="shared" ref="G29:G32" si="1">B54</f>
        <v>Equipo_Proyectos_Financiero_-_VGC</v>
      </c>
      <c r="I29" t="str">
        <f t="shared" ref="I29:I38" si="2">B81</f>
        <v>Equipo_de_Trabajo_Disciplinario_</v>
      </c>
      <c r="L29" s="38" t="str">
        <f t="shared" ref="L29:L34" si="3">B64</f>
        <v>GIT_Riesgos</v>
      </c>
      <c r="M29" t="str">
        <f t="shared" ref="M29:M34" si="4">B73</f>
        <v>GIT_Contratación</v>
      </c>
    </row>
    <row r="30" spans="1:16" x14ac:dyDescent="0.25">
      <c r="A30" s="28" t="s">
        <v>58</v>
      </c>
      <c r="B30" t="str">
        <f t="shared" si="0"/>
        <v>Presidencia</v>
      </c>
      <c r="F30" t="str">
        <v>Carretero_3_VEJ</v>
      </c>
      <c r="G30" t="str">
        <f t="shared" si="1"/>
        <v>Equipo_de_Proyectos_Aeroportuarios</v>
      </c>
      <c r="I30" t="str">
        <f t="shared" si="2"/>
        <v>Equipo_de_Servicio_al_Ciudadano</v>
      </c>
      <c r="L30" s="38" t="str">
        <f t="shared" si="3"/>
        <v>GIT_Social</v>
      </c>
      <c r="M30" t="str">
        <f t="shared" si="4"/>
        <v>GIT_Asesoría_Estructuración</v>
      </c>
    </row>
    <row r="31" spans="1:16" x14ac:dyDescent="0.25">
      <c r="A31" s="28" t="s">
        <v>59</v>
      </c>
      <c r="B31" t="str">
        <f t="shared" si="0"/>
        <v>Vicepresidencia_Ejecutiva</v>
      </c>
      <c r="F31" t="str">
        <v>Carretero_4_VEJ</v>
      </c>
      <c r="G31" t="str">
        <f t="shared" si="1"/>
        <v>Equipo_de_Proyectos_Portuarios</v>
      </c>
      <c r="I31" t="str">
        <f t="shared" si="2"/>
        <v>Equipo_de_Archivo_y_Correspondencia</v>
      </c>
      <c r="L31" s="38" t="str">
        <f t="shared" si="3"/>
        <v>GIT_Ambiental</v>
      </c>
      <c r="M31" t="str">
        <f t="shared" si="4"/>
        <v>GIT_Asesoría_Gestión_Contractual_1</v>
      </c>
    </row>
    <row r="32" spans="1:16" x14ac:dyDescent="0.25">
      <c r="A32" s="28" t="s">
        <v>60</v>
      </c>
      <c r="B32" t="str">
        <f t="shared" si="0"/>
        <v>Vicepresidencia_de_Estructuración</v>
      </c>
      <c r="F32" t="str">
        <v>Carretero_5_VEJ</v>
      </c>
      <c r="G32" t="str">
        <f t="shared" si="1"/>
        <v>Equipo_de_Proyectos_Fluviales</v>
      </c>
      <c r="I32" t="str">
        <f t="shared" si="2"/>
        <v>OPM</v>
      </c>
      <c r="L32" s="38" t="str">
        <f t="shared" si="3"/>
        <v>GIT_Predial</v>
      </c>
      <c r="M32" t="str">
        <f t="shared" si="4"/>
        <v>GIT_Asesoría_Gestión_Contractual_2</v>
      </c>
    </row>
    <row r="33" spans="1:13" x14ac:dyDescent="0.25">
      <c r="A33" s="28" t="s">
        <v>61</v>
      </c>
      <c r="B33" t="str">
        <f t="shared" si="0"/>
        <v>Vicepresidencia_de_Gestión_Contractual</v>
      </c>
      <c r="F33" t="str">
        <v>Carretero_6_VEJ</v>
      </c>
      <c r="I33" t="str">
        <f t="shared" si="2"/>
        <v>Equipo_de_Servicios_Generales</v>
      </c>
      <c r="L33" s="38" t="str">
        <f t="shared" si="3"/>
        <v>GIT_Juridico_Predial</v>
      </c>
      <c r="M33" t="str">
        <f t="shared" si="4"/>
        <v>Equipo_Asesoría_de_Gestión_Contractual_3</v>
      </c>
    </row>
    <row r="34" spans="1:13" x14ac:dyDescent="0.25">
      <c r="A34" s="28" t="s">
        <v>62</v>
      </c>
      <c r="B34" t="str">
        <f t="shared" si="0"/>
        <v>Vicepresidencia_de_Planeación,_Riesgos_y_Entorno_</v>
      </c>
      <c r="F34" t="str">
        <v>Carretero_7_VEJ</v>
      </c>
      <c r="I34" t="str">
        <f t="shared" si="2"/>
        <v>Equipo_de_Presupuesto</v>
      </c>
      <c r="L34" s="38" t="str">
        <f t="shared" si="3"/>
        <v>GIT_de_Valorizacion</v>
      </c>
      <c r="M34" t="str">
        <f t="shared" si="4"/>
        <v>Equipo_Procesos_Sancionatorios</v>
      </c>
    </row>
    <row r="35" spans="1:13" x14ac:dyDescent="0.25">
      <c r="A35" s="28" t="s">
        <v>63</v>
      </c>
      <c r="B35" t="str">
        <f t="shared" si="0"/>
        <v>Vicepresidencia_Jurídica</v>
      </c>
      <c r="F35" t="str">
        <v>Carretero_8_VEJ</v>
      </c>
      <c r="I35" t="str">
        <f t="shared" si="2"/>
        <v>Equipo_de__Contabilidad</v>
      </c>
      <c r="L35" s="38"/>
    </row>
    <row r="36" spans="1:13" x14ac:dyDescent="0.25">
      <c r="A36" s="28" t="s">
        <v>64</v>
      </c>
      <c r="B36" t="str">
        <f t="shared" si="0"/>
        <v>Vicepresidencia_de_Gestión_Corporativa</v>
      </c>
      <c r="F36" t="str">
        <v>GIT_de_Permisos</v>
      </c>
      <c r="I36" t="str">
        <f t="shared" si="2"/>
        <v>Equipo_Gobierno_Corporativo</v>
      </c>
      <c r="L36" s="38"/>
    </row>
    <row r="37" spans="1:13" x14ac:dyDescent="0.25">
      <c r="B37" t="str">
        <f t="shared" si="0"/>
        <v/>
      </c>
      <c r="F37" t="str">
        <v>GIT_Financiero_1_-_VEJ</v>
      </c>
      <c r="I37" t="str">
        <f t="shared" si="2"/>
        <v>GIT_Administrativo</v>
      </c>
      <c r="L37" s="38"/>
    </row>
    <row r="38" spans="1:13" x14ac:dyDescent="0.25">
      <c r="A38" s="27" t="s">
        <v>65</v>
      </c>
      <c r="B38" t="str">
        <f t="shared" si="0"/>
        <v>Gerencia_o_Grupo_</v>
      </c>
      <c r="F38" t="str">
        <v>GIT_Financiero_2_-_VEJ</v>
      </c>
      <c r="I38" t="str">
        <f t="shared" si="2"/>
        <v>Equipo_de_Tesorería</v>
      </c>
      <c r="L38" s="38"/>
    </row>
    <row r="39" spans="1:13" x14ac:dyDescent="0.25">
      <c r="A39" s="28"/>
      <c r="B39" t="str">
        <f t="shared" si="0"/>
        <v/>
      </c>
      <c r="L39" s="38"/>
    </row>
    <row r="40" spans="1:13" x14ac:dyDescent="0.25">
      <c r="A40" s="32" t="s">
        <v>59</v>
      </c>
      <c r="B40" t="str">
        <f t="shared" si="0"/>
        <v>Vicepresidencia_Ejecutiva</v>
      </c>
    </row>
    <row r="41" spans="1:13" x14ac:dyDescent="0.25">
      <c r="A41" s="32" t="s">
        <v>66</v>
      </c>
      <c r="B41" t="str">
        <f t="shared" si="0"/>
        <v>Carretero_1_VEJ</v>
      </c>
    </row>
    <row r="42" spans="1:13" x14ac:dyDescent="0.25">
      <c r="A42" s="32" t="s">
        <v>67</v>
      </c>
      <c r="B42" t="str">
        <f t="shared" si="0"/>
        <v>Carretero_2_VEJ</v>
      </c>
    </row>
    <row r="43" spans="1:13" x14ac:dyDescent="0.25">
      <c r="A43" s="32" t="s">
        <v>68</v>
      </c>
      <c r="B43" t="str">
        <f t="shared" si="0"/>
        <v>Carretero_3_VEJ</v>
      </c>
    </row>
    <row r="44" spans="1:13" x14ac:dyDescent="0.25">
      <c r="A44" s="32" t="s">
        <v>69</v>
      </c>
      <c r="B44" t="str">
        <f t="shared" si="0"/>
        <v>Carretero_4_VEJ</v>
      </c>
    </row>
    <row r="45" spans="1:13" x14ac:dyDescent="0.25">
      <c r="A45" s="32" t="s">
        <v>70</v>
      </c>
      <c r="B45" t="str">
        <f t="shared" si="0"/>
        <v>Carretero_5_VEJ</v>
      </c>
    </row>
    <row r="46" spans="1:13" x14ac:dyDescent="0.25">
      <c r="A46" s="32" t="s">
        <v>71</v>
      </c>
      <c r="B46" t="str">
        <f t="shared" si="0"/>
        <v>Carretero_6_VEJ</v>
      </c>
    </row>
    <row r="47" spans="1:13" x14ac:dyDescent="0.25">
      <c r="A47" s="32" t="s">
        <v>72</v>
      </c>
      <c r="B47" t="str">
        <f t="shared" si="0"/>
        <v>Carretero_7_VEJ</v>
      </c>
    </row>
    <row r="48" spans="1:13" x14ac:dyDescent="0.25">
      <c r="A48" s="32" t="s">
        <v>73</v>
      </c>
      <c r="B48" t="str">
        <f t="shared" si="0"/>
        <v>Carretero_8_VEJ</v>
      </c>
    </row>
    <row r="49" spans="1:2" x14ac:dyDescent="0.25">
      <c r="A49" s="32" t="s">
        <v>95</v>
      </c>
      <c r="B49" t="str">
        <f t="shared" si="0"/>
        <v>GIT_de_Permisos</v>
      </c>
    </row>
    <row r="50" spans="1:2" x14ac:dyDescent="0.25">
      <c r="A50" s="32" t="s">
        <v>96</v>
      </c>
      <c r="B50" t="str">
        <f t="shared" si="0"/>
        <v>GIT_Financiero_1_-_VEJ</v>
      </c>
    </row>
    <row r="51" spans="1:2" x14ac:dyDescent="0.25">
      <c r="A51" s="32" t="s">
        <v>97</v>
      </c>
      <c r="B51" t="str">
        <f t="shared" si="0"/>
        <v>GIT_Financiero_2_-_VEJ</v>
      </c>
    </row>
    <row r="52" spans="1:2" x14ac:dyDescent="0.25">
      <c r="A52" s="33" t="s">
        <v>61</v>
      </c>
      <c r="B52" t="str">
        <f t="shared" si="0"/>
        <v>Vicepresidencia_de_Gestión_Contractual</v>
      </c>
    </row>
    <row r="53" spans="1:2" x14ac:dyDescent="0.25">
      <c r="A53" s="33" t="s">
        <v>74</v>
      </c>
      <c r="B53" t="str">
        <f t="shared" si="0"/>
        <v>Equipo_Proyectos_Férreos_</v>
      </c>
    </row>
    <row r="54" spans="1:2" x14ac:dyDescent="0.25">
      <c r="A54" s="33" t="s">
        <v>75</v>
      </c>
      <c r="B54" t="str">
        <f t="shared" si="0"/>
        <v>Equipo_Proyectos_Financiero_-_VGC</v>
      </c>
    </row>
    <row r="55" spans="1:2" x14ac:dyDescent="0.25">
      <c r="A55" s="33" t="s">
        <v>76</v>
      </c>
      <c r="B55" t="str">
        <f t="shared" si="0"/>
        <v>Equipo_de_Proyectos_Aeroportuarios</v>
      </c>
    </row>
    <row r="56" spans="1:2" x14ac:dyDescent="0.25">
      <c r="A56" s="33" t="s">
        <v>77</v>
      </c>
      <c r="B56" t="str">
        <f t="shared" si="0"/>
        <v>Equipo_de_Proyectos_Portuarios</v>
      </c>
    </row>
    <row r="57" spans="1:2" x14ac:dyDescent="0.25">
      <c r="A57" s="33" t="s">
        <v>78</v>
      </c>
      <c r="B57" t="str">
        <f t="shared" si="0"/>
        <v>Equipo_de_Proyectos_Fluviales</v>
      </c>
    </row>
    <row r="58" spans="1:2" x14ac:dyDescent="0.25">
      <c r="A58" s="28" t="s">
        <v>56</v>
      </c>
      <c r="B58" t="str">
        <f t="shared" si="0"/>
        <v>Oficina_de_Comunicaciones</v>
      </c>
    </row>
    <row r="59" spans="1:2" x14ac:dyDescent="0.25">
      <c r="A59" s="28" t="s">
        <v>58</v>
      </c>
      <c r="B59" t="str">
        <f t="shared" si="0"/>
        <v>Presidencia</v>
      </c>
    </row>
    <row r="60" spans="1:2" x14ac:dyDescent="0.25">
      <c r="A60" s="28" t="s">
        <v>57</v>
      </c>
      <c r="B60" t="str">
        <f t="shared" si="0"/>
        <v>Oficina_de_Control_Interno</v>
      </c>
    </row>
    <row r="61" spans="1:2" x14ac:dyDescent="0.25">
      <c r="A61" s="28" t="s">
        <v>60</v>
      </c>
      <c r="B61" t="str">
        <f t="shared" si="0"/>
        <v>Vicepresidencia_de_Estructuración</v>
      </c>
    </row>
    <row r="62" spans="1:2" x14ac:dyDescent="0.25">
      <c r="A62" s="34" t="s">
        <v>122</v>
      </c>
      <c r="B62" t="str">
        <f t="shared" si="0"/>
        <v>Vicepresidencia_de_Planeación_Riesgos_y_Entorno</v>
      </c>
    </row>
    <row r="63" spans="1:2" x14ac:dyDescent="0.25">
      <c r="A63" s="34" t="s">
        <v>98</v>
      </c>
      <c r="B63" t="str">
        <f t="shared" si="0"/>
        <v>GIT_Planeación</v>
      </c>
    </row>
    <row r="64" spans="1:2" x14ac:dyDescent="0.25">
      <c r="A64" s="34" t="s">
        <v>99</v>
      </c>
      <c r="B64" t="str">
        <f t="shared" si="0"/>
        <v>GIT_Riesgos</v>
      </c>
    </row>
    <row r="65" spans="1:2" x14ac:dyDescent="0.25">
      <c r="A65" s="34" t="s">
        <v>100</v>
      </c>
      <c r="B65" t="str">
        <f t="shared" si="0"/>
        <v>GIT_Social</v>
      </c>
    </row>
    <row r="66" spans="1:2" x14ac:dyDescent="0.25">
      <c r="A66" s="34" t="s">
        <v>101</v>
      </c>
      <c r="B66" t="str">
        <f t="shared" si="0"/>
        <v>GIT_Ambiental</v>
      </c>
    </row>
    <row r="67" spans="1:2" x14ac:dyDescent="0.25">
      <c r="A67" s="34" t="s">
        <v>102</v>
      </c>
      <c r="B67" t="str">
        <f t="shared" si="0"/>
        <v>GIT_Predial</v>
      </c>
    </row>
    <row r="68" spans="1:2" x14ac:dyDescent="0.25">
      <c r="A68" s="34" t="s">
        <v>103</v>
      </c>
      <c r="B68" t="str">
        <f t="shared" si="0"/>
        <v>GIT_Juridico_Predial</v>
      </c>
    </row>
    <row r="69" spans="1:2" x14ac:dyDescent="0.25">
      <c r="A69" s="34" t="s">
        <v>104</v>
      </c>
      <c r="B69" t="str">
        <f t="shared" si="0"/>
        <v>GIT_de_Valorizacion</v>
      </c>
    </row>
    <row r="70" spans="1:2" x14ac:dyDescent="0.25">
      <c r="A70" s="34" t="s">
        <v>105</v>
      </c>
      <c r="B70" t="str">
        <f t="shared" si="0"/>
        <v>GIT_Tecnologías_de_la_Información_y_las_Telecomunicaciones</v>
      </c>
    </row>
    <row r="71" spans="1:2" x14ac:dyDescent="0.25">
      <c r="A71" s="35" t="s">
        <v>63</v>
      </c>
      <c r="B71" t="str">
        <f t="shared" si="0"/>
        <v>Vicepresidencia_Jurídica</v>
      </c>
    </row>
    <row r="72" spans="1:2" x14ac:dyDescent="0.25">
      <c r="A72" s="35" t="s">
        <v>106</v>
      </c>
      <c r="B72" t="str">
        <f t="shared" si="0"/>
        <v>GIT_Defensa_Judicial</v>
      </c>
    </row>
    <row r="73" spans="1:2" x14ac:dyDescent="0.25">
      <c r="A73" s="35" t="s">
        <v>107</v>
      </c>
      <c r="B73" t="str">
        <f t="shared" si="0"/>
        <v>GIT_Contratación</v>
      </c>
    </row>
    <row r="74" spans="1:2" x14ac:dyDescent="0.25">
      <c r="A74" s="35" t="s">
        <v>108</v>
      </c>
      <c r="B74" t="str">
        <f t="shared" si="0"/>
        <v>GIT_Asesoría_Estructuración</v>
      </c>
    </row>
    <row r="75" spans="1:2" x14ac:dyDescent="0.25">
      <c r="A75" s="35" t="s">
        <v>109</v>
      </c>
      <c r="B75" t="str">
        <f t="shared" si="0"/>
        <v>GIT_Asesoría_Gestión_Contractual_1</v>
      </c>
    </row>
    <row r="76" spans="1:2" x14ac:dyDescent="0.25">
      <c r="A76" s="35" t="s">
        <v>110</v>
      </c>
      <c r="B76" t="str">
        <f t="shared" si="0"/>
        <v>GIT_Asesoría_Gestión_Contractual_2</v>
      </c>
    </row>
    <row r="77" spans="1:2" x14ac:dyDescent="0.25">
      <c r="A77" s="35" t="s">
        <v>79</v>
      </c>
      <c r="B77" t="str">
        <f t="shared" si="0"/>
        <v>Equipo_Asesoría_de_Gestión_Contractual_3</v>
      </c>
    </row>
    <row r="78" spans="1:2" x14ac:dyDescent="0.25">
      <c r="A78" s="35" t="s">
        <v>80</v>
      </c>
      <c r="B78" t="str">
        <f t="shared" si="0"/>
        <v>Equipo_Procesos_Sancionatorios</v>
      </c>
    </row>
    <row r="79" spans="1:2" x14ac:dyDescent="0.25">
      <c r="A79" s="28" t="s">
        <v>64</v>
      </c>
      <c r="B79" t="str">
        <f t="shared" si="0"/>
        <v>Vicepresidencia_de_Gestión_Corporativa</v>
      </c>
    </row>
    <row r="80" spans="1:2" x14ac:dyDescent="0.25">
      <c r="A80" s="28" t="s">
        <v>111</v>
      </c>
      <c r="B80" t="str">
        <f t="shared" si="0"/>
        <v>GIT_de_Talento_Humano</v>
      </c>
    </row>
    <row r="81" spans="1:2" x14ac:dyDescent="0.25">
      <c r="A81" s="28" t="s">
        <v>81</v>
      </c>
      <c r="B81" t="str">
        <f t="shared" si="0"/>
        <v>Equipo_de_Trabajo_Disciplinario_</v>
      </c>
    </row>
    <row r="82" spans="1:2" x14ac:dyDescent="0.25">
      <c r="A82" s="28" t="s">
        <v>82</v>
      </c>
      <c r="B82" t="str">
        <f t="shared" si="0"/>
        <v>Equipo_de_Servicio_al_Ciudadano</v>
      </c>
    </row>
    <row r="83" spans="1:2" x14ac:dyDescent="0.25">
      <c r="A83" s="28" t="s">
        <v>83</v>
      </c>
      <c r="B83" t="str">
        <f t="shared" si="0"/>
        <v>Equipo_de_Archivo_y_Correspondencia</v>
      </c>
    </row>
    <row r="84" spans="1:2" x14ac:dyDescent="0.25">
      <c r="A84" s="28" t="s">
        <v>84</v>
      </c>
      <c r="B84" t="str">
        <f t="shared" si="0"/>
        <v>OPM</v>
      </c>
    </row>
    <row r="85" spans="1:2" x14ac:dyDescent="0.25">
      <c r="A85" s="28" t="s">
        <v>85</v>
      </c>
      <c r="B85" t="str">
        <f t="shared" si="0"/>
        <v>Equipo_de_Servicios_Generales</v>
      </c>
    </row>
    <row r="86" spans="1:2" x14ac:dyDescent="0.25">
      <c r="A86" s="28" t="s">
        <v>86</v>
      </c>
      <c r="B86" t="str">
        <f t="shared" si="0"/>
        <v>Equipo_de_Presupuesto</v>
      </c>
    </row>
    <row r="87" spans="1:2" x14ac:dyDescent="0.25">
      <c r="A87" s="28" t="s">
        <v>87</v>
      </c>
      <c r="B87" t="str">
        <f t="shared" si="0"/>
        <v>Equipo_de__Contabilidad</v>
      </c>
    </row>
    <row r="88" spans="1:2" x14ac:dyDescent="0.25">
      <c r="A88" s="28" t="s">
        <v>88</v>
      </c>
      <c r="B88" t="str">
        <f t="shared" si="0"/>
        <v>Equipo_Gobierno_Corporativo</v>
      </c>
    </row>
    <row r="89" spans="1:2" x14ac:dyDescent="0.25">
      <c r="A89" s="28" t="s">
        <v>112</v>
      </c>
      <c r="B89" t="str">
        <f t="shared" si="0"/>
        <v>GIT_Administrativo</v>
      </c>
    </row>
    <row r="90" spans="1:2" x14ac:dyDescent="0.25">
      <c r="A90" s="28" t="s">
        <v>89</v>
      </c>
      <c r="B90" t="str">
        <f t="shared" si="0"/>
        <v>Equipo_de_Tesorería</v>
      </c>
    </row>
    <row r="95" spans="1:2" x14ac:dyDescent="0.25">
      <c r="A95" s="36" t="s">
        <v>91</v>
      </c>
    </row>
    <row r="96" spans="1:2" x14ac:dyDescent="0.25">
      <c r="A96" s="36" t="s">
        <v>92</v>
      </c>
    </row>
    <row r="97" spans="1:1" x14ac:dyDescent="0.25">
      <c r="A97" s="36" t="s">
        <v>93</v>
      </c>
    </row>
    <row r="98" spans="1:1" x14ac:dyDescent="0.25">
      <c r="A98" s="36" t="s">
        <v>94</v>
      </c>
    </row>
  </sheetData>
  <mergeCells count="2">
    <mergeCell ref="B14:L14"/>
    <mergeCell ref="C20:D20"/>
  </mergeCells>
  <phoneticPr fontId="13" type="noConversion"/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627327982EAC5468F32DF6C3420B1AA" ma:contentTypeVersion="21" ma:contentTypeDescription="Crear nuevo documento." ma:contentTypeScope="" ma:versionID="8868c2080b0d3f05ca8e880f72372bae">
  <xsd:schema xmlns:xsd="http://www.w3.org/2001/XMLSchema" xmlns:xs="http://www.w3.org/2001/XMLSchema" xmlns:p="http://schemas.microsoft.com/office/2006/metadata/properties" xmlns:ns1="http://schemas.microsoft.com/sharepoint/v3" xmlns:ns2="8065b5fd-482f-4e82-81e0-fa392c3a563f" xmlns:ns3="721853b8-d97a-4303-8bf9-1c8c7b1c2bc5" targetNamespace="http://schemas.microsoft.com/office/2006/metadata/properties" ma:root="true" ma:fieldsID="34cd25d2a5898f72b8d2fcfb1a3544c0" ns1:_="" ns2:_="" ns3:_="">
    <xsd:import namespace="http://schemas.microsoft.com/sharepoint/v3"/>
    <xsd:import namespace="8065b5fd-482f-4e82-81e0-fa392c3a563f"/>
    <xsd:import namespace="721853b8-d97a-4303-8bf9-1c8c7b1c2bc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1:_ip_UnifiedCompliancePolicyProperties" minOccurs="0"/>
                <xsd:element ref="ns1:_ip_UnifiedCompliancePolicyUIAction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3" nillable="true" ma:displayName="Propiedades de la Directiva de cumplimiento unificado" ma:hidden="true" ma:internalName="_ip_UnifiedCompliancePolicyProperties">
      <xsd:simpleType>
        <xsd:restriction base="dms:Note"/>
      </xsd:simpleType>
    </xsd:element>
    <xsd:element name="_ip_UnifiedCompliancePolicyUIAction" ma:index="24" nillable="true" ma:displayName="Acción de IU de la Directiva de cumplimiento unificado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065b5fd-482f-4e82-81e0-fa392c3a563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Length (seconds)" ma:internalName="MediaLengthInSeconds" ma:readOnly="true">
      <xsd:simpleType>
        <xsd:restriction base="dms:Unknown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Etiquetas de imagen" ma:readOnly="false" ma:fieldId="{5cf76f15-5ced-4ddc-b409-7134ff3c332f}" ma:taxonomyMulti="true" ma:sspId="2e5d509d-97ca-41e2-ae05-ef8d2d27056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1853b8-d97a-4303-8bf9-1c8c7b1c2bc5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41c50207-204c-4244-8481-d943f02c69e6}" ma:internalName="TaxCatchAll" ma:showField="CatchAllData" ma:web="721853b8-d97a-4303-8bf9-1c8c7b1c2bc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��< ? x m l   v e r s i o n = " 1 . 0 "   e n c o d i n g = " u t f - 1 6 " ? > < W o r k b o o k S t a t e   x m l n s : i = " h t t p : / / w w w . w 3 . o r g / 2 0 0 1 / X M L S c h e m a - i n s t a n c e "   x m l n s = " h t t p : / / s c h e m a s . m i c r o s o f t . c o m / P o w e r B I A d d I n " > < L a s t P r o v i d e d R a n g e N a m e I d > 0 < / L a s t P r o v i d e d R a n g e N a m e I d > < L a s t U s e d G r o u p O b j e c t I d   i : n i l = " t r u e " / > < T i l e s L i s t > < T i l e s / > < / T i l e s L i s t > < / W o r k b o o k S t a t e > 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21853b8-d97a-4303-8bf9-1c8c7b1c2bc5" xsi:nil="true"/>
    <lcf76f155ced4ddcb4097134ff3c332f xmlns="8065b5fd-482f-4e82-81e0-fa392c3a563f">
      <Terms xmlns="http://schemas.microsoft.com/office/infopath/2007/PartnerControls"/>
    </lcf76f155ced4ddcb4097134ff3c332f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06B6729-385C-4509-A578-02D26A1669B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065b5fd-482f-4e82-81e0-fa392c3a563f"/>
    <ds:schemaRef ds:uri="721853b8-d97a-4303-8bf9-1c8c7b1c2bc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9A1AEB0-5419-4693-884C-0137741CEFAC}">
  <ds:schemaRefs>
    <ds:schemaRef ds:uri="http://schemas.microsoft.com/PowerBIAddIn"/>
  </ds:schemaRefs>
</ds:datastoreItem>
</file>

<file path=customXml/itemProps3.xml><?xml version="1.0" encoding="utf-8"?>
<ds:datastoreItem xmlns:ds="http://schemas.openxmlformats.org/officeDocument/2006/customXml" ds:itemID="{C13A9D82-4CD9-493C-AA92-F00A9F9CA683}">
  <ds:schemaRefs>
    <ds:schemaRef ds:uri="http://schemas.openxmlformats.org/package/2006/metadata/core-properties"/>
    <ds:schemaRef ds:uri="8065b5fd-482f-4e82-81e0-fa392c3a563f"/>
    <ds:schemaRef ds:uri="http://schemas.microsoft.com/sharepoint/v3"/>
    <ds:schemaRef ds:uri="http://www.w3.org/XML/1998/namespace"/>
    <ds:schemaRef ds:uri="http://schemas.microsoft.com/office/infopath/2007/PartnerControls"/>
    <ds:schemaRef ds:uri="http://purl.org/dc/terms/"/>
    <ds:schemaRef ds:uri="721853b8-d97a-4303-8bf9-1c8c7b1c2bc5"/>
    <ds:schemaRef ds:uri="http://purl.org/dc/dcmitype/"/>
    <ds:schemaRef ds:uri="http://schemas.microsoft.com/office/2006/documentManagement/types"/>
    <ds:schemaRef ds:uri="http://schemas.microsoft.com/office/2006/metadata/properties"/>
    <ds:schemaRef ds:uri="http://purl.org/dc/elements/1.1/"/>
  </ds:schemaRefs>
</ds:datastoreItem>
</file>

<file path=customXml/itemProps4.xml><?xml version="1.0" encoding="utf-8"?>
<ds:datastoreItem xmlns:ds="http://schemas.openxmlformats.org/officeDocument/2006/customXml" ds:itemID="{57F6BE49-6600-4F4E-A88D-413F2942ED0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27</vt:i4>
      </vt:variant>
    </vt:vector>
  </HeadingPairs>
  <TitlesOfParts>
    <vt:vector size="29" baseType="lpstr">
      <vt:lpstr>SEPG-F-079</vt:lpstr>
      <vt:lpstr>Hoja1</vt:lpstr>
      <vt:lpstr>Acción_correctiva</vt:lpstr>
      <vt:lpstr>AREA</vt:lpstr>
      <vt:lpstr>'SEPG-F-079'!Área_de_impresión</vt:lpstr>
      <vt:lpstr>CAUSA</vt:lpstr>
      <vt:lpstr>Hallazgo_CGR</vt:lpstr>
      <vt:lpstr>Hallazgo_OCI</vt:lpstr>
      <vt:lpstr>No_Conformidad_auditoría_externa</vt:lpstr>
      <vt:lpstr>No_Conformidad_auditoría_interna</vt:lpstr>
      <vt:lpstr>Observación_auditoría_externa</vt:lpstr>
      <vt:lpstr>Observación_auditoría_interna</vt:lpstr>
      <vt:lpstr>Oficina_de_Comunicaciones</vt:lpstr>
      <vt:lpstr>Oficina_de_Control_Interno</vt:lpstr>
      <vt:lpstr>Oportunidad_de_mejora_auditoría_externa</vt:lpstr>
      <vt:lpstr>Oportunidad_de_mejora_auditoría_interna</vt:lpstr>
      <vt:lpstr>Oportunidad_de_mejora_identificada</vt:lpstr>
      <vt:lpstr>Presidencia</vt:lpstr>
      <vt:lpstr>Recomendación_OCI</vt:lpstr>
      <vt:lpstr>Riesgo_materializado</vt:lpstr>
      <vt:lpstr>Salida_No_Conforme</vt:lpstr>
      <vt:lpstr>Tipo_acción</vt:lpstr>
      <vt:lpstr>'SEPG-F-079'!Títulos_a_imprimir</vt:lpstr>
      <vt:lpstr>Vicepresidencia_de_Estructuración</vt:lpstr>
      <vt:lpstr>Vicepresidencia_de_Gestión_Contractual</vt:lpstr>
      <vt:lpstr>Vicepresidencia_de_Gestión_Corporativa</vt:lpstr>
      <vt:lpstr>Vicepresidencia_Ejecutiva</vt:lpstr>
      <vt:lpstr>Vicepresidencia_Jurídica</vt:lpstr>
      <vt:lpstr>Vicepresidencia_Planeación_Riesgos_y_Entorno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SEPG-F-079 Matriz de seguimiento planes de mejoramiento V5</dc:title>
  <dc:subject/>
  <dc:creator>Agencia Nacional de Infraestructura</dc:creator>
  <cp:keywords/>
  <dc:description/>
  <cp:lastModifiedBy>Cristian Leandro Muñoz Claros</cp:lastModifiedBy>
  <cp:revision/>
  <dcterms:created xsi:type="dcterms:W3CDTF">2017-08-02T20:27:07Z</dcterms:created>
  <dcterms:modified xsi:type="dcterms:W3CDTF">2026-05-15T20:39:13Z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0x0101009627327982EAC5468F32DF6C3420B1AA</vt:lpwstr>
  </property>
  <property fmtid="{D5CDD505-2E9C-101B-9397-08002B2CF9AE}" pid="3" name="MediaServiceImageTags">
    <vt:lpwstr/>
  </property>
</Properties>
</file>