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anionline-my.sharepoint.com/personal/cmunoz_ani_gov_co/Documents/2026/Documentos/1. SEPG/Valorizacion/"/>
    </mc:Choice>
  </mc:AlternateContent>
  <xr:revisionPtr revIDLastSave="169" documentId="8_{20641985-4F38-4FE0-BCE4-A8E63E6C1AFE}" xr6:coauthVersionLast="47" xr6:coauthVersionMax="47" xr10:uidLastSave="{F2C92A16-5248-482C-B120-7A3FBC884FBE}"/>
  <bookViews>
    <workbookView xWindow="-120" yWindow="-120" windowWidth="20730" windowHeight="11040" tabRatio="812" xr2:uid="{FA5B5174-2DEC-43CF-8BFC-70ADAAC5EB5D}"/>
  </bookViews>
  <sheets>
    <sheet name="Instructivo" sheetId="7" r:id="rId1"/>
    <sheet name="Indice" sheetId="8" r:id="rId2"/>
    <sheet name="Criticidad Social" sheetId="6" r:id="rId3"/>
    <sheet name="Información Base" sheetId="4" r:id="rId4"/>
    <sheet name="Ponderadores" sheetId="3" r:id="rId5"/>
    <sheet name="Habilitadores" sheetId="1" r:id="rId6"/>
    <sheet name="Matriz Priorización" sheetId="2" r:id="rId7"/>
    <sheet name="Resultados" sheetId="5" r:id="rId8"/>
  </sheets>
  <definedNames>
    <definedName name="_xlnm._FilterDatabase" localSheetId="2" hidden="1">'Criticidad Social'!$A$6:$T$160</definedName>
    <definedName name="_xlnm._FilterDatabase" localSheetId="3" hidden="1">'Información Base'!$B$5:$V$5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 l="1"/>
  <c r="U3" i="4"/>
  <c r="P3" i="6"/>
  <c r="J3" i="6"/>
  <c r="H3" i="3"/>
  <c r="M3" i="3"/>
  <c r="I3" i="1"/>
  <c r="G3" i="2"/>
  <c r="E3" i="5"/>
  <c r="I3" i="2"/>
  <c r="G3" i="5"/>
  <c r="N3" i="8"/>
  <c r="M42" i="3" l="1"/>
  <c r="O73" i="7" l="1"/>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M6" i="4"/>
  <c r="U6" i="4"/>
  <c r="M7" i="4"/>
  <c r="U7" i="4"/>
  <c r="M8" i="4"/>
  <c r="U8" i="4"/>
  <c r="M9" i="4"/>
  <c r="U9" i="4"/>
  <c r="M10" i="4"/>
  <c r="U10" i="4"/>
  <c r="M11" i="4"/>
  <c r="U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U44" i="4"/>
  <c r="J47" i="4"/>
  <c r="O136" i="6"/>
  <c r="O135" i="6"/>
  <c r="P8" i="6" a="1"/>
  <c r="P8" i="6" s="1"/>
  <c r="Q8" i="6" s="1"/>
  <c r="P10" i="6" a="1"/>
  <c r="P10" i="6" s="1"/>
  <c r="Q10" i="6" s="1"/>
  <c r="P11" i="6" a="1"/>
  <c r="P11" i="6" s="1"/>
  <c r="Q11" i="6" s="1"/>
  <c r="P13" i="6" a="1"/>
  <c r="P13" i="6" s="1"/>
  <c r="Q13" i="6" s="1"/>
  <c r="P14" i="6" a="1"/>
  <c r="P14" i="6" s="1"/>
  <c r="Q14" i="6" s="1"/>
  <c r="P19" i="6" a="1"/>
  <c r="P19" i="6" s="1"/>
  <c r="Q19" i="6" s="1"/>
  <c r="P20" i="6" a="1"/>
  <c r="P20" i="6" s="1"/>
  <c r="Q20" i="6" s="1"/>
  <c r="P21" i="6" a="1"/>
  <c r="P21" i="6" s="1"/>
  <c r="Q21" i="6" s="1"/>
  <c r="P23" i="6" a="1"/>
  <c r="P23" i="6" s="1"/>
  <c r="Q23" i="6" s="1"/>
  <c r="P25" i="6" a="1"/>
  <c r="P25" i="6" s="1"/>
  <c r="Q25" i="6" s="1"/>
  <c r="P27" i="6" a="1"/>
  <c r="P27" i="6" s="1"/>
  <c r="Q27" i="6" s="1"/>
  <c r="P28" i="6" a="1"/>
  <c r="P28" i="6" s="1"/>
  <c r="Q28" i="6" s="1"/>
  <c r="P29" i="6" a="1"/>
  <c r="P29" i="6" s="1"/>
  <c r="Q29" i="6" s="1"/>
  <c r="P31" i="6" a="1"/>
  <c r="P31" i="6" s="1"/>
  <c r="Q31" i="6" s="1"/>
  <c r="P32" i="6" a="1"/>
  <c r="P32" i="6" s="1"/>
  <c r="Q32" i="6" s="1"/>
  <c r="P33" i="6" a="1"/>
  <c r="P33" i="6" s="1"/>
  <c r="Q33" i="6" s="1"/>
  <c r="P34" i="6" a="1"/>
  <c r="P34" i="6" s="1"/>
  <c r="Q34" i="6" s="1"/>
  <c r="P36" i="6" a="1"/>
  <c r="P36" i="6" s="1"/>
  <c r="Q36" i="6" s="1"/>
  <c r="P37" i="6" a="1"/>
  <c r="P37" i="6" s="1"/>
  <c r="Q37" i="6" s="1"/>
  <c r="P39" i="6" a="1"/>
  <c r="P39" i="6" s="1"/>
  <c r="Q39" i="6" s="1"/>
  <c r="P40" i="6" a="1"/>
  <c r="P40" i="6" s="1"/>
  <c r="Q40" i="6" s="1"/>
  <c r="P41" i="6" a="1"/>
  <c r="P41" i="6" s="1"/>
  <c r="Q41" i="6" s="1"/>
  <c r="P43" i="6" a="1"/>
  <c r="P43" i="6" s="1"/>
  <c r="Q43" i="6" s="1"/>
  <c r="P44" i="6" a="1"/>
  <c r="P44" i="6" s="1"/>
  <c r="Q44" i="6" s="1"/>
  <c r="P46" i="6" a="1"/>
  <c r="P46" i="6" s="1"/>
  <c r="Q46" i="6" s="1"/>
  <c r="P47" i="6" a="1"/>
  <c r="P47" i="6" s="1"/>
  <c r="Q47" i="6" s="1"/>
  <c r="P49" i="6" a="1"/>
  <c r="P49" i="6" s="1"/>
  <c r="Q49" i="6" s="1"/>
  <c r="P51" i="6" a="1"/>
  <c r="P51" i="6" s="1"/>
  <c r="Q51" i="6" s="1"/>
  <c r="P52" i="6" a="1"/>
  <c r="P52" i="6" s="1"/>
  <c r="Q52" i="6" s="1"/>
  <c r="P53" i="6" a="1"/>
  <c r="P53" i="6" s="1"/>
  <c r="Q53" i="6" s="1"/>
  <c r="P54" i="6" a="1"/>
  <c r="P54" i="6" s="1"/>
  <c r="Q54" i="6" s="1"/>
  <c r="P55" i="6" a="1"/>
  <c r="P55" i="6" s="1"/>
  <c r="Q55" i="6" s="1"/>
  <c r="P56" i="6" a="1"/>
  <c r="P56" i="6" s="1"/>
  <c r="Q56" i="6" s="1"/>
  <c r="P57" i="6" a="1"/>
  <c r="P57" i="6" s="1"/>
  <c r="Q57" i="6" s="1"/>
  <c r="P59" i="6" a="1"/>
  <c r="P59" i="6" s="1"/>
  <c r="Q59" i="6" s="1"/>
  <c r="P60" i="6" a="1"/>
  <c r="P60" i="6" s="1"/>
  <c r="Q60" i="6" s="1"/>
  <c r="P61" i="6" a="1"/>
  <c r="P61" i="6" s="1"/>
  <c r="Q61" i="6" s="1"/>
  <c r="P63" i="6" a="1"/>
  <c r="P63" i="6" s="1"/>
  <c r="Q63" i="6" s="1"/>
  <c r="P64" i="6" a="1"/>
  <c r="P64" i="6" s="1"/>
  <c r="Q64" i="6" s="1"/>
  <c r="P65" i="6" a="1"/>
  <c r="P65" i="6" s="1"/>
  <c r="Q65" i="6" s="1"/>
  <c r="P66" i="6" a="1"/>
  <c r="P66" i="6" s="1"/>
  <c r="Q66" i="6" s="1"/>
  <c r="P67" i="6" a="1"/>
  <c r="P67" i="6" s="1"/>
  <c r="Q67" i="6" s="1"/>
  <c r="P69" i="6" a="1"/>
  <c r="P69" i="6" s="1"/>
  <c r="Q69" i="6" s="1"/>
  <c r="P70" i="6" a="1"/>
  <c r="P70" i="6" s="1"/>
  <c r="Q70" i="6" s="1"/>
  <c r="P71" i="6" a="1"/>
  <c r="P71" i="6" s="1"/>
  <c r="Q71" i="6" s="1"/>
  <c r="P72" i="6" a="1"/>
  <c r="P72" i="6" s="1"/>
  <c r="Q72" i="6" s="1"/>
  <c r="P74" i="6" a="1"/>
  <c r="P74" i="6" s="1"/>
  <c r="Q74" i="6" s="1"/>
  <c r="P75" i="6" a="1"/>
  <c r="P75" i="6" s="1"/>
  <c r="Q75" i="6" s="1"/>
  <c r="P76" i="6" a="1"/>
  <c r="P76" i="6" s="1"/>
  <c r="Q76" i="6" s="1"/>
  <c r="P77" i="6" a="1"/>
  <c r="P77" i="6" s="1"/>
  <c r="Q77" i="6" s="1"/>
  <c r="P78" i="6" a="1"/>
  <c r="P78" i="6" s="1"/>
  <c r="Q78" i="6" s="1"/>
  <c r="P79" i="6" a="1"/>
  <c r="P79" i="6" s="1"/>
  <c r="Q79" i="6" s="1"/>
  <c r="P81" i="6" a="1"/>
  <c r="P81" i="6" s="1"/>
  <c r="Q81" i="6" s="1"/>
  <c r="P82" i="6" a="1"/>
  <c r="P82" i="6" s="1"/>
  <c r="Q82" i="6" s="1"/>
  <c r="P84" i="6" a="1"/>
  <c r="P84" i="6" s="1"/>
  <c r="Q84" i="6" s="1"/>
  <c r="P85" i="6" a="1"/>
  <c r="P85" i="6" s="1"/>
  <c r="Q85" i="6" s="1"/>
  <c r="P87" i="6" a="1"/>
  <c r="P87" i="6" s="1"/>
  <c r="Q87" i="6" s="1"/>
  <c r="P88" i="6" a="1"/>
  <c r="P88" i="6" s="1"/>
  <c r="Q88" i="6" s="1"/>
  <c r="P89" i="6" a="1"/>
  <c r="P89" i="6" s="1"/>
  <c r="Q89" i="6" s="1"/>
  <c r="P90" i="6" a="1"/>
  <c r="P90" i="6" s="1"/>
  <c r="Q90" i="6" s="1"/>
  <c r="P91" i="6" a="1"/>
  <c r="P91" i="6" s="1"/>
  <c r="Q91" i="6" s="1"/>
  <c r="P92" i="6" a="1"/>
  <c r="P92" i="6" s="1"/>
  <c r="Q92" i="6" s="1"/>
  <c r="P93" i="6" a="1"/>
  <c r="P93" i="6" s="1"/>
  <c r="Q93" i="6" s="1"/>
  <c r="P95" i="6" a="1"/>
  <c r="P95" i="6" s="1"/>
  <c r="Q95" i="6" s="1"/>
  <c r="P97" i="6" a="1"/>
  <c r="P97" i="6" s="1"/>
  <c r="Q97" i="6" s="1"/>
  <c r="P98" i="6" a="1"/>
  <c r="P98" i="6" s="1"/>
  <c r="Q98" i="6" s="1"/>
  <c r="P99" i="6" a="1"/>
  <c r="P99" i="6" s="1"/>
  <c r="Q99" i="6" s="1"/>
  <c r="P100" i="6" a="1"/>
  <c r="P100" i="6" s="1"/>
  <c r="Q100" i="6" s="1"/>
  <c r="P102" i="6" a="1"/>
  <c r="P102" i="6" s="1"/>
  <c r="Q102" i="6" s="1"/>
  <c r="P104" i="6" a="1"/>
  <c r="P104" i="6" s="1"/>
  <c r="Q104" i="6" s="1"/>
  <c r="P106" i="6" a="1"/>
  <c r="P106" i="6" s="1"/>
  <c r="Q106" i="6" s="1"/>
  <c r="P107" i="6" a="1"/>
  <c r="P107" i="6" s="1"/>
  <c r="Q107" i="6" s="1"/>
  <c r="P108" i="6" a="1"/>
  <c r="P108" i="6" s="1"/>
  <c r="Q108" i="6" s="1"/>
  <c r="P110" i="6" a="1"/>
  <c r="P110" i="6" s="1"/>
  <c r="Q110" i="6" s="1"/>
  <c r="P111" i="6" a="1"/>
  <c r="P111" i="6" s="1"/>
  <c r="Q111" i="6" s="1"/>
  <c r="P112" i="6" a="1"/>
  <c r="P112" i="6" s="1"/>
  <c r="Q112" i="6" s="1"/>
  <c r="P113" i="6" a="1"/>
  <c r="P113" i="6" s="1"/>
  <c r="Q113" i="6" s="1"/>
  <c r="P114" i="6" a="1"/>
  <c r="P114" i="6" s="1"/>
  <c r="Q114" i="6" s="1"/>
  <c r="P116" i="6" a="1"/>
  <c r="P116" i="6" s="1"/>
  <c r="Q116" i="6" s="1"/>
  <c r="P118" i="6" a="1"/>
  <c r="P118" i="6" s="1"/>
  <c r="Q118" i="6" s="1"/>
  <c r="P119" i="6" a="1"/>
  <c r="P119" i="6" s="1"/>
  <c r="Q119" i="6" s="1"/>
  <c r="P120" i="6" a="1"/>
  <c r="P120" i="6" s="1"/>
  <c r="Q120" i="6" s="1"/>
  <c r="P121" i="6" a="1"/>
  <c r="P121" i="6" s="1"/>
  <c r="Q121" i="6" s="1"/>
  <c r="P122" i="6" a="1"/>
  <c r="P122" i="6" s="1"/>
  <c r="Q122" i="6" s="1"/>
  <c r="P124" i="6" a="1"/>
  <c r="P124" i="6" s="1"/>
  <c r="Q124" i="6" s="1"/>
  <c r="P126" i="6" a="1"/>
  <c r="P126" i="6" s="1"/>
  <c r="Q126" i="6" s="1"/>
  <c r="P128" i="6" a="1"/>
  <c r="P128" i="6" s="1"/>
  <c r="Q128" i="6" s="1"/>
  <c r="P129" i="6" a="1"/>
  <c r="P129" i="6" s="1"/>
  <c r="Q129" i="6" s="1"/>
  <c r="P131" i="6" a="1"/>
  <c r="P131" i="6" s="1"/>
  <c r="Q131" i="6" s="1"/>
  <c r="P132" i="6" a="1"/>
  <c r="P132" i="6" s="1"/>
  <c r="Q132" i="6" s="1"/>
  <c r="P133" i="6" a="1"/>
  <c r="P133" i="6" s="1"/>
  <c r="Q133" i="6" s="1"/>
  <c r="P134" i="6" a="1"/>
  <c r="P134" i="6" s="1"/>
  <c r="Q134" i="6" s="1"/>
  <c r="P138" i="6" a="1"/>
  <c r="P138" i="6" s="1"/>
  <c r="Q138" i="6" s="1"/>
  <c r="P139" i="6" a="1"/>
  <c r="P139" i="6" s="1"/>
  <c r="Q139" i="6" s="1"/>
  <c r="P140" i="6" a="1"/>
  <c r="P140" i="6" s="1"/>
  <c r="Q140" i="6" s="1"/>
  <c r="P142" i="6" a="1"/>
  <c r="P142" i="6" s="1"/>
  <c r="Q142" i="6" s="1"/>
  <c r="P143" i="6" a="1"/>
  <c r="P143" i="6" s="1"/>
  <c r="Q143" i="6" s="1"/>
  <c r="P144" i="6" a="1"/>
  <c r="P144" i="6" s="1"/>
  <c r="Q144" i="6" s="1"/>
  <c r="P145" i="6" a="1"/>
  <c r="P145" i="6" s="1"/>
  <c r="Q145" i="6" s="1"/>
  <c r="P146" i="6" a="1"/>
  <c r="P146" i="6" s="1"/>
  <c r="Q146" i="6" s="1"/>
  <c r="P147" i="6" a="1"/>
  <c r="P147" i="6" s="1"/>
  <c r="Q147" i="6" s="1"/>
  <c r="P149" i="6" a="1"/>
  <c r="P149" i="6" s="1"/>
  <c r="Q149" i="6" s="1"/>
  <c r="P150" i="6" a="1"/>
  <c r="P150" i="6" s="1"/>
  <c r="Q150" i="6" s="1"/>
  <c r="P152" i="6" a="1"/>
  <c r="P152" i="6" s="1"/>
  <c r="Q152" i="6" s="1"/>
  <c r="P153" i="6" a="1"/>
  <c r="P153" i="6" s="1"/>
  <c r="Q153" i="6" s="1"/>
  <c r="P154" i="6" a="1"/>
  <c r="P154" i="6" s="1"/>
  <c r="Q154" i="6" s="1"/>
  <c r="P155" i="6" a="1"/>
  <c r="P155" i="6" s="1"/>
  <c r="Q155" i="6" s="1"/>
  <c r="P157" i="6" a="1"/>
  <c r="P157" i="6" s="1"/>
  <c r="Q157" i="6" s="1"/>
  <c r="P159" i="6" a="1"/>
  <c r="P159" i="6" s="1"/>
  <c r="Q159" i="6" s="1"/>
  <c r="P160" i="6" a="1"/>
  <c r="P160" i="6" s="1"/>
  <c r="Q160" i="6" s="1"/>
  <c r="AD50" i="2"/>
  <c r="AE50" i="2"/>
  <c r="AF50" i="2"/>
  <c r="AG50" i="2"/>
  <c r="AH50" i="2"/>
  <c r="AI50" i="2"/>
  <c r="AJ50" i="2"/>
  <c r="AK50" i="2"/>
  <c r="AL50" i="2"/>
  <c r="AM50" i="2"/>
  <c r="AN50" i="2"/>
  <c r="AO50" i="2"/>
  <c r="AP50" i="2"/>
  <c r="AQ50" i="2"/>
  <c r="AR50" i="2"/>
  <c r="AS50" i="2"/>
  <c r="AT50" i="2"/>
  <c r="AU50" i="2"/>
  <c r="AV50" i="2"/>
  <c r="AW50" i="2"/>
  <c r="AX50" i="2"/>
  <c r="AY50" i="2"/>
  <c r="AZ50" i="2"/>
  <c r="BA50" i="2"/>
  <c r="BB50" i="2"/>
  <c r="BC50" i="2"/>
  <c r="BD50" i="2"/>
  <c r="BE50" i="2"/>
  <c r="BF50" i="2"/>
  <c r="BG50" i="2"/>
  <c r="BH50" i="2"/>
  <c r="BI50" i="2"/>
  <c r="BJ50" i="2"/>
  <c r="BK50" i="2"/>
  <c r="BL50" i="2"/>
  <c r="BM50" i="2"/>
  <c r="BN50" i="2"/>
  <c r="BO50" i="2"/>
  <c r="BP50" i="2"/>
  <c r="BQ50" i="2"/>
  <c r="BR50" i="2"/>
  <c r="BS50" i="2"/>
  <c r="BT50" i="2"/>
  <c r="BU50" i="2"/>
  <c r="BV50" i="2"/>
  <c r="BW50" i="2"/>
  <c r="BX50" i="2"/>
  <c r="BY50" i="2"/>
  <c r="BZ50" i="2"/>
  <c r="CA50" i="2"/>
  <c r="CB50" i="2"/>
  <c r="CC50" i="2"/>
  <c r="CD50" i="2"/>
  <c r="CE50" i="2"/>
  <c r="CF50" i="2"/>
  <c r="CG50" i="2"/>
  <c r="CH50" i="2"/>
  <c r="CI50" i="2"/>
  <c r="CJ50" i="2"/>
  <c r="CK50" i="2"/>
  <c r="CL50" i="2"/>
  <c r="CM50" i="2"/>
  <c r="CN50" i="2"/>
  <c r="CO50" i="2"/>
  <c r="CP50" i="2"/>
  <c r="CQ50" i="2"/>
  <c r="CR50" i="2"/>
  <c r="CS50" i="2"/>
  <c r="CT50" i="2"/>
  <c r="CU50" i="2"/>
  <c r="CV50" i="2"/>
  <c r="CW50" i="2"/>
  <c r="CX50" i="2"/>
  <c r="CY50" i="2"/>
  <c r="CZ50" i="2"/>
  <c r="DA50" i="2"/>
  <c r="DB50" i="2"/>
  <c r="DC50" i="2"/>
  <c r="DD50" i="2"/>
  <c r="DE50" i="2"/>
  <c r="DF50" i="2"/>
  <c r="DG50" i="2"/>
  <c r="DH50" i="2"/>
  <c r="DI5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CI40" i="2"/>
  <c r="CJ40" i="2"/>
  <c r="CK40" i="2"/>
  <c r="CL40" i="2"/>
  <c r="CM40" i="2"/>
  <c r="CN40" i="2"/>
  <c r="CO40" i="2"/>
  <c r="CP40" i="2"/>
  <c r="CQ40" i="2"/>
  <c r="CR40" i="2"/>
  <c r="CS40" i="2"/>
  <c r="CT40" i="2"/>
  <c r="CU40" i="2"/>
  <c r="CV40" i="2"/>
  <c r="CW40" i="2"/>
  <c r="CX40" i="2"/>
  <c r="CY40" i="2"/>
  <c r="CZ40" i="2"/>
  <c r="DA40" i="2"/>
  <c r="DB40" i="2"/>
  <c r="DC40" i="2"/>
  <c r="DD40" i="2"/>
  <c r="DE40" i="2"/>
  <c r="DF40" i="2"/>
  <c r="DG40" i="2"/>
  <c r="DH40" i="2"/>
  <c r="DI40" i="2"/>
  <c r="AD41" i="2"/>
  <c r="AE41" i="2"/>
  <c r="AF41" i="2"/>
  <c r="AG41" i="2"/>
  <c r="AH41" i="2"/>
  <c r="AI41" i="2"/>
  <c r="AJ41" i="2"/>
  <c r="AK41" i="2"/>
  <c r="AL41" i="2"/>
  <c r="AM41" i="2"/>
  <c r="AN41" i="2"/>
  <c r="AO41" i="2"/>
  <c r="AP41" i="2"/>
  <c r="AQ41" i="2"/>
  <c r="AR41" i="2"/>
  <c r="AS41" i="2"/>
  <c r="AT41" i="2"/>
  <c r="AU41" i="2"/>
  <c r="AV41" i="2"/>
  <c r="AW41" i="2"/>
  <c r="AX41" i="2"/>
  <c r="AY41" i="2"/>
  <c r="AZ41" i="2"/>
  <c r="BA41" i="2"/>
  <c r="BB41" i="2"/>
  <c r="BC41" i="2"/>
  <c r="BD41" i="2"/>
  <c r="BE41" i="2"/>
  <c r="BF41" i="2"/>
  <c r="BG41" i="2"/>
  <c r="BH41" i="2"/>
  <c r="BI41" i="2"/>
  <c r="BJ41" i="2"/>
  <c r="BK41" i="2"/>
  <c r="BL41" i="2"/>
  <c r="BM41" i="2"/>
  <c r="BN41" i="2"/>
  <c r="BO41" i="2"/>
  <c r="BP41" i="2"/>
  <c r="BQ41" i="2"/>
  <c r="BR41" i="2"/>
  <c r="BS41" i="2"/>
  <c r="BT41" i="2"/>
  <c r="BU41" i="2"/>
  <c r="BV41" i="2"/>
  <c r="BW41" i="2"/>
  <c r="BX41" i="2"/>
  <c r="BY41" i="2"/>
  <c r="BZ41" i="2"/>
  <c r="CA41" i="2"/>
  <c r="CB41" i="2"/>
  <c r="CC41" i="2"/>
  <c r="CD41" i="2"/>
  <c r="CE41" i="2"/>
  <c r="CF41" i="2"/>
  <c r="CG41" i="2"/>
  <c r="CH41" i="2"/>
  <c r="CI41" i="2"/>
  <c r="CJ41" i="2"/>
  <c r="CK41" i="2"/>
  <c r="CL41" i="2"/>
  <c r="CM41" i="2"/>
  <c r="CN41" i="2"/>
  <c r="CO41" i="2"/>
  <c r="CP41" i="2"/>
  <c r="CQ41" i="2"/>
  <c r="CR41" i="2"/>
  <c r="CS41" i="2"/>
  <c r="CT41" i="2"/>
  <c r="CU41" i="2"/>
  <c r="CV41" i="2"/>
  <c r="CW41" i="2"/>
  <c r="CX41" i="2"/>
  <c r="CY41" i="2"/>
  <c r="CZ41" i="2"/>
  <c r="DA41" i="2"/>
  <c r="DB41" i="2"/>
  <c r="DC41" i="2"/>
  <c r="DD41" i="2"/>
  <c r="DE41" i="2"/>
  <c r="DF41" i="2"/>
  <c r="DG41" i="2"/>
  <c r="DH41" i="2"/>
  <c r="DI41" i="2"/>
  <c r="AD42" i="2"/>
  <c r="AE42" i="2"/>
  <c r="AF42" i="2"/>
  <c r="AG42" i="2"/>
  <c r="AH42" i="2"/>
  <c r="AI42" i="2"/>
  <c r="AJ42" i="2"/>
  <c r="AK42" i="2"/>
  <c r="AL42" i="2"/>
  <c r="AM42" i="2"/>
  <c r="AN42" i="2"/>
  <c r="AO42" i="2"/>
  <c r="AP42" i="2"/>
  <c r="AQ42" i="2"/>
  <c r="AR42" i="2"/>
  <c r="AS42" i="2"/>
  <c r="AT42" i="2"/>
  <c r="AU42" i="2"/>
  <c r="AV42" i="2"/>
  <c r="AW42" i="2"/>
  <c r="AX42" i="2"/>
  <c r="AY42" i="2"/>
  <c r="AZ42" i="2"/>
  <c r="BA42" i="2"/>
  <c r="BB42" i="2"/>
  <c r="BC42" i="2"/>
  <c r="BD42" i="2"/>
  <c r="BE42" i="2"/>
  <c r="BF42" i="2"/>
  <c r="BG42" i="2"/>
  <c r="BH42" i="2"/>
  <c r="BI42" i="2"/>
  <c r="BJ42" i="2"/>
  <c r="BK42" i="2"/>
  <c r="BL42" i="2"/>
  <c r="BM42" i="2"/>
  <c r="BN42" i="2"/>
  <c r="BO42" i="2"/>
  <c r="BP42" i="2"/>
  <c r="BQ42" i="2"/>
  <c r="BR42" i="2"/>
  <c r="BS42" i="2"/>
  <c r="BT42" i="2"/>
  <c r="BU42" i="2"/>
  <c r="BV42" i="2"/>
  <c r="BW42" i="2"/>
  <c r="BX42" i="2"/>
  <c r="BY42" i="2"/>
  <c r="BZ42" i="2"/>
  <c r="CA42" i="2"/>
  <c r="CB42" i="2"/>
  <c r="CC42" i="2"/>
  <c r="CD42" i="2"/>
  <c r="CE42" i="2"/>
  <c r="CF42" i="2"/>
  <c r="CG42" i="2"/>
  <c r="CH42" i="2"/>
  <c r="CI42" i="2"/>
  <c r="CJ42" i="2"/>
  <c r="CK42" i="2"/>
  <c r="CL42" i="2"/>
  <c r="CM42" i="2"/>
  <c r="CN42" i="2"/>
  <c r="CO42" i="2"/>
  <c r="CP42" i="2"/>
  <c r="CQ42" i="2"/>
  <c r="CR42" i="2"/>
  <c r="CS42" i="2"/>
  <c r="CT42" i="2"/>
  <c r="CU42" i="2"/>
  <c r="CV42" i="2"/>
  <c r="CW42" i="2"/>
  <c r="CX42" i="2"/>
  <c r="CY42" i="2"/>
  <c r="CZ42" i="2"/>
  <c r="DA42" i="2"/>
  <c r="DB42" i="2"/>
  <c r="DC42" i="2"/>
  <c r="DD42" i="2"/>
  <c r="DE42" i="2"/>
  <c r="DF42" i="2"/>
  <c r="DG42" i="2"/>
  <c r="DH42" i="2"/>
  <c r="DI42" i="2"/>
  <c r="AD43" i="2"/>
  <c r="AE43" i="2"/>
  <c r="AF43" i="2"/>
  <c r="AG43" i="2"/>
  <c r="AH43" i="2"/>
  <c r="AI43" i="2"/>
  <c r="AJ43" i="2"/>
  <c r="AK43" i="2"/>
  <c r="AL43" i="2"/>
  <c r="AM43" i="2"/>
  <c r="AN43" i="2"/>
  <c r="AO43" i="2"/>
  <c r="AP43" i="2"/>
  <c r="AQ43" i="2"/>
  <c r="AR43" i="2"/>
  <c r="AS43" i="2"/>
  <c r="AT43" i="2"/>
  <c r="AU43" i="2"/>
  <c r="AV43" i="2"/>
  <c r="AW43" i="2"/>
  <c r="AX43" i="2"/>
  <c r="AY43" i="2"/>
  <c r="AZ43" i="2"/>
  <c r="BA43" i="2"/>
  <c r="BB43" i="2"/>
  <c r="BC43" i="2"/>
  <c r="BD43" i="2"/>
  <c r="BE43" i="2"/>
  <c r="BF43" i="2"/>
  <c r="BG43" i="2"/>
  <c r="BH43" i="2"/>
  <c r="BI43" i="2"/>
  <c r="BJ43" i="2"/>
  <c r="BK43" i="2"/>
  <c r="BL43" i="2"/>
  <c r="BM43" i="2"/>
  <c r="BN43" i="2"/>
  <c r="BO43" i="2"/>
  <c r="BP43" i="2"/>
  <c r="BQ43" i="2"/>
  <c r="BR43" i="2"/>
  <c r="BS43" i="2"/>
  <c r="BT43" i="2"/>
  <c r="BU43" i="2"/>
  <c r="BV43" i="2"/>
  <c r="BW43" i="2"/>
  <c r="BX43" i="2"/>
  <c r="BY43" i="2"/>
  <c r="BZ43" i="2"/>
  <c r="CA43" i="2"/>
  <c r="CB43" i="2"/>
  <c r="CC43" i="2"/>
  <c r="CD43" i="2"/>
  <c r="CE43" i="2"/>
  <c r="CF43" i="2"/>
  <c r="CG43" i="2"/>
  <c r="CH43" i="2"/>
  <c r="CI43" i="2"/>
  <c r="CJ43" i="2"/>
  <c r="CK43" i="2"/>
  <c r="CL43" i="2"/>
  <c r="CM43" i="2"/>
  <c r="CN43" i="2"/>
  <c r="CO43" i="2"/>
  <c r="CP43" i="2"/>
  <c r="CQ43" i="2"/>
  <c r="CR43" i="2"/>
  <c r="CS43" i="2"/>
  <c r="CT43" i="2"/>
  <c r="CU43" i="2"/>
  <c r="CV43" i="2"/>
  <c r="CW43" i="2"/>
  <c r="CX43" i="2"/>
  <c r="CY43" i="2"/>
  <c r="CZ43" i="2"/>
  <c r="DA43" i="2"/>
  <c r="DB43" i="2"/>
  <c r="DC43" i="2"/>
  <c r="DD43" i="2"/>
  <c r="DE43" i="2"/>
  <c r="DF43" i="2"/>
  <c r="DG43" i="2"/>
  <c r="DH43" i="2"/>
  <c r="DI43"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CI44" i="2"/>
  <c r="CJ44" i="2"/>
  <c r="CK44" i="2"/>
  <c r="CL44" i="2"/>
  <c r="CM44" i="2"/>
  <c r="CN44" i="2"/>
  <c r="CO44" i="2"/>
  <c r="CP44" i="2"/>
  <c r="CQ44" i="2"/>
  <c r="CR44" i="2"/>
  <c r="CS44" i="2"/>
  <c r="CT44" i="2"/>
  <c r="CU44" i="2"/>
  <c r="CV44" i="2"/>
  <c r="CW44" i="2"/>
  <c r="CX44" i="2"/>
  <c r="CY44" i="2"/>
  <c r="CZ44" i="2"/>
  <c r="DA44" i="2"/>
  <c r="DB44" i="2"/>
  <c r="DC44" i="2"/>
  <c r="DD44" i="2"/>
  <c r="DE44" i="2"/>
  <c r="DF44" i="2"/>
  <c r="DG44" i="2"/>
  <c r="DH44" i="2"/>
  <c r="DI44" i="2"/>
  <c r="AD45" i="2"/>
  <c r="AE45" i="2"/>
  <c r="AF45" i="2"/>
  <c r="AG45" i="2"/>
  <c r="AH45" i="2"/>
  <c r="AI45" i="2"/>
  <c r="AJ45" i="2"/>
  <c r="AK45" i="2"/>
  <c r="AL45" i="2"/>
  <c r="AM45" i="2"/>
  <c r="AN45" i="2"/>
  <c r="AO45" i="2"/>
  <c r="AP45" i="2"/>
  <c r="AQ45" i="2"/>
  <c r="AR45" i="2"/>
  <c r="AS45" i="2"/>
  <c r="AT45" i="2"/>
  <c r="AU45" i="2"/>
  <c r="AV45" i="2"/>
  <c r="AW45" i="2"/>
  <c r="AX45" i="2"/>
  <c r="AY45" i="2"/>
  <c r="AZ45" i="2"/>
  <c r="BA45" i="2"/>
  <c r="BB45" i="2"/>
  <c r="BC45" i="2"/>
  <c r="BD45" i="2"/>
  <c r="BE45" i="2"/>
  <c r="BF45" i="2"/>
  <c r="BG45" i="2"/>
  <c r="BH45" i="2"/>
  <c r="BI45" i="2"/>
  <c r="BJ45" i="2"/>
  <c r="BK45" i="2"/>
  <c r="BL45" i="2"/>
  <c r="BM45" i="2"/>
  <c r="BN45" i="2"/>
  <c r="BO45" i="2"/>
  <c r="BP45" i="2"/>
  <c r="BQ45" i="2"/>
  <c r="BR45" i="2"/>
  <c r="BS45" i="2"/>
  <c r="BT45" i="2"/>
  <c r="BU45" i="2"/>
  <c r="BV45" i="2"/>
  <c r="BW45" i="2"/>
  <c r="BX45" i="2"/>
  <c r="BY45" i="2"/>
  <c r="BZ45" i="2"/>
  <c r="CA45" i="2"/>
  <c r="CB45" i="2"/>
  <c r="CC45" i="2"/>
  <c r="CD45" i="2"/>
  <c r="CE45" i="2"/>
  <c r="CF45" i="2"/>
  <c r="CG45" i="2"/>
  <c r="CH45" i="2"/>
  <c r="CI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I45" i="2"/>
  <c r="AD46" i="2"/>
  <c r="AE46" i="2"/>
  <c r="AF46" i="2"/>
  <c r="AG46" i="2"/>
  <c r="AH46" i="2"/>
  <c r="AI46" i="2"/>
  <c r="AJ46" i="2"/>
  <c r="AK46" i="2"/>
  <c r="AL46" i="2"/>
  <c r="AM46" i="2"/>
  <c r="AN46" i="2"/>
  <c r="AO46" i="2"/>
  <c r="AP46" i="2"/>
  <c r="AQ46" i="2"/>
  <c r="AR46" i="2"/>
  <c r="AS46" i="2"/>
  <c r="AT46" i="2"/>
  <c r="AU46" i="2"/>
  <c r="AV46" i="2"/>
  <c r="AW46" i="2"/>
  <c r="AX46" i="2"/>
  <c r="AY46" i="2"/>
  <c r="AZ46" i="2"/>
  <c r="BA46" i="2"/>
  <c r="BB46" i="2"/>
  <c r="BC46" i="2"/>
  <c r="BD46" i="2"/>
  <c r="BE46" i="2"/>
  <c r="BF46" i="2"/>
  <c r="BG46" i="2"/>
  <c r="BH46" i="2"/>
  <c r="BI46" i="2"/>
  <c r="BJ46" i="2"/>
  <c r="BK46" i="2"/>
  <c r="BL46" i="2"/>
  <c r="BM46" i="2"/>
  <c r="BN46" i="2"/>
  <c r="BO46" i="2"/>
  <c r="BP46" i="2"/>
  <c r="BQ46" i="2"/>
  <c r="BR46" i="2"/>
  <c r="BS46" i="2"/>
  <c r="BT46" i="2"/>
  <c r="BU46" i="2"/>
  <c r="BV46" i="2"/>
  <c r="BW46" i="2"/>
  <c r="BX46" i="2"/>
  <c r="BY46" i="2"/>
  <c r="BZ46" i="2"/>
  <c r="CA46" i="2"/>
  <c r="CB46" i="2"/>
  <c r="CC46" i="2"/>
  <c r="CD46" i="2"/>
  <c r="CE46" i="2"/>
  <c r="CF46" i="2"/>
  <c r="CG46" i="2"/>
  <c r="CH46" i="2"/>
  <c r="CI46" i="2"/>
  <c r="CJ46" i="2"/>
  <c r="CK46" i="2"/>
  <c r="CL46" i="2"/>
  <c r="CM46" i="2"/>
  <c r="CN46" i="2"/>
  <c r="CO46" i="2"/>
  <c r="CP46" i="2"/>
  <c r="CQ46" i="2"/>
  <c r="CR46" i="2"/>
  <c r="CS46" i="2"/>
  <c r="CT46" i="2"/>
  <c r="CU46" i="2"/>
  <c r="CV46" i="2"/>
  <c r="CW46" i="2"/>
  <c r="CX46" i="2"/>
  <c r="CY46" i="2"/>
  <c r="CZ46" i="2"/>
  <c r="DA46" i="2"/>
  <c r="DB46" i="2"/>
  <c r="DC46" i="2"/>
  <c r="DD46" i="2"/>
  <c r="DE46" i="2"/>
  <c r="DF46" i="2"/>
  <c r="DG46" i="2"/>
  <c r="DH46" i="2"/>
  <c r="DI46" i="2"/>
  <c r="AD47" i="2"/>
  <c r="AE47" i="2"/>
  <c r="AF47" i="2"/>
  <c r="AG47" i="2"/>
  <c r="AH47" i="2"/>
  <c r="AI47" i="2"/>
  <c r="AJ47" i="2"/>
  <c r="AK47" i="2"/>
  <c r="AL47" i="2"/>
  <c r="AM47" i="2"/>
  <c r="AN47" i="2"/>
  <c r="AO47" i="2"/>
  <c r="AP47" i="2"/>
  <c r="AQ47" i="2"/>
  <c r="AR47" i="2"/>
  <c r="AS47" i="2"/>
  <c r="AT47" i="2"/>
  <c r="AU47" i="2"/>
  <c r="AV47" i="2"/>
  <c r="AW47" i="2"/>
  <c r="AX47" i="2"/>
  <c r="AY47" i="2"/>
  <c r="AZ47" i="2"/>
  <c r="BA47" i="2"/>
  <c r="BB47" i="2"/>
  <c r="BC47" i="2"/>
  <c r="BD47" i="2"/>
  <c r="BE47" i="2"/>
  <c r="BF47" i="2"/>
  <c r="BG47" i="2"/>
  <c r="BH47" i="2"/>
  <c r="BI47" i="2"/>
  <c r="BJ47" i="2"/>
  <c r="BK47" i="2"/>
  <c r="BL47" i="2"/>
  <c r="BM47" i="2"/>
  <c r="BN47" i="2"/>
  <c r="BO47" i="2"/>
  <c r="BP47" i="2"/>
  <c r="BQ47" i="2"/>
  <c r="BR47" i="2"/>
  <c r="BS47" i="2"/>
  <c r="BT47" i="2"/>
  <c r="BU47" i="2"/>
  <c r="BV47" i="2"/>
  <c r="BW47" i="2"/>
  <c r="BX47" i="2"/>
  <c r="BY47" i="2"/>
  <c r="BZ47" i="2"/>
  <c r="CA47" i="2"/>
  <c r="CB47" i="2"/>
  <c r="CC47" i="2"/>
  <c r="CD47" i="2"/>
  <c r="CE47" i="2"/>
  <c r="CF47" i="2"/>
  <c r="CG47" i="2"/>
  <c r="CH47" i="2"/>
  <c r="CI47" i="2"/>
  <c r="CJ47" i="2"/>
  <c r="CK47" i="2"/>
  <c r="CL47" i="2"/>
  <c r="CM47" i="2"/>
  <c r="CN47" i="2"/>
  <c r="CO47" i="2"/>
  <c r="CP47" i="2"/>
  <c r="CQ47" i="2"/>
  <c r="CR47" i="2"/>
  <c r="CS47" i="2"/>
  <c r="CT47" i="2"/>
  <c r="CU47" i="2"/>
  <c r="CV47" i="2"/>
  <c r="CW47" i="2"/>
  <c r="CX47" i="2"/>
  <c r="CY47" i="2"/>
  <c r="CZ47" i="2"/>
  <c r="DA47" i="2"/>
  <c r="DB47" i="2"/>
  <c r="DC47" i="2"/>
  <c r="DD47" i="2"/>
  <c r="DE47" i="2"/>
  <c r="DF47" i="2"/>
  <c r="DG47" i="2"/>
  <c r="DH47" i="2"/>
  <c r="DI47" i="2"/>
  <c r="AD29" i="2" a="1"/>
  <c r="AD29" i="2" s="1"/>
  <c r="AE29" i="2" a="1"/>
  <c r="AE29" i="2" s="1"/>
  <c r="AF29" i="2" a="1"/>
  <c r="AF29" i="2" s="1"/>
  <c r="AG29" i="2" a="1"/>
  <c r="AG29" i="2" s="1"/>
  <c r="AH29" i="2" a="1"/>
  <c r="AH29" i="2" s="1"/>
  <c r="AI29" i="2" a="1"/>
  <c r="AI29" i="2" s="1"/>
  <c r="AJ29" i="2" a="1"/>
  <c r="AJ29" i="2" s="1"/>
  <c r="AK29" i="2" a="1"/>
  <c r="AK29" i="2" s="1"/>
  <c r="AL29" i="2" a="1"/>
  <c r="AL29" i="2" s="1"/>
  <c r="AM29" i="2" a="1"/>
  <c r="AM29" i="2" s="1"/>
  <c r="AN29" i="2" a="1"/>
  <c r="AN29" i="2" s="1"/>
  <c r="AO29" i="2" a="1"/>
  <c r="AO29" i="2" s="1"/>
  <c r="AP29" i="2" a="1"/>
  <c r="AP29" i="2" s="1"/>
  <c r="AQ29" i="2" a="1"/>
  <c r="AQ29" i="2" s="1"/>
  <c r="AR29" i="2" a="1"/>
  <c r="AR29" i="2" s="1"/>
  <c r="AS29" i="2" a="1"/>
  <c r="AS29" i="2" s="1"/>
  <c r="AT29" i="2" a="1"/>
  <c r="AT29" i="2" s="1"/>
  <c r="AU29" i="2" a="1"/>
  <c r="AU29" i="2" s="1"/>
  <c r="AV29" i="2" a="1"/>
  <c r="AV29" i="2" s="1"/>
  <c r="AW29" i="2" a="1"/>
  <c r="AW29" i="2" s="1"/>
  <c r="AX29" i="2" a="1"/>
  <c r="AX29" i="2" s="1"/>
  <c r="AY29" i="2" a="1"/>
  <c r="AY29" i="2" s="1"/>
  <c r="AZ29" i="2" a="1"/>
  <c r="AZ29" i="2" s="1"/>
  <c r="BA29" i="2" a="1"/>
  <c r="BA29" i="2" s="1"/>
  <c r="BB29" i="2" a="1"/>
  <c r="BB29" i="2" s="1"/>
  <c r="BC29" i="2" a="1"/>
  <c r="BC29" i="2" s="1"/>
  <c r="BD29" i="2" a="1"/>
  <c r="BD29" i="2" s="1"/>
  <c r="BE29" i="2" a="1"/>
  <c r="BE29" i="2" s="1"/>
  <c r="BF29" i="2" a="1"/>
  <c r="BF29" i="2" s="1"/>
  <c r="BG29" i="2" a="1"/>
  <c r="BG29" i="2" s="1"/>
  <c r="BH29" i="2" a="1"/>
  <c r="BH29" i="2" s="1"/>
  <c r="BI29" i="2" a="1"/>
  <c r="BI29" i="2" s="1"/>
  <c r="BJ29" i="2" a="1"/>
  <c r="BJ29" i="2" s="1"/>
  <c r="BK29" i="2" a="1"/>
  <c r="BK29" i="2" s="1"/>
  <c r="BL29" i="2" a="1"/>
  <c r="BL29" i="2" s="1"/>
  <c r="BM29" i="2" a="1"/>
  <c r="BM29" i="2" s="1"/>
  <c r="BN29" i="2" a="1"/>
  <c r="BN29" i="2" s="1"/>
  <c r="BO29" i="2" a="1"/>
  <c r="BO29" i="2" s="1"/>
  <c r="BP29" i="2" a="1"/>
  <c r="BP29" i="2" s="1"/>
  <c r="BQ29" i="2" a="1"/>
  <c r="BQ29" i="2" s="1"/>
  <c r="BR29" i="2" a="1"/>
  <c r="BR29" i="2" s="1"/>
  <c r="BS29" i="2" a="1"/>
  <c r="BS29" i="2" s="1"/>
  <c r="BT29" i="2" a="1"/>
  <c r="BT29" i="2" s="1"/>
  <c r="BU29" i="2" a="1"/>
  <c r="BU29" i="2" s="1"/>
  <c r="BV29" i="2" a="1"/>
  <c r="BV29" i="2" s="1"/>
  <c r="BW29" i="2" a="1"/>
  <c r="BW29" i="2" s="1"/>
  <c r="BX29" i="2" a="1"/>
  <c r="BX29" i="2" s="1"/>
  <c r="BY29" i="2" a="1"/>
  <c r="BY29" i="2" s="1"/>
  <c r="BZ29" i="2" a="1"/>
  <c r="BZ29" i="2" s="1"/>
  <c r="CA29" i="2" a="1"/>
  <c r="CA29" i="2" s="1"/>
  <c r="CB29" i="2" a="1"/>
  <c r="CB29" i="2" s="1"/>
  <c r="CC29" i="2" a="1"/>
  <c r="CC29" i="2" s="1"/>
  <c r="CD29" i="2" a="1"/>
  <c r="CD29" i="2" s="1"/>
  <c r="CE29" i="2" a="1"/>
  <c r="CE29" i="2" s="1"/>
  <c r="CF29" i="2" a="1"/>
  <c r="CF29" i="2" s="1"/>
  <c r="CG29" i="2" a="1"/>
  <c r="CG29" i="2" s="1"/>
  <c r="CH29" i="2" a="1"/>
  <c r="CH29" i="2" s="1"/>
  <c r="CI29" i="2" a="1"/>
  <c r="CI29" i="2" s="1"/>
  <c r="CJ29" i="2" a="1"/>
  <c r="CJ29" i="2" s="1"/>
  <c r="CK29" i="2" a="1"/>
  <c r="CK29" i="2" s="1"/>
  <c r="CL29" i="2" a="1"/>
  <c r="CL29" i="2" s="1"/>
  <c r="CM29" i="2" a="1"/>
  <c r="CM29" i="2" s="1"/>
  <c r="CN29" i="2" a="1"/>
  <c r="CN29" i="2" s="1"/>
  <c r="CO29" i="2" a="1"/>
  <c r="CO29" i="2" s="1"/>
  <c r="CP29" i="2" a="1"/>
  <c r="CP29" i="2" s="1"/>
  <c r="CQ29" i="2" a="1"/>
  <c r="CQ29" i="2" s="1"/>
  <c r="CR29" i="2" a="1"/>
  <c r="CR29" i="2" s="1"/>
  <c r="CS29" i="2" a="1"/>
  <c r="CS29" i="2" s="1"/>
  <c r="CT29" i="2" a="1"/>
  <c r="CT29" i="2" s="1"/>
  <c r="CU29" i="2" a="1"/>
  <c r="CU29" i="2" s="1"/>
  <c r="CV29" i="2" a="1"/>
  <c r="CV29" i="2" s="1"/>
  <c r="CW29" i="2" a="1"/>
  <c r="CW29" i="2" s="1"/>
  <c r="CX29" i="2" a="1"/>
  <c r="CX29" i="2" s="1"/>
  <c r="CY29" i="2" a="1"/>
  <c r="CY29" i="2" s="1"/>
  <c r="CZ29" i="2" a="1"/>
  <c r="CZ29" i="2" s="1"/>
  <c r="DA29" i="2" a="1"/>
  <c r="DA29" i="2" s="1"/>
  <c r="DB29" i="2" a="1"/>
  <c r="DB29" i="2" s="1"/>
  <c r="DC29" i="2" a="1"/>
  <c r="DC29" i="2" s="1"/>
  <c r="DD29" i="2" a="1"/>
  <c r="DD29" i="2" s="1"/>
  <c r="DE29" i="2" a="1"/>
  <c r="DE29" i="2" s="1"/>
  <c r="DF29" i="2" a="1"/>
  <c r="DF29" i="2" s="1"/>
  <c r="DG29" i="2" a="1"/>
  <c r="DG29" i="2" s="1"/>
  <c r="DH29" i="2" a="1"/>
  <c r="DH29" i="2" s="1"/>
  <c r="DI29" i="2" a="1"/>
  <c r="DI29" i="2" s="1"/>
  <c r="AD30" i="2"/>
  <c r="AE30" i="2"/>
  <c r="AF30" i="2"/>
  <c r="AG30" i="2"/>
  <c r="AH30" i="2"/>
  <c r="AI30" i="2"/>
  <c r="AJ30" i="2"/>
  <c r="AK30" i="2"/>
  <c r="AL30" i="2"/>
  <c r="AM30" i="2"/>
  <c r="AN30" i="2"/>
  <c r="AO30" i="2"/>
  <c r="AP30" i="2"/>
  <c r="AQ30" i="2"/>
  <c r="AR30" i="2"/>
  <c r="AS30" i="2"/>
  <c r="AT30" i="2"/>
  <c r="AU30" i="2"/>
  <c r="AV30" i="2"/>
  <c r="AW30" i="2"/>
  <c r="AX30" i="2"/>
  <c r="AY30" i="2"/>
  <c r="AZ30" i="2"/>
  <c r="BA30" i="2"/>
  <c r="BB30" i="2"/>
  <c r="BC30" i="2"/>
  <c r="BD30" i="2"/>
  <c r="BE30" i="2"/>
  <c r="BF30" i="2"/>
  <c r="BG30" i="2"/>
  <c r="BH30" i="2"/>
  <c r="BI30" i="2"/>
  <c r="BJ30" i="2"/>
  <c r="BK30" i="2"/>
  <c r="BL30" i="2"/>
  <c r="BM30" i="2"/>
  <c r="BN30" i="2"/>
  <c r="BO30" i="2"/>
  <c r="BP30" i="2"/>
  <c r="BQ30" i="2"/>
  <c r="BR30" i="2"/>
  <c r="BS30" i="2"/>
  <c r="BT30" i="2"/>
  <c r="BU30" i="2"/>
  <c r="BV30" i="2"/>
  <c r="BW30" i="2"/>
  <c r="BX30" i="2"/>
  <c r="BY30" i="2"/>
  <c r="BZ30" i="2"/>
  <c r="CA30" i="2"/>
  <c r="CB30" i="2"/>
  <c r="CC30" i="2"/>
  <c r="CD30" i="2"/>
  <c r="CE30" i="2"/>
  <c r="CF30" i="2"/>
  <c r="CG30" i="2"/>
  <c r="CH30" i="2"/>
  <c r="CI30" i="2"/>
  <c r="CJ30" i="2"/>
  <c r="CK30" i="2"/>
  <c r="CL30" i="2"/>
  <c r="CM30" i="2"/>
  <c r="CN30" i="2"/>
  <c r="CO30" i="2"/>
  <c r="CP30" i="2"/>
  <c r="CQ30" i="2"/>
  <c r="CR30" i="2"/>
  <c r="CS30" i="2"/>
  <c r="CT30" i="2"/>
  <c r="CU30" i="2"/>
  <c r="CV30" i="2"/>
  <c r="CW30" i="2"/>
  <c r="CX30" i="2"/>
  <c r="CY30" i="2"/>
  <c r="CZ30" i="2"/>
  <c r="DA30" i="2"/>
  <c r="DB30" i="2"/>
  <c r="DC30" i="2"/>
  <c r="DD30" i="2"/>
  <c r="DE30" i="2"/>
  <c r="DF30" i="2"/>
  <c r="DG30" i="2"/>
  <c r="DH30" i="2"/>
  <c r="DI30" i="2"/>
  <c r="AD31" i="2" a="1"/>
  <c r="AD31" i="2" s="1"/>
  <c r="AE31" i="2" a="1"/>
  <c r="AE31" i="2" s="1"/>
  <c r="AF31" i="2" a="1"/>
  <c r="AF31" i="2" s="1"/>
  <c r="AG31" i="2" a="1"/>
  <c r="AG31" i="2" s="1"/>
  <c r="AH31" i="2" a="1"/>
  <c r="AH31" i="2" s="1"/>
  <c r="AI31" i="2" a="1"/>
  <c r="AI31" i="2" s="1"/>
  <c r="AJ31" i="2" a="1"/>
  <c r="AJ31" i="2" s="1"/>
  <c r="AK31" i="2" a="1"/>
  <c r="AK31" i="2" s="1"/>
  <c r="AL31" i="2" a="1"/>
  <c r="AL31" i="2" s="1"/>
  <c r="AM31" i="2" a="1"/>
  <c r="AM31" i="2" s="1"/>
  <c r="AN31" i="2" a="1"/>
  <c r="AN31" i="2" s="1"/>
  <c r="AO31" i="2" a="1"/>
  <c r="AO31" i="2" s="1"/>
  <c r="AP31" i="2" a="1"/>
  <c r="AP31" i="2" s="1"/>
  <c r="AQ31" i="2" a="1"/>
  <c r="AQ31" i="2" s="1"/>
  <c r="AR31" i="2" a="1"/>
  <c r="AR31" i="2" s="1"/>
  <c r="AS31" i="2" a="1"/>
  <c r="AS31" i="2" s="1"/>
  <c r="AT31" i="2" a="1"/>
  <c r="AT31" i="2" s="1"/>
  <c r="AU31" i="2" a="1"/>
  <c r="AU31" i="2" s="1"/>
  <c r="AV31" i="2" a="1"/>
  <c r="AV31" i="2" s="1"/>
  <c r="AW31" i="2" a="1"/>
  <c r="AW31" i="2" s="1"/>
  <c r="AX31" i="2" a="1"/>
  <c r="AX31" i="2" s="1"/>
  <c r="AY31" i="2" a="1"/>
  <c r="AY31" i="2" s="1"/>
  <c r="AZ31" i="2" a="1"/>
  <c r="AZ31" i="2" s="1"/>
  <c r="BA31" i="2" a="1"/>
  <c r="BA31" i="2" s="1"/>
  <c r="BB31" i="2" a="1"/>
  <c r="BB31" i="2" s="1"/>
  <c r="BC31" i="2" a="1"/>
  <c r="BC31" i="2" s="1"/>
  <c r="BD31" i="2" a="1"/>
  <c r="BD31" i="2" s="1"/>
  <c r="BE31" i="2" a="1"/>
  <c r="BE31" i="2" s="1"/>
  <c r="BF31" i="2" a="1"/>
  <c r="BF31" i="2" s="1"/>
  <c r="BG31" i="2" a="1"/>
  <c r="BG31" i="2" s="1"/>
  <c r="BH31" i="2" a="1"/>
  <c r="BH31" i="2" s="1"/>
  <c r="BI31" i="2" a="1"/>
  <c r="BI31" i="2" s="1"/>
  <c r="BJ31" i="2" a="1"/>
  <c r="BJ31" i="2" s="1"/>
  <c r="BK31" i="2" a="1"/>
  <c r="BK31" i="2" s="1"/>
  <c r="BL31" i="2" a="1"/>
  <c r="BL31" i="2" s="1"/>
  <c r="BM31" i="2" a="1"/>
  <c r="BM31" i="2" s="1"/>
  <c r="BN31" i="2" a="1"/>
  <c r="BN31" i="2" s="1"/>
  <c r="BO31" i="2" a="1"/>
  <c r="BO31" i="2" s="1"/>
  <c r="BP31" i="2" a="1"/>
  <c r="BP31" i="2" s="1"/>
  <c r="BQ31" i="2" a="1"/>
  <c r="BQ31" i="2" s="1"/>
  <c r="BR31" i="2" a="1"/>
  <c r="BR31" i="2" s="1"/>
  <c r="BS31" i="2" a="1"/>
  <c r="BS31" i="2" s="1"/>
  <c r="BT31" i="2" a="1"/>
  <c r="BT31" i="2" s="1"/>
  <c r="BU31" i="2" a="1"/>
  <c r="BU31" i="2" s="1"/>
  <c r="BV31" i="2" a="1"/>
  <c r="BV31" i="2" s="1"/>
  <c r="BW31" i="2" a="1"/>
  <c r="BW31" i="2" s="1"/>
  <c r="BX31" i="2" a="1"/>
  <c r="BX31" i="2" s="1"/>
  <c r="BY31" i="2" a="1"/>
  <c r="BY31" i="2" s="1"/>
  <c r="BZ31" i="2" a="1"/>
  <c r="BZ31" i="2" s="1"/>
  <c r="CA31" i="2" a="1"/>
  <c r="CA31" i="2" s="1"/>
  <c r="CB31" i="2" a="1"/>
  <c r="CB31" i="2" s="1"/>
  <c r="CC31" i="2" a="1"/>
  <c r="CC31" i="2" s="1"/>
  <c r="CD31" i="2" a="1"/>
  <c r="CD31" i="2" s="1"/>
  <c r="CE31" i="2" a="1"/>
  <c r="CE31" i="2" s="1"/>
  <c r="CF31" i="2" a="1"/>
  <c r="CF31" i="2" s="1"/>
  <c r="CG31" i="2" a="1"/>
  <c r="CG31" i="2" s="1"/>
  <c r="CH31" i="2" a="1"/>
  <c r="CH31" i="2" s="1"/>
  <c r="CI31" i="2" a="1"/>
  <c r="CI31" i="2" s="1"/>
  <c r="CJ31" i="2" a="1"/>
  <c r="CJ31" i="2" s="1"/>
  <c r="CK31" i="2" a="1"/>
  <c r="CK31" i="2" s="1"/>
  <c r="CL31" i="2" a="1"/>
  <c r="CL31" i="2" s="1"/>
  <c r="CM31" i="2" a="1"/>
  <c r="CM31" i="2" s="1"/>
  <c r="CN31" i="2" a="1"/>
  <c r="CN31" i="2" s="1"/>
  <c r="CO31" i="2" a="1"/>
  <c r="CO31" i="2" s="1"/>
  <c r="CP31" i="2" a="1"/>
  <c r="CP31" i="2" s="1"/>
  <c r="CQ31" i="2" a="1"/>
  <c r="CQ31" i="2" s="1"/>
  <c r="CR31" i="2" a="1"/>
  <c r="CR31" i="2" s="1"/>
  <c r="CS31" i="2" a="1"/>
  <c r="CS31" i="2" s="1"/>
  <c r="CT31" i="2" a="1"/>
  <c r="CT31" i="2" s="1"/>
  <c r="CU31" i="2" a="1"/>
  <c r="CU31" i="2" s="1"/>
  <c r="CV31" i="2" a="1"/>
  <c r="CV31" i="2" s="1"/>
  <c r="CW31" i="2" a="1"/>
  <c r="CW31" i="2" s="1"/>
  <c r="CX31" i="2" a="1"/>
  <c r="CX31" i="2" s="1"/>
  <c r="CY31" i="2" a="1"/>
  <c r="CY31" i="2" s="1"/>
  <c r="CZ31" i="2" a="1"/>
  <c r="CZ31" i="2" s="1"/>
  <c r="DA31" i="2" a="1"/>
  <c r="DA31" i="2" s="1"/>
  <c r="DB31" i="2" a="1"/>
  <c r="DB31" i="2" s="1"/>
  <c r="DC31" i="2" a="1"/>
  <c r="DC31" i="2" s="1"/>
  <c r="DD31" i="2" a="1"/>
  <c r="DD31" i="2" s="1"/>
  <c r="DE31" i="2" a="1"/>
  <c r="DE31" i="2" s="1"/>
  <c r="DF31" i="2" a="1"/>
  <c r="DF31" i="2" s="1"/>
  <c r="DG31" i="2" a="1"/>
  <c r="DG31" i="2" s="1"/>
  <c r="DH31" i="2" a="1"/>
  <c r="DH31" i="2" s="1"/>
  <c r="DI31" i="2" a="1"/>
  <c r="DI31" i="2" s="1"/>
  <c r="AD32" i="2" a="1"/>
  <c r="AD32" i="2" s="1"/>
  <c r="AE32" i="2" a="1"/>
  <c r="AE32" i="2" s="1"/>
  <c r="AF32" i="2" a="1"/>
  <c r="AF32" i="2" s="1"/>
  <c r="AG32" i="2" a="1"/>
  <c r="AG32" i="2" s="1"/>
  <c r="AH32" i="2" a="1"/>
  <c r="AH32" i="2" s="1"/>
  <c r="AI32" i="2" a="1"/>
  <c r="AI32" i="2" s="1"/>
  <c r="AJ32" i="2" a="1"/>
  <c r="AJ32" i="2" s="1"/>
  <c r="AK32" i="2" a="1"/>
  <c r="AK32" i="2" s="1"/>
  <c r="AL32" i="2" a="1"/>
  <c r="AL32" i="2" s="1"/>
  <c r="AM32" i="2" a="1"/>
  <c r="AM32" i="2" s="1"/>
  <c r="AN32" i="2" a="1"/>
  <c r="AN32" i="2" s="1"/>
  <c r="AO32" i="2" a="1"/>
  <c r="AO32" i="2" s="1"/>
  <c r="AP32" i="2" a="1"/>
  <c r="AP32" i="2" s="1"/>
  <c r="AQ32" i="2" a="1"/>
  <c r="AQ32" i="2" s="1"/>
  <c r="AR32" i="2" a="1"/>
  <c r="AR32" i="2" s="1"/>
  <c r="AS32" i="2" a="1"/>
  <c r="AS32" i="2" s="1"/>
  <c r="AT32" i="2" a="1"/>
  <c r="AT32" i="2" s="1"/>
  <c r="AU32" i="2" a="1"/>
  <c r="AU32" i="2" s="1"/>
  <c r="AV32" i="2" a="1"/>
  <c r="AV32" i="2" s="1"/>
  <c r="AW32" i="2" a="1"/>
  <c r="AW32" i="2" s="1"/>
  <c r="AX32" i="2" a="1"/>
  <c r="AX32" i="2" s="1"/>
  <c r="AY32" i="2" a="1"/>
  <c r="AY32" i="2" s="1"/>
  <c r="AZ32" i="2" a="1"/>
  <c r="AZ32" i="2" s="1"/>
  <c r="BA32" i="2" a="1"/>
  <c r="BA32" i="2" s="1"/>
  <c r="BB32" i="2" a="1"/>
  <c r="BB32" i="2" s="1"/>
  <c r="BC32" i="2" a="1"/>
  <c r="BC32" i="2" s="1"/>
  <c r="BD32" i="2" a="1"/>
  <c r="BD32" i="2" s="1"/>
  <c r="BE32" i="2" a="1"/>
  <c r="BE32" i="2" s="1"/>
  <c r="BF32" i="2" a="1"/>
  <c r="BF32" i="2" s="1"/>
  <c r="BG32" i="2" a="1"/>
  <c r="BG32" i="2" s="1"/>
  <c r="BH32" i="2" a="1"/>
  <c r="BH32" i="2" s="1"/>
  <c r="BI32" i="2" a="1"/>
  <c r="BI32" i="2" s="1"/>
  <c r="BJ32" i="2" a="1"/>
  <c r="BJ32" i="2" s="1"/>
  <c r="BK32" i="2" a="1"/>
  <c r="BK32" i="2" s="1"/>
  <c r="BL32" i="2" a="1"/>
  <c r="BL32" i="2" s="1"/>
  <c r="BM32" i="2" a="1"/>
  <c r="BM32" i="2" s="1"/>
  <c r="BN32" i="2" a="1"/>
  <c r="BN32" i="2" s="1"/>
  <c r="BO32" i="2" a="1"/>
  <c r="BO32" i="2" s="1"/>
  <c r="BP32" i="2" a="1"/>
  <c r="BP32" i="2" s="1"/>
  <c r="BQ32" i="2" a="1"/>
  <c r="BQ32" i="2" s="1"/>
  <c r="BR32" i="2" a="1"/>
  <c r="BR32" i="2" s="1"/>
  <c r="BS32" i="2" a="1"/>
  <c r="BS32" i="2" s="1"/>
  <c r="BT32" i="2" a="1"/>
  <c r="BT32" i="2" s="1"/>
  <c r="BU32" i="2" a="1"/>
  <c r="BU32" i="2" s="1"/>
  <c r="BV32" i="2" a="1"/>
  <c r="BV32" i="2" s="1"/>
  <c r="BW32" i="2" a="1"/>
  <c r="BW32" i="2" s="1"/>
  <c r="BX32" i="2" a="1"/>
  <c r="BX32" i="2" s="1"/>
  <c r="BY32" i="2" a="1"/>
  <c r="BY32" i="2" s="1"/>
  <c r="BZ32" i="2" a="1"/>
  <c r="BZ32" i="2" s="1"/>
  <c r="CA32" i="2" a="1"/>
  <c r="CA32" i="2" s="1"/>
  <c r="CB32" i="2" a="1"/>
  <c r="CB32" i="2" s="1"/>
  <c r="CC32" i="2" a="1"/>
  <c r="CC32" i="2" s="1"/>
  <c r="CD32" i="2" a="1"/>
  <c r="CD32" i="2" s="1"/>
  <c r="CE32" i="2" a="1"/>
  <c r="CE32" i="2" s="1"/>
  <c r="CF32" i="2" a="1"/>
  <c r="CF32" i="2" s="1"/>
  <c r="CG32" i="2" a="1"/>
  <c r="CG32" i="2" s="1"/>
  <c r="CH32" i="2" a="1"/>
  <c r="CH32" i="2" s="1"/>
  <c r="CI32" i="2" a="1"/>
  <c r="CI32" i="2" s="1"/>
  <c r="CJ32" i="2" a="1"/>
  <c r="CJ32" i="2" s="1"/>
  <c r="CK32" i="2" a="1"/>
  <c r="CK32" i="2" s="1"/>
  <c r="CL32" i="2" a="1"/>
  <c r="CL32" i="2" s="1"/>
  <c r="CM32" i="2" a="1"/>
  <c r="CM32" i="2" s="1"/>
  <c r="CN32" i="2" a="1"/>
  <c r="CN32" i="2" s="1"/>
  <c r="CO32" i="2" a="1"/>
  <c r="CO32" i="2" s="1"/>
  <c r="CP32" i="2" a="1"/>
  <c r="CP32" i="2" s="1"/>
  <c r="CQ32" i="2" a="1"/>
  <c r="CQ32" i="2" s="1"/>
  <c r="CR32" i="2" a="1"/>
  <c r="CR32" i="2" s="1"/>
  <c r="CS32" i="2" a="1"/>
  <c r="CS32" i="2" s="1"/>
  <c r="CT32" i="2" a="1"/>
  <c r="CT32" i="2" s="1"/>
  <c r="CU32" i="2" a="1"/>
  <c r="CU32" i="2" s="1"/>
  <c r="CV32" i="2" a="1"/>
  <c r="CV32" i="2" s="1"/>
  <c r="CW32" i="2" a="1"/>
  <c r="CW32" i="2" s="1"/>
  <c r="CX32" i="2" a="1"/>
  <c r="CX32" i="2" s="1"/>
  <c r="CY32" i="2" a="1"/>
  <c r="CY32" i="2" s="1"/>
  <c r="CZ32" i="2" a="1"/>
  <c r="CZ32" i="2" s="1"/>
  <c r="DA32" i="2" a="1"/>
  <c r="DA32" i="2" s="1"/>
  <c r="DB32" i="2" a="1"/>
  <c r="DB32" i="2" s="1"/>
  <c r="DC32" i="2" a="1"/>
  <c r="DC32" i="2" s="1"/>
  <c r="DD32" i="2" a="1"/>
  <c r="DD32" i="2" s="1"/>
  <c r="DE32" i="2" a="1"/>
  <c r="DE32" i="2" s="1"/>
  <c r="DF32" i="2" a="1"/>
  <c r="DF32" i="2" s="1"/>
  <c r="DG32" i="2" a="1"/>
  <c r="DG32" i="2" s="1"/>
  <c r="DH32" i="2" a="1"/>
  <c r="DH32" i="2" s="1"/>
  <c r="DI32" i="2" a="1"/>
  <c r="DI32" i="2" s="1"/>
  <c r="AD33" i="2" a="1"/>
  <c r="AD33" i="2" s="1"/>
  <c r="AE33" i="2" a="1"/>
  <c r="AE33" i="2" s="1"/>
  <c r="AF33" i="2" a="1"/>
  <c r="AF33" i="2" s="1"/>
  <c r="AG33" i="2" a="1"/>
  <c r="AG33" i="2" s="1"/>
  <c r="AH33" i="2" a="1"/>
  <c r="AH33" i="2" s="1"/>
  <c r="AI33" i="2" a="1"/>
  <c r="AI33" i="2" s="1"/>
  <c r="AJ33" i="2" a="1"/>
  <c r="AJ33" i="2" s="1"/>
  <c r="AK33" i="2" a="1"/>
  <c r="AK33" i="2" s="1"/>
  <c r="AL33" i="2" a="1"/>
  <c r="AL33" i="2" s="1"/>
  <c r="AM33" i="2" a="1"/>
  <c r="AM33" i="2" s="1"/>
  <c r="AN33" i="2" a="1"/>
  <c r="AN33" i="2" s="1"/>
  <c r="AO33" i="2" a="1"/>
  <c r="AO33" i="2" s="1"/>
  <c r="AP33" i="2" a="1"/>
  <c r="AP33" i="2" s="1"/>
  <c r="AQ33" i="2" a="1"/>
  <c r="AQ33" i="2" s="1"/>
  <c r="AR33" i="2" a="1"/>
  <c r="AR33" i="2" s="1"/>
  <c r="AS33" i="2" a="1"/>
  <c r="AS33" i="2" s="1"/>
  <c r="AT33" i="2" a="1"/>
  <c r="AT33" i="2" s="1"/>
  <c r="AU33" i="2" a="1"/>
  <c r="AU33" i="2" s="1"/>
  <c r="AV33" i="2" a="1"/>
  <c r="AV33" i="2" s="1"/>
  <c r="AW33" i="2" a="1"/>
  <c r="AW33" i="2" s="1"/>
  <c r="AX33" i="2" a="1"/>
  <c r="AX33" i="2" s="1"/>
  <c r="AY33" i="2" a="1"/>
  <c r="AY33" i="2" s="1"/>
  <c r="AZ33" i="2" a="1"/>
  <c r="AZ33" i="2" s="1"/>
  <c r="BA33" i="2" a="1"/>
  <c r="BA33" i="2" s="1"/>
  <c r="BB33" i="2" a="1"/>
  <c r="BB33" i="2" s="1"/>
  <c r="BC33" i="2" a="1"/>
  <c r="BC33" i="2" s="1"/>
  <c r="BD33" i="2" a="1"/>
  <c r="BD33" i="2" s="1"/>
  <c r="BE33" i="2" a="1"/>
  <c r="BE33" i="2" s="1"/>
  <c r="BF33" i="2" a="1"/>
  <c r="BF33" i="2" s="1"/>
  <c r="BG33" i="2" a="1"/>
  <c r="BG33" i="2" s="1"/>
  <c r="BH33" i="2" a="1"/>
  <c r="BH33" i="2" s="1"/>
  <c r="BI33" i="2" a="1"/>
  <c r="BI33" i="2" s="1"/>
  <c r="BJ33" i="2" a="1"/>
  <c r="BJ33" i="2" s="1"/>
  <c r="BK33" i="2" a="1"/>
  <c r="BK33" i="2" s="1"/>
  <c r="BL33" i="2" a="1"/>
  <c r="BL33" i="2" s="1"/>
  <c r="BM33" i="2" a="1"/>
  <c r="BM33" i="2" s="1"/>
  <c r="BN33" i="2" a="1"/>
  <c r="BN33" i="2" s="1"/>
  <c r="BO33" i="2" a="1"/>
  <c r="BO33" i="2" s="1"/>
  <c r="BP33" i="2" a="1"/>
  <c r="BP33" i="2" s="1"/>
  <c r="BQ33" i="2" a="1"/>
  <c r="BQ33" i="2" s="1"/>
  <c r="BR33" i="2" a="1"/>
  <c r="BR33" i="2" s="1"/>
  <c r="BS33" i="2" a="1"/>
  <c r="BS33" i="2" s="1"/>
  <c r="BT33" i="2" a="1"/>
  <c r="BT33" i="2" s="1"/>
  <c r="BU33" i="2" a="1"/>
  <c r="BU33" i="2" s="1"/>
  <c r="BV33" i="2" a="1"/>
  <c r="BV33" i="2" s="1"/>
  <c r="BW33" i="2" a="1"/>
  <c r="BW33" i="2" s="1"/>
  <c r="BX33" i="2" a="1"/>
  <c r="BX33" i="2" s="1"/>
  <c r="BY33" i="2" a="1"/>
  <c r="BY33" i="2" s="1"/>
  <c r="BZ33" i="2" a="1"/>
  <c r="BZ33" i="2" s="1"/>
  <c r="CA33" i="2" a="1"/>
  <c r="CA33" i="2" s="1"/>
  <c r="CB33" i="2" a="1"/>
  <c r="CB33" i="2" s="1"/>
  <c r="CC33" i="2" a="1"/>
  <c r="CC33" i="2" s="1"/>
  <c r="CD33" i="2" a="1"/>
  <c r="CD33" i="2" s="1"/>
  <c r="CE33" i="2" a="1"/>
  <c r="CE33" i="2" s="1"/>
  <c r="CF33" i="2" a="1"/>
  <c r="CF33" i="2" s="1"/>
  <c r="CG33" i="2" a="1"/>
  <c r="CG33" i="2" s="1"/>
  <c r="CH33" i="2" a="1"/>
  <c r="CH33" i="2" s="1"/>
  <c r="CI33" i="2" a="1"/>
  <c r="CI33" i="2" s="1"/>
  <c r="CJ33" i="2" a="1"/>
  <c r="CJ33" i="2" s="1"/>
  <c r="CK33" i="2" a="1"/>
  <c r="CK33" i="2" s="1"/>
  <c r="CL33" i="2" a="1"/>
  <c r="CL33" i="2" s="1"/>
  <c r="CM33" i="2" a="1"/>
  <c r="CM33" i="2" s="1"/>
  <c r="CN33" i="2" a="1"/>
  <c r="CN33" i="2" s="1"/>
  <c r="CO33" i="2" a="1"/>
  <c r="CO33" i="2" s="1"/>
  <c r="CP33" i="2" a="1"/>
  <c r="CP33" i="2" s="1"/>
  <c r="CQ33" i="2" a="1"/>
  <c r="CQ33" i="2" s="1"/>
  <c r="CR33" i="2" a="1"/>
  <c r="CR33" i="2" s="1"/>
  <c r="CS33" i="2" a="1"/>
  <c r="CS33" i="2" s="1"/>
  <c r="CT33" i="2" a="1"/>
  <c r="CT33" i="2" s="1"/>
  <c r="CU33" i="2" a="1"/>
  <c r="CU33" i="2" s="1"/>
  <c r="CV33" i="2" a="1"/>
  <c r="CV33" i="2" s="1"/>
  <c r="CW33" i="2" a="1"/>
  <c r="CW33" i="2" s="1"/>
  <c r="CX33" i="2" a="1"/>
  <c r="CX33" i="2" s="1"/>
  <c r="CY33" i="2" a="1"/>
  <c r="CY33" i="2" s="1"/>
  <c r="CZ33" i="2" a="1"/>
  <c r="CZ33" i="2" s="1"/>
  <c r="DA33" i="2" a="1"/>
  <c r="DA33" i="2" s="1"/>
  <c r="DB33" i="2" a="1"/>
  <c r="DB33" i="2" s="1"/>
  <c r="DC33" i="2" a="1"/>
  <c r="DC33" i="2" s="1"/>
  <c r="DD33" i="2" a="1"/>
  <c r="DD33" i="2" s="1"/>
  <c r="DE33" i="2" a="1"/>
  <c r="DE33" i="2" s="1"/>
  <c r="DF33" i="2" a="1"/>
  <c r="DF33" i="2" s="1"/>
  <c r="DG33" i="2" a="1"/>
  <c r="DG33" i="2" s="1"/>
  <c r="DH33" i="2" a="1"/>
  <c r="DH33" i="2" s="1"/>
  <c r="DI33" i="2" a="1"/>
  <c r="DI33" i="2" s="1"/>
  <c r="AD34" i="2" a="1"/>
  <c r="AD34" i="2" s="1"/>
  <c r="AE34" i="2" a="1"/>
  <c r="AE34" i="2" s="1"/>
  <c r="AF34" i="2" a="1"/>
  <c r="AF34" i="2" s="1"/>
  <c r="AG34" i="2" a="1"/>
  <c r="AG34" i="2" s="1"/>
  <c r="AH34" i="2" a="1"/>
  <c r="AH34" i="2" s="1"/>
  <c r="AI34" i="2" a="1"/>
  <c r="AI34" i="2" s="1"/>
  <c r="AJ34" i="2" a="1"/>
  <c r="AJ34" i="2" s="1"/>
  <c r="AK34" i="2" a="1"/>
  <c r="AK34" i="2" s="1"/>
  <c r="AL34" i="2" a="1"/>
  <c r="AL34" i="2" s="1"/>
  <c r="AM34" i="2" a="1"/>
  <c r="AM34" i="2" s="1"/>
  <c r="AN34" i="2" a="1"/>
  <c r="AN34" i="2" s="1"/>
  <c r="AO34" i="2" a="1"/>
  <c r="AO34" i="2" s="1"/>
  <c r="AP34" i="2" a="1"/>
  <c r="AP34" i="2" s="1"/>
  <c r="AQ34" i="2" a="1"/>
  <c r="AQ34" i="2" s="1"/>
  <c r="AR34" i="2" a="1"/>
  <c r="AR34" i="2" s="1"/>
  <c r="AS34" i="2" a="1"/>
  <c r="AS34" i="2" s="1"/>
  <c r="AT34" i="2" a="1"/>
  <c r="AT34" i="2" s="1"/>
  <c r="AU34" i="2" a="1"/>
  <c r="AU34" i="2" s="1"/>
  <c r="AV34" i="2" a="1"/>
  <c r="AV34" i="2" s="1"/>
  <c r="AW34" i="2" a="1"/>
  <c r="AW34" i="2" s="1"/>
  <c r="AX34" i="2" a="1"/>
  <c r="AX34" i="2" s="1"/>
  <c r="AY34" i="2" a="1"/>
  <c r="AY34" i="2" s="1"/>
  <c r="AZ34" i="2" a="1"/>
  <c r="AZ34" i="2" s="1"/>
  <c r="BA34" i="2" a="1"/>
  <c r="BA34" i="2" s="1"/>
  <c r="BB34" i="2" a="1"/>
  <c r="BB34" i="2" s="1"/>
  <c r="BC34" i="2" a="1"/>
  <c r="BC34" i="2" s="1"/>
  <c r="BD34" i="2" a="1"/>
  <c r="BD34" i="2" s="1"/>
  <c r="BE34" i="2" a="1"/>
  <c r="BE34" i="2" s="1"/>
  <c r="BF34" i="2" a="1"/>
  <c r="BF34" i="2" s="1"/>
  <c r="BG34" i="2" a="1"/>
  <c r="BG34" i="2" s="1"/>
  <c r="BH34" i="2" a="1"/>
  <c r="BH34" i="2" s="1"/>
  <c r="BI34" i="2" a="1"/>
  <c r="BI34" i="2" s="1"/>
  <c r="BJ34" i="2" a="1"/>
  <c r="BJ34" i="2" s="1"/>
  <c r="BK34" i="2" a="1"/>
  <c r="BK34" i="2" s="1"/>
  <c r="BL34" i="2" a="1"/>
  <c r="BL34" i="2" s="1"/>
  <c r="BM34" i="2" a="1"/>
  <c r="BM34" i="2" s="1"/>
  <c r="BN34" i="2" a="1"/>
  <c r="BN34" i="2" s="1"/>
  <c r="BO34" i="2" a="1"/>
  <c r="BO34" i="2" s="1"/>
  <c r="BP34" i="2" a="1"/>
  <c r="BP34" i="2" s="1"/>
  <c r="BQ34" i="2" a="1"/>
  <c r="BQ34" i="2" s="1"/>
  <c r="BR34" i="2" a="1"/>
  <c r="BR34" i="2" s="1"/>
  <c r="BS34" i="2" a="1"/>
  <c r="BS34" i="2" s="1"/>
  <c r="BT34" i="2" a="1"/>
  <c r="BT34" i="2" s="1"/>
  <c r="BU34" i="2" a="1"/>
  <c r="BU34" i="2" s="1"/>
  <c r="BV34" i="2" a="1"/>
  <c r="BV34" i="2" s="1"/>
  <c r="BW34" i="2" a="1"/>
  <c r="BW34" i="2" s="1"/>
  <c r="BX34" i="2" a="1"/>
  <c r="BX34" i="2" s="1"/>
  <c r="BY34" i="2" a="1"/>
  <c r="BY34" i="2" s="1"/>
  <c r="BZ34" i="2" a="1"/>
  <c r="BZ34" i="2" s="1"/>
  <c r="CA34" i="2" a="1"/>
  <c r="CA34" i="2" s="1"/>
  <c r="CB34" i="2" a="1"/>
  <c r="CB34" i="2" s="1"/>
  <c r="CC34" i="2" a="1"/>
  <c r="CC34" i="2" s="1"/>
  <c r="CD34" i="2" a="1"/>
  <c r="CD34" i="2" s="1"/>
  <c r="CE34" i="2" a="1"/>
  <c r="CE34" i="2" s="1"/>
  <c r="CF34" i="2" a="1"/>
  <c r="CF34" i="2" s="1"/>
  <c r="CG34" i="2" a="1"/>
  <c r="CG34" i="2" s="1"/>
  <c r="CH34" i="2" a="1"/>
  <c r="CH34" i="2" s="1"/>
  <c r="CI34" i="2" a="1"/>
  <c r="CI34" i="2" s="1"/>
  <c r="CJ34" i="2" a="1"/>
  <c r="CJ34" i="2" s="1"/>
  <c r="CK34" i="2" a="1"/>
  <c r="CK34" i="2" s="1"/>
  <c r="CL34" i="2" a="1"/>
  <c r="CL34" i="2" s="1"/>
  <c r="CM34" i="2" a="1"/>
  <c r="CM34" i="2" s="1"/>
  <c r="CN34" i="2" a="1"/>
  <c r="CN34" i="2" s="1"/>
  <c r="CO34" i="2" a="1"/>
  <c r="CO34" i="2" s="1"/>
  <c r="CP34" i="2" a="1"/>
  <c r="CP34" i="2" s="1"/>
  <c r="CQ34" i="2" a="1"/>
  <c r="CQ34" i="2" s="1"/>
  <c r="CR34" i="2" a="1"/>
  <c r="CR34" i="2" s="1"/>
  <c r="CS34" i="2" a="1"/>
  <c r="CS34" i="2" s="1"/>
  <c r="CT34" i="2" a="1"/>
  <c r="CT34" i="2" s="1"/>
  <c r="CU34" i="2" a="1"/>
  <c r="CU34" i="2" s="1"/>
  <c r="CV34" i="2" a="1"/>
  <c r="CV34" i="2" s="1"/>
  <c r="CW34" i="2" a="1"/>
  <c r="CW34" i="2" s="1"/>
  <c r="CX34" i="2" a="1"/>
  <c r="CX34" i="2" s="1"/>
  <c r="CY34" i="2" a="1"/>
  <c r="CY34" i="2" s="1"/>
  <c r="CZ34" i="2" a="1"/>
  <c r="CZ34" i="2" s="1"/>
  <c r="DA34" i="2" a="1"/>
  <c r="DA34" i="2" s="1"/>
  <c r="DB34" i="2" a="1"/>
  <c r="DB34" i="2" s="1"/>
  <c r="DC34" i="2" a="1"/>
  <c r="DC34" i="2" s="1"/>
  <c r="DD34" i="2" a="1"/>
  <c r="DD34" i="2" s="1"/>
  <c r="DE34" i="2" a="1"/>
  <c r="DE34" i="2" s="1"/>
  <c r="DF34" i="2" a="1"/>
  <c r="DF34" i="2" s="1"/>
  <c r="DG34" i="2" a="1"/>
  <c r="DG34" i="2" s="1"/>
  <c r="DH34" i="2" a="1"/>
  <c r="DH34" i="2" s="1"/>
  <c r="DI34" i="2" a="1"/>
  <c r="DI34" i="2" s="1"/>
  <c r="AD35" i="2" a="1"/>
  <c r="AD35" i="2" s="1"/>
  <c r="AE35" i="2" a="1"/>
  <c r="AE35" i="2" s="1"/>
  <c r="AF35" i="2" a="1"/>
  <c r="AF35" i="2" s="1"/>
  <c r="AG35" i="2" a="1"/>
  <c r="AG35" i="2" s="1"/>
  <c r="AH35" i="2" a="1"/>
  <c r="AH35" i="2" s="1"/>
  <c r="AI35" i="2" a="1"/>
  <c r="AI35" i="2" s="1"/>
  <c r="AJ35" i="2" a="1"/>
  <c r="AJ35" i="2" s="1"/>
  <c r="AK35" i="2" a="1"/>
  <c r="AK35" i="2" s="1"/>
  <c r="AL35" i="2" a="1"/>
  <c r="AL35" i="2" s="1"/>
  <c r="AM35" i="2" a="1"/>
  <c r="AM35" i="2" s="1"/>
  <c r="AN35" i="2" a="1"/>
  <c r="AN35" i="2" s="1"/>
  <c r="AO35" i="2" a="1"/>
  <c r="AO35" i="2" s="1"/>
  <c r="AP35" i="2" a="1"/>
  <c r="AP35" i="2" s="1"/>
  <c r="AQ35" i="2" a="1"/>
  <c r="AQ35" i="2" s="1"/>
  <c r="AR35" i="2" a="1"/>
  <c r="AR35" i="2" s="1"/>
  <c r="AS35" i="2" a="1"/>
  <c r="AS35" i="2" s="1"/>
  <c r="AT35" i="2" a="1"/>
  <c r="AT35" i="2" s="1"/>
  <c r="AU35" i="2" a="1"/>
  <c r="AU35" i="2" s="1"/>
  <c r="AV35" i="2" a="1"/>
  <c r="AV35" i="2" s="1"/>
  <c r="AW35" i="2" a="1"/>
  <c r="AW35" i="2" s="1"/>
  <c r="AX35" i="2" a="1"/>
  <c r="AX35" i="2" s="1"/>
  <c r="AY35" i="2" a="1"/>
  <c r="AY35" i="2" s="1"/>
  <c r="AZ35" i="2" a="1"/>
  <c r="AZ35" i="2" s="1"/>
  <c r="BA35" i="2" a="1"/>
  <c r="BA35" i="2" s="1"/>
  <c r="BB35" i="2" a="1"/>
  <c r="BB35" i="2" s="1"/>
  <c r="BC35" i="2" a="1"/>
  <c r="BC35" i="2" s="1"/>
  <c r="BD35" i="2" a="1"/>
  <c r="BD35" i="2" s="1"/>
  <c r="BE35" i="2" a="1"/>
  <c r="BE35" i="2" s="1"/>
  <c r="BF35" i="2" a="1"/>
  <c r="BF35" i="2" s="1"/>
  <c r="BG35" i="2" a="1"/>
  <c r="BG35" i="2" s="1"/>
  <c r="BH35" i="2" a="1"/>
  <c r="BH35" i="2" s="1"/>
  <c r="BI35" i="2" a="1"/>
  <c r="BI35" i="2" s="1"/>
  <c r="BJ35" i="2" a="1"/>
  <c r="BJ35" i="2" s="1"/>
  <c r="BK35" i="2" a="1"/>
  <c r="BK35" i="2" s="1"/>
  <c r="BL35" i="2" a="1"/>
  <c r="BL35" i="2" s="1"/>
  <c r="BM35" i="2" a="1"/>
  <c r="BM35" i="2" s="1"/>
  <c r="BN35" i="2" a="1"/>
  <c r="BN35" i="2" s="1"/>
  <c r="BO35" i="2" a="1"/>
  <c r="BO35" i="2" s="1"/>
  <c r="BP35" i="2" a="1"/>
  <c r="BP35" i="2" s="1"/>
  <c r="BQ35" i="2" a="1"/>
  <c r="BQ35" i="2" s="1"/>
  <c r="BR35" i="2" a="1"/>
  <c r="BR35" i="2" s="1"/>
  <c r="BS35" i="2" a="1"/>
  <c r="BS35" i="2" s="1"/>
  <c r="BT35" i="2" a="1"/>
  <c r="BT35" i="2" s="1"/>
  <c r="BU35" i="2" a="1"/>
  <c r="BU35" i="2" s="1"/>
  <c r="BV35" i="2" a="1"/>
  <c r="BV35" i="2" s="1"/>
  <c r="BW35" i="2" a="1"/>
  <c r="BW35" i="2" s="1"/>
  <c r="BX35" i="2" a="1"/>
  <c r="BX35" i="2" s="1"/>
  <c r="BY35" i="2" a="1"/>
  <c r="BY35" i="2" s="1"/>
  <c r="BZ35" i="2" a="1"/>
  <c r="BZ35" i="2" s="1"/>
  <c r="CA35" i="2" a="1"/>
  <c r="CA35" i="2" s="1"/>
  <c r="CB35" i="2" a="1"/>
  <c r="CB35" i="2" s="1"/>
  <c r="CC35" i="2" a="1"/>
  <c r="CC35" i="2" s="1"/>
  <c r="CD35" i="2" a="1"/>
  <c r="CD35" i="2" s="1"/>
  <c r="CE35" i="2" a="1"/>
  <c r="CE35" i="2" s="1"/>
  <c r="CF35" i="2" a="1"/>
  <c r="CF35" i="2" s="1"/>
  <c r="CG35" i="2" a="1"/>
  <c r="CG35" i="2" s="1"/>
  <c r="CH35" i="2" a="1"/>
  <c r="CH35" i="2" s="1"/>
  <c r="CI35" i="2" a="1"/>
  <c r="CI35" i="2" s="1"/>
  <c r="CJ35" i="2" a="1"/>
  <c r="CJ35" i="2" s="1"/>
  <c r="CK35" i="2" a="1"/>
  <c r="CK35" i="2" s="1"/>
  <c r="CL35" i="2" a="1"/>
  <c r="CL35" i="2" s="1"/>
  <c r="CM35" i="2" a="1"/>
  <c r="CM35" i="2" s="1"/>
  <c r="CN35" i="2" a="1"/>
  <c r="CN35" i="2" s="1"/>
  <c r="CO35" i="2" a="1"/>
  <c r="CO35" i="2" s="1"/>
  <c r="CP35" i="2" a="1"/>
  <c r="CP35" i="2" s="1"/>
  <c r="CQ35" i="2" a="1"/>
  <c r="CQ35" i="2" s="1"/>
  <c r="CR35" i="2" a="1"/>
  <c r="CR35" i="2" s="1"/>
  <c r="CS35" i="2" a="1"/>
  <c r="CS35" i="2" s="1"/>
  <c r="CT35" i="2" a="1"/>
  <c r="CT35" i="2" s="1"/>
  <c r="CU35" i="2" a="1"/>
  <c r="CU35" i="2" s="1"/>
  <c r="CV35" i="2" a="1"/>
  <c r="CV35" i="2" s="1"/>
  <c r="CW35" i="2" a="1"/>
  <c r="CW35" i="2" s="1"/>
  <c r="CX35" i="2" a="1"/>
  <c r="CX35" i="2" s="1"/>
  <c r="CY35" i="2" a="1"/>
  <c r="CY35" i="2" s="1"/>
  <c r="CZ35" i="2" a="1"/>
  <c r="CZ35" i="2" s="1"/>
  <c r="DA35" i="2" a="1"/>
  <c r="DA35" i="2" s="1"/>
  <c r="DB35" i="2" a="1"/>
  <c r="DB35" i="2" s="1"/>
  <c r="DC35" i="2" a="1"/>
  <c r="DC35" i="2" s="1"/>
  <c r="DD35" i="2" a="1"/>
  <c r="DD35" i="2" s="1"/>
  <c r="DE35" i="2" a="1"/>
  <c r="DE35" i="2" s="1"/>
  <c r="DF35" i="2" a="1"/>
  <c r="DF35" i="2" s="1"/>
  <c r="DG35" i="2" a="1"/>
  <c r="DG35" i="2" s="1"/>
  <c r="DH35" i="2" a="1"/>
  <c r="DH35" i="2" s="1"/>
  <c r="DI35" i="2" a="1"/>
  <c r="DI35" i="2" s="1"/>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I36" i="2"/>
  <c r="CJ36" i="2"/>
  <c r="CK36" i="2"/>
  <c r="CL36" i="2"/>
  <c r="CM36" i="2"/>
  <c r="CN36" i="2"/>
  <c r="CO36" i="2"/>
  <c r="CP36" i="2"/>
  <c r="CQ36" i="2"/>
  <c r="CR36" i="2"/>
  <c r="CS36" i="2"/>
  <c r="CT36" i="2"/>
  <c r="CU36" i="2"/>
  <c r="CV36" i="2"/>
  <c r="CW36" i="2"/>
  <c r="CX36" i="2"/>
  <c r="CY36" i="2"/>
  <c r="CZ36" i="2"/>
  <c r="DA36" i="2"/>
  <c r="DB36" i="2"/>
  <c r="DC36" i="2"/>
  <c r="DD36" i="2"/>
  <c r="DE36" i="2"/>
  <c r="DF36" i="2"/>
  <c r="DG36" i="2"/>
  <c r="DH36" i="2"/>
  <c r="DI36" i="2"/>
  <c r="AD18" i="2"/>
  <c r="AE18" i="2"/>
  <c r="AF18" i="2"/>
  <c r="AG18" i="2"/>
  <c r="AH18" i="2"/>
  <c r="AI18" i="2"/>
  <c r="AJ18" i="2"/>
  <c r="AK18" i="2"/>
  <c r="AL18" i="2"/>
  <c r="AM18" i="2"/>
  <c r="AN18" i="2"/>
  <c r="AO18" i="2"/>
  <c r="AP18" i="2"/>
  <c r="AQ18" i="2"/>
  <c r="AR18" i="2"/>
  <c r="AS18" i="2"/>
  <c r="AT18" i="2"/>
  <c r="AU18" i="2"/>
  <c r="AV18" i="2"/>
  <c r="AW18" i="2"/>
  <c r="AX18" i="2"/>
  <c r="AY18" i="2"/>
  <c r="AZ18" i="2"/>
  <c r="BA18" i="2"/>
  <c r="BB18" i="2"/>
  <c r="BC18" i="2"/>
  <c r="BD18" i="2"/>
  <c r="BE18" i="2"/>
  <c r="BF18" i="2"/>
  <c r="BG18" i="2"/>
  <c r="BH18" i="2"/>
  <c r="BI18" i="2"/>
  <c r="BJ18" i="2"/>
  <c r="BK18" i="2"/>
  <c r="BL18" i="2"/>
  <c r="BM18" i="2"/>
  <c r="BN18" i="2"/>
  <c r="BO18" i="2"/>
  <c r="BP18" i="2"/>
  <c r="BQ18" i="2"/>
  <c r="BR18" i="2"/>
  <c r="BS18" i="2"/>
  <c r="BT18" i="2"/>
  <c r="BU18" i="2"/>
  <c r="BV18" i="2"/>
  <c r="BW18" i="2"/>
  <c r="BX18" i="2"/>
  <c r="BY18" i="2"/>
  <c r="BZ18" i="2"/>
  <c r="CA18" i="2"/>
  <c r="CB18" i="2"/>
  <c r="CC18" i="2"/>
  <c r="CD18" i="2"/>
  <c r="CE18" i="2"/>
  <c r="CF18" i="2"/>
  <c r="CG18" i="2"/>
  <c r="CH18" i="2"/>
  <c r="CI18" i="2"/>
  <c r="CJ18" i="2"/>
  <c r="CK18" i="2"/>
  <c r="CL18" i="2"/>
  <c r="CM18" i="2"/>
  <c r="CN18" i="2"/>
  <c r="CO18" i="2"/>
  <c r="CP18" i="2"/>
  <c r="CQ18" i="2"/>
  <c r="CR18" i="2"/>
  <c r="CS18" i="2"/>
  <c r="CT18" i="2"/>
  <c r="CU18" i="2"/>
  <c r="CV18" i="2"/>
  <c r="CW18" i="2"/>
  <c r="CX18" i="2"/>
  <c r="CY18" i="2"/>
  <c r="CZ18" i="2"/>
  <c r="DA18" i="2"/>
  <c r="DB18" i="2"/>
  <c r="DC18" i="2"/>
  <c r="DD18" i="2"/>
  <c r="DE18" i="2"/>
  <c r="DF18" i="2"/>
  <c r="DG18" i="2"/>
  <c r="DH18" i="2"/>
  <c r="DI18" i="2"/>
  <c r="AD19" i="2"/>
  <c r="AE19" i="2"/>
  <c r="AF19" i="2"/>
  <c r="AG19" i="2"/>
  <c r="AH19" i="2"/>
  <c r="AI19" i="2"/>
  <c r="AJ19" i="2"/>
  <c r="AK19" i="2"/>
  <c r="AL19" i="2"/>
  <c r="AM19" i="2"/>
  <c r="AN19" i="2"/>
  <c r="AO19" i="2"/>
  <c r="AP19" i="2"/>
  <c r="AQ19" i="2"/>
  <c r="AR19" i="2"/>
  <c r="AS19" i="2"/>
  <c r="AT19" i="2"/>
  <c r="AU19" i="2"/>
  <c r="AV19" i="2"/>
  <c r="AW19" i="2"/>
  <c r="AX19" i="2"/>
  <c r="AY19" i="2"/>
  <c r="AZ19" i="2"/>
  <c r="BA19" i="2"/>
  <c r="BB19" i="2"/>
  <c r="BC19" i="2"/>
  <c r="BD19" i="2"/>
  <c r="BE19" i="2"/>
  <c r="BF19" i="2"/>
  <c r="BG19" i="2"/>
  <c r="BH19" i="2"/>
  <c r="BI19" i="2"/>
  <c r="BJ19" i="2"/>
  <c r="BK19" i="2"/>
  <c r="BL19" i="2"/>
  <c r="BM19" i="2"/>
  <c r="BN19" i="2"/>
  <c r="BO19" i="2"/>
  <c r="BP19" i="2"/>
  <c r="BQ19" i="2"/>
  <c r="BR19" i="2"/>
  <c r="BS19" i="2"/>
  <c r="BT19" i="2"/>
  <c r="BU19" i="2"/>
  <c r="BV19" i="2"/>
  <c r="BW19" i="2"/>
  <c r="BX19" i="2"/>
  <c r="BY19" i="2"/>
  <c r="BZ19" i="2"/>
  <c r="CA19" i="2"/>
  <c r="CB19" i="2"/>
  <c r="CC19" i="2"/>
  <c r="CD19" i="2"/>
  <c r="CE19" i="2"/>
  <c r="CF19" i="2"/>
  <c r="CG19" i="2"/>
  <c r="CH19" i="2"/>
  <c r="CI19" i="2"/>
  <c r="CJ19" i="2"/>
  <c r="CK19" i="2"/>
  <c r="CL19" i="2"/>
  <c r="CM19" i="2"/>
  <c r="CN19" i="2"/>
  <c r="CO19" i="2"/>
  <c r="CP19" i="2"/>
  <c r="CQ19" i="2"/>
  <c r="CR19" i="2"/>
  <c r="CS19" i="2"/>
  <c r="CT19" i="2"/>
  <c r="CU19" i="2"/>
  <c r="CV19" i="2"/>
  <c r="CW19" i="2"/>
  <c r="CX19" i="2"/>
  <c r="CY19" i="2"/>
  <c r="CZ19" i="2"/>
  <c r="DA19" i="2"/>
  <c r="DB19" i="2"/>
  <c r="DC19" i="2"/>
  <c r="DD19" i="2"/>
  <c r="DE19" i="2"/>
  <c r="DF19" i="2"/>
  <c r="DG19" i="2"/>
  <c r="DH19" i="2"/>
  <c r="DI19" i="2"/>
  <c r="AD20" i="2"/>
  <c r="AE20" i="2"/>
  <c r="AF20" i="2"/>
  <c r="AG20" i="2"/>
  <c r="AH20" i="2"/>
  <c r="AI20" i="2"/>
  <c r="AJ20" i="2"/>
  <c r="AK20" i="2"/>
  <c r="AL20" i="2"/>
  <c r="AM20" i="2"/>
  <c r="AN20" i="2"/>
  <c r="AO20" i="2"/>
  <c r="AP20" i="2"/>
  <c r="AQ20" i="2"/>
  <c r="AR20" i="2"/>
  <c r="AS20" i="2"/>
  <c r="AT20" i="2"/>
  <c r="AU20" i="2"/>
  <c r="AV20" i="2"/>
  <c r="AW20" i="2"/>
  <c r="AX20" i="2"/>
  <c r="AY20" i="2"/>
  <c r="AZ20" i="2"/>
  <c r="BA20" i="2"/>
  <c r="BB20" i="2"/>
  <c r="BC20" i="2"/>
  <c r="BD20" i="2"/>
  <c r="BE20" i="2"/>
  <c r="BF20" i="2"/>
  <c r="BG20" i="2"/>
  <c r="BH20" i="2"/>
  <c r="BI20" i="2"/>
  <c r="BJ20" i="2"/>
  <c r="BK20" i="2"/>
  <c r="BL20" i="2"/>
  <c r="BM20" i="2"/>
  <c r="BN20" i="2"/>
  <c r="BO20" i="2"/>
  <c r="BP20" i="2"/>
  <c r="BQ20" i="2"/>
  <c r="BR20" i="2"/>
  <c r="BS20" i="2"/>
  <c r="BT20" i="2"/>
  <c r="BU20" i="2"/>
  <c r="BV20" i="2"/>
  <c r="BW20" i="2"/>
  <c r="BX20" i="2"/>
  <c r="BY20" i="2"/>
  <c r="BZ20" i="2"/>
  <c r="CA20" i="2"/>
  <c r="CB20" i="2"/>
  <c r="CC20" i="2"/>
  <c r="CD20" i="2"/>
  <c r="CE20" i="2"/>
  <c r="CF20" i="2"/>
  <c r="CG20" i="2"/>
  <c r="CH20" i="2"/>
  <c r="CI20" i="2"/>
  <c r="CJ20" i="2"/>
  <c r="CK20" i="2"/>
  <c r="CL20" i="2"/>
  <c r="CM20" i="2"/>
  <c r="CN20" i="2"/>
  <c r="CO20" i="2"/>
  <c r="CP20" i="2"/>
  <c r="CQ20" i="2"/>
  <c r="CR20" i="2"/>
  <c r="CS20" i="2"/>
  <c r="CT20" i="2"/>
  <c r="CU20" i="2"/>
  <c r="CV20" i="2"/>
  <c r="CW20" i="2"/>
  <c r="CX20" i="2"/>
  <c r="CY20" i="2"/>
  <c r="CZ20" i="2"/>
  <c r="DA20" i="2"/>
  <c r="DB20" i="2"/>
  <c r="DC20" i="2"/>
  <c r="DD20" i="2"/>
  <c r="DE20" i="2"/>
  <c r="DF20" i="2"/>
  <c r="DG20" i="2"/>
  <c r="DH20" i="2"/>
  <c r="DI20" i="2"/>
  <c r="AD21" i="2"/>
  <c r="AE21" i="2"/>
  <c r="AF21" i="2"/>
  <c r="AG21" i="2"/>
  <c r="AH21" i="2"/>
  <c r="AI21" i="2"/>
  <c r="AJ21" i="2"/>
  <c r="AK21" i="2"/>
  <c r="AL21" i="2"/>
  <c r="AM21" i="2"/>
  <c r="AN21" i="2"/>
  <c r="AO21" i="2"/>
  <c r="AP21" i="2"/>
  <c r="AQ21" i="2"/>
  <c r="AR21" i="2"/>
  <c r="AS21" i="2"/>
  <c r="AT21" i="2"/>
  <c r="AU21" i="2"/>
  <c r="AV21" i="2"/>
  <c r="AW21" i="2"/>
  <c r="AX21" i="2"/>
  <c r="AY21" i="2"/>
  <c r="AZ21" i="2"/>
  <c r="BA21" i="2"/>
  <c r="BB21" i="2"/>
  <c r="BC21" i="2"/>
  <c r="BD21" i="2"/>
  <c r="BE21" i="2"/>
  <c r="BF21" i="2"/>
  <c r="BG21" i="2"/>
  <c r="BH21" i="2"/>
  <c r="BI21" i="2"/>
  <c r="BJ21" i="2"/>
  <c r="BK21" i="2"/>
  <c r="BL21" i="2"/>
  <c r="BM21" i="2"/>
  <c r="BN21" i="2"/>
  <c r="BO21" i="2"/>
  <c r="BP21" i="2"/>
  <c r="BQ21" i="2"/>
  <c r="BR21" i="2"/>
  <c r="BS21" i="2"/>
  <c r="BT21" i="2"/>
  <c r="BU21" i="2"/>
  <c r="BV21" i="2"/>
  <c r="BW21" i="2"/>
  <c r="BX21" i="2"/>
  <c r="BY21" i="2"/>
  <c r="BZ21" i="2"/>
  <c r="CA21" i="2"/>
  <c r="CB21" i="2"/>
  <c r="CC21" i="2"/>
  <c r="CD21" i="2"/>
  <c r="CE21" i="2"/>
  <c r="CF21" i="2"/>
  <c r="CG21" i="2"/>
  <c r="CH21" i="2"/>
  <c r="CI21" i="2"/>
  <c r="CJ21" i="2"/>
  <c r="CK21" i="2"/>
  <c r="CL21" i="2"/>
  <c r="CM21" i="2"/>
  <c r="CN21" i="2"/>
  <c r="CO21" i="2"/>
  <c r="CP21" i="2"/>
  <c r="CQ21" i="2"/>
  <c r="CR21" i="2"/>
  <c r="CS21" i="2"/>
  <c r="CT21" i="2"/>
  <c r="CU21" i="2"/>
  <c r="CV21" i="2"/>
  <c r="CW21" i="2"/>
  <c r="CX21" i="2"/>
  <c r="CY21" i="2"/>
  <c r="CZ21" i="2"/>
  <c r="DA21" i="2"/>
  <c r="DB21" i="2"/>
  <c r="DC21" i="2"/>
  <c r="DD21" i="2"/>
  <c r="DE21" i="2"/>
  <c r="DF21" i="2"/>
  <c r="DG21" i="2"/>
  <c r="DH21" i="2"/>
  <c r="DI21" i="2"/>
  <c r="AD22" i="2"/>
  <c r="AE22" i="2"/>
  <c r="AF22" i="2"/>
  <c r="AG22" i="2"/>
  <c r="AH22" i="2"/>
  <c r="AI22" i="2"/>
  <c r="AJ22" i="2"/>
  <c r="AK22" i="2"/>
  <c r="AL22" i="2"/>
  <c r="AM22" i="2"/>
  <c r="AN22" i="2"/>
  <c r="AO22" i="2"/>
  <c r="AP22" i="2"/>
  <c r="AQ22" i="2"/>
  <c r="AR22" i="2"/>
  <c r="AS22" i="2"/>
  <c r="AT22" i="2"/>
  <c r="AU22" i="2"/>
  <c r="AV22" i="2"/>
  <c r="AW22" i="2"/>
  <c r="AX22" i="2"/>
  <c r="AY22" i="2"/>
  <c r="AZ22" i="2"/>
  <c r="BA22" i="2"/>
  <c r="BB22" i="2"/>
  <c r="BC22" i="2"/>
  <c r="BD22" i="2"/>
  <c r="BE22" i="2"/>
  <c r="BF22" i="2"/>
  <c r="BG22" i="2"/>
  <c r="BH22" i="2"/>
  <c r="BI22" i="2"/>
  <c r="BJ22" i="2"/>
  <c r="BK22" i="2"/>
  <c r="BL22" i="2"/>
  <c r="BM22" i="2"/>
  <c r="BN22" i="2"/>
  <c r="BO22" i="2"/>
  <c r="BP22" i="2"/>
  <c r="BQ22" i="2"/>
  <c r="BR22" i="2"/>
  <c r="BS22" i="2"/>
  <c r="BT22" i="2"/>
  <c r="BU22" i="2"/>
  <c r="BV22" i="2"/>
  <c r="BW22" i="2"/>
  <c r="BX22" i="2"/>
  <c r="BY22" i="2"/>
  <c r="BZ22" i="2"/>
  <c r="CA22" i="2"/>
  <c r="CB22" i="2"/>
  <c r="CC22" i="2"/>
  <c r="CD22" i="2"/>
  <c r="CE22" i="2"/>
  <c r="CF22" i="2"/>
  <c r="CG22" i="2"/>
  <c r="CH22" i="2"/>
  <c r="CI22" i="2"/>
  <c r="CJ22" i="2"/>
  <c r="CK22" i="2"/>
  <c r="CL22" i="2"/>
  <c r="CM22" i="2"/>
  <c r="CN22" i="2"/>
  <c r="CO22" i="2"/>
  <c r="CP22" i="2"/>
  <c r="CQ22" i="2"/>
  <c r="CR22" i="2"/>
  <c r="CS22" i="2"/>
  <c r="CT22" i="2"/>
  <c r="CU22" i="2"/>
  <c r="CV22" i="2"/>
  <c r="CW22" i="2"/>
  <c r="CX22" i="2"/>
  <c r="CY22" i="2"/>
  <c r="CZ22" i="2"/>
  <c r="DA22" i="2"/>
  <c r="DB22" i="2"/>
  <c r="DC22" i="2"/>
  <c r="DD22" i="2"/>
  <c r="DE22" i="2"/>
  <c r="DF22" i="2"/>
  <c r="DG22" i="2"/>
  <c r="DH22" i="2"/>
  <c r="DI22" i="2"/>
  <c r="AD23" i="2"/>
  <c r="AE23" i="2"/>
  <c r="AF23" i="2"/>
  <c r="AG23" i="2"/>
  <c r="AH23" i="2"/>
  <c r="AI23" i="2"/>
  <c r="AJ23" i="2"/>
  <c r="AK23" i="2"/>
  <c r="AL23" i="2"/>
  <c r="AM23" i="2"/>
  <c r="AN23" i="2"/>
  <c r="AO23" i="2"/>
  <c r="AP23" i="2"/>
  <c r="AQ23" i="2"/>
  <c r="AR23" i="2"/>
  <c r="AS23" i="2"/>
  <c r="AT23" i="2"/>
  <c r="AU23" i="2"/>
  <c r="AV23" i="2"/>
  <c r="AW23" i="2"/>
  <c r="AX23" i="2"/>
  <c r="AY23" i="2"/>
  <c r="AZ23" i="2"/>
  <c r="BA23" i="2"/>
  <c r="BB23" i="2"/>
  <c r="BC23" i="2"/>
  <c r="BD23" i="2"/>
  <c r="BE23" i="2"/>
  <c r="BF23" i="2"/>
  <c r="BG23" i="2"/>
  <c r="BH23" i="2"/>
  <c r="BI23" i="2"/>
  <c r="BJ23" i="2"/>
  <c r="BK23" i="2"/>
  <c r="BL23" i="2"/>
  <c r="BM23" i="2"/>
  <c r="BN23" i="2"/>
  <c r="BO23" i="2"/>
  <c r="BP23" i="2"/>
  <c r="BQ23" i="2"/>
  <c r="BR23" i="2"/>
  <c r="BS23" i="2"/>
  <c r="BT23" i="2"/>
  <c r="BU23" i="2"/>
  <c r="BV23" i="2"/>
  <c r="BW23" i="2"/>
  <c r="BX23" i="2"/>
  <c r="BY23" i="2"/>
  <c r="BZ23" i="2"/>
  <c r="CA23" i="2"/>
  <c r="CB23" i="2"/>
  <c r="CC23" i="2"/>
  <c r="CD23" i="2"/>
  <c r="CE23" i="2"/>
  <c r="CF23" i="2"/>
  <c r="CG23" i="2"/>
  <c r="CH23" i="2"/>
  <c r="CI23" i="2"/>
  <c r="CJ23" i="2"/>
  <c r="CK23" i="2"/>
  <c r="CL23" i="2"/>
  <c r="CM23" i="2"/>
  <c r="CN23" i="2"/>
  <c r="CO23" i="2"/>
  <c r="CP23" i="2"/>
  <c r="CQ23" i="2"/>
  <c r="CR23" i="2"/>
  <c r="CS23" i="2"/>
  <c r="CT23" i="2"/>
  <c r="CU23" i="2"/>
  <c r="CV23" i="2"/>
  <c r="CW23" i="2"/>
  <c r="CX23" i="2"/>
  <c r="CY23" i="2"/>
  <c r="CZ23" i="2"/>
  <c r="DA23" i="2"/>
  <c r="DB23" i="2"/>
  <c r="DC23" i="2"/>
  <c r="DD23" i="2"/>
  <c r="DE23" i="2"/>
  <c r="DF23" i="2"/>
  <c r="DG23" i="2"/>
  <c r="DH23" i="2"/>
  <c r="DI23" i="2"/>
  <c r="AD24" i="2"/>
  <c r="AE24" i="2"/>
  <c r="AF24" i="2"/>
  <c r="AG24" i="2"/>
  <c r="AH24" i="2"/>
  <c r="AI24" i="2"/>
  <c r="AJ24" i="2"/>
  <c r="AK24" i="2"/>
  <c r="AL24" i="2"/>
  <c r="AM24" i="2"/>
  <c r="AN24" i="2"/>
  <c r="AO24" i="2"/>
  <c r="AP24" i="2"/>
  <c r="AQ24" i="2"/>
  <c r="AR24" i="2"/>
  <c r="AS24" i="2"/>
  <c r="AT24" i="2"/>
  <c r="AU24" i="2"/>
  <c r="AV24" i="2"/>
  <c r="AW24" i="2"/>
  <c r="AX24" i="2"/>
  <c r="AY24" i="2"/>
  <c r="AZ24" i="2"/>
  <c r="BA24" i="2"/>
  <c r="BB24" i="2"/>
  <c r="BC24" i="2"/>
  <c r="BD24" i="2"/>
  <c r="BE24" i="2"/>
  <c r="BF24" i="2"/>
  <c r="BG24" i="2"/>
  <c r="BH24" i="2"/>
  <c r="BI24" i="2"/>
  <c r="BJ24" i="2"/>
  <c r="BK24" i="2"/>
  <c r="BL24" i="2"/>
  <c r="BM24" i="2"/>
  <c r="BN24" i="2"/>
  <c r="BO24" i="2"/>
  <c r="BP24" i="2"/>
  <c r="BQ24" i="2"/>
  <c r="BR24" i="2"/>
  <c r="BS24" i="2"/>
  <c r="BT24" i="2"/>
  <c r="BU24" i="2"/>
  <c r="BV24" i="2"/>
  <c r="BW24" i="2"/>
  <c r="BX24" i="2"/>
  <c r="BY24" i="2"/>
  <c r="BZ24" i="2"/>
  <c r="CA24" i="2"/>
  <c r="CB24" i="2"/>
  <c r="CC24" i="2"/>
  <c r="CD24" i="2"/>
  <c r="CE24" i="2"/>
  <c r="CF24" i="2"/>
  <c r="CG24" i="2"/>
  <c r="CH24" i="2"/>
  <c r="CI24" i="2"/>
  <c r="CJ24" i="2"/>
  <c r="CK24" i="2"/>
  <c r="CL24" i="2"/>
  <c r="CM24" i="2"/>
  <c r="CN24" i="2"/>
  <c r="CO24" i="2"/>
  <c r="CP24" i="2"/>
  <c r="CQ24" i="2"/>
  <c r="CR24" i="2"/>
  <c r="CS24" i="2"/>
  <c r="CT24" i="2"/>
  <c r="CU24" i="2"/>
  <c r="CV24" i="2"/>
  <c r="CW24" i="2"/>
  <c r="CX24" i="2"/>
  <c r="CY24" i="2"/>
  <c r="CZ24" i="2"/>
  <c r="DA24" i="2"/>
  <c r="DB24" i="2"/>
  <c r="DC24" i="2"/>
  <c r="DD24" i="2"/>
  <c r="DE24" i="2"/>
  <c r="DF24" i="2"/>
  <c r="DG24" i="2"/>
  <c r="DH24" i="2"/>
  <c r="DI24" i="2"/>
  <c r="AD25" i="2"/>
  <c r="AE25" i="2"/>
  <c r="AF25" i="2"/>
  <c r="AG25" i="2"/>
  <c r="AH25" i="2"/>
  <c r="AI25" i="2"/>
  <c r="AJ25" i="2"/>
  <c r="AK25" i="2"/>
  <c r="AL25" i="2"/>
  <c r="AM25" i="2"/>
  <c r="AN25" i="2"/>
  <c r="AO25" i="2"/>
  <c r="AP25" i="2"/>
  <c r="AQ25" i="2"/>
  <c r="AR25" i="2"/>
  <c r="AS25" i="2"/>
  <c r="AT25" i="2"/>
  <c r="AU25" i="2"/>
  <c r="AV25" i="2"/>
  <c r="AW25" i="2"/>
  <c r="AX25" i="2"/>
  <c r="AY25" i="2"/>
  <c r="AZ25" i="2"/>
  <c r="BA25" i="2"/>
  <c r="BB25" i="2"/>
  <c r="BC25" i="2"/>
  <c r="BD25" i="2"/>
  <c r="BE25" i="2"/>
  <c r="BF25" i="2"/>
  <c r="BG25" i="2"/>
  <c r="BH25" i="2"/>
  <c r="BI25" i="2"/>
  <c r="BJ25" i="2"/>
  <c r="BK25" i="2"/>
  <c r="BL25" i="2"/>
  <c r="BM25" i="2"/>
  <c r="BN25" i="2"/>
  <c r="BO25" i="2"/>
  <c r="BP25" i="2"/>
  <c r="BQ25" i="2"/>
  <c r="BR25" i="2"/>
  <c r="BS25" i="2"/>
  <c r="BT25" i="2"/>
  <c r="BU25" i="2"/>
  <c r="BV25" i="2"/>
  <c r="BW25" i="2"/>
  <c r="BX25" i="2"/>
  <c r="BY25" i="2"/>
  <c r="BZ25" i="2"/>
  <c r="CA25" i="2"/>
  <c r="CB25" i="2"/>
  <c r="CC25" i="2"/>
  <c r="CD25" i="2"/>
  <c r="CE25" i="2"/>
  <c r="CF25" i="2"/>
  <c r="CG25" i="2"/>
  <c r="CH25" i="2"/>
  <c r="CI25" i="2"/>
  <c r="CJ25" i="2"/>
  <c r="CK25" i="2"/>
  <c r="CL25" i="2"/>
  <c r="CM25" i="2"/>
  <c r="CN25" i="2"/>
  <c r="CO25" i="2"/>
  <c r="CP25" i="2"/>
  <c r="CQ25" i="2"/>
  <c r="CR25" i="2"/>
  <c r="CS25" i="2"/>
  <c r="CT25" i="2"/>
  <c r="CU25" i="2"/>
  <c r="CV25" i="2"/>
  <c r="CW25" i="2"/>
  <c r="CX25" i="2"/>
  <c r="CY25" i="2"/>
  <c r="CZ25" i="2"/>
  <c r="DA25" i="2"/>
  <c r="DB25" i="2"/>
  <c r="DC25" i="2"/>
  <c r="DD25" i="2"/>
  <c r="DE25" i="2"/>
  <c r="DF25" i="2"/>
  <c r="DG25" i="2"/>
  <c r="DH25" i="2"/>
  <c r="DI25" i="2"/>
  <c r="AD7" i="2"/>
  <c r="AE7" i="2"/>
  <c r="AF7" i="2"/>
  <c r="AG7" i="2"/>
  <c r="AH7" i="2"/>
  <c r="AI7" i="2"/>
  <c r="AJ7" i="2"/>
  <c r="AK7" i="2"/>
  <c r="AL7" i="2"/>
  <c r="AM7" i="2"/>
  <c r="AN7" i="2"/>
  <c r="AO7" i="2"/>
  <c r="AP7" i="2"/>
  <c r="AQ7" i="2"/>
  <c r="AR7" i="2"/>
  <c r="AS7" i="2"/>
  <c r="AT7" i="2"/>
  <c r="AU7" i="2"/>
  <c r="AV7" i="2"/>
  <c r="AW7" i="2"/>
  <c r="AX7" i="2"/>
  <c r="AY7" i="2"/>
  <c r="AZ7" i="2"/>
  <c r="BA7" i="2"/>
  <c r="BB7" i="2"/>
  <c r="BC7" i="2"/>
  <c r="BD7" i="2"/>
  <c r="BE7" i="2"/>
  <c r="BF7" i="2"/>
  <c r="BG7" i="2"/>
  <c r="BH7" i="2"/>
  <c r="BI7" i="2"/>
  <c r="BJ7" i="2"/>
  <c r="BK7" i="2"/>
  <c r="BL7" i="2"/>
  <c r="BM7" i="2"/>
  <c r="BN7" i="2"/>
  <c r="BO7" i="2"/>
  <c r="BP7" i="2"/>
  <c r="BQ7" i="2"/>
  <c r="BR7" i="2"/>
  <c r="BS7" i="2"/>
  <c r="BT7" i="2"/>
  <c r="BU7" i="2"/>
  <c r="BV7" i="2"/>
  <c r="BW7" i="2"/>
  <c r="BX7" i="2"/>
  <c r="BY7" i="2"/>
  <c r="BZ7" i="2"/>
  <c r="CA7" i="2"/>
  <c r="CB7" i="2"/>
  <c r="CC7" i="2"/>
  <c r="CD7" i="2"/>
  <c r="CE7" i="2"/>
  <c r="CF7" i="2"/>
  <c r="CG7" i="2"/>
  <c r="CH7" i="2"/>
  <c r="CI7" i="2"/>
  <c r="CJ7" i="2"/>
  <c r="CK7" i="2"/>
  <c r="CL7" i="2"/>
  <c r="CM7" i="2"/>
  <c r="CN7" i="2"/>
  <c r="CO7" i="2"/>
  <c r="CP7" i="2"/>
  <c r="CQ7" i="2"/>
  <c r="CR7" i="2"/>
  <c r="CS7" i="2"/>
  <c r="CT7" i="2"/>
  <c r="CU7" i="2"/>
  <c r="CV7" i="2"/>
  <c r="CW7" i="2"/>
  <c r="CX7" i="2"/>
  <c r="CY7" i="2"/>
  <c r="CZ7" i="2"/>
  <c r="DA7" i="2"/>
  <c r="DB7" i="2"/>
  <c r="DC7" i="2"/>
  <c r="DD7" i="2"/>
  <c r="DE7" i="2"/>
  <c r="DF7" i="2"/>
  <c r="DG7" i="2"/>
  <c r="DH7" i="2"/>
  <c r="DI7" i="2"/>
  <c r="AD8" i="2"/>
  <c r="AE8" i="2"/>
  <c r="AF8" i="2"/>
  <c r="AG8" i="2"/>
  <c r="AH8" i="2"/>
  <c r="AI8" i="2"/>
  <c r="AJ8" i="2"/>
  <c r="AK8" i="2"/>
  <c r="AL8" i="2"/>
  <c r="AM8" i="2"/>
  <c r="AN8" i="2"/>
  <c r="AO8" i="2"/>
  <c r="AP8" i="2"/>
  <c r="AQ8" i="2"/>
  <c r="AR8" i="2"/>
  <c r="AS8" i="2"/>
  <c r="AT8" i="2"/>
  <c r="AU8" i="2"/>
  <c r="AV8" i="2"/>
  <c r="AW8" i="2"/>
  <c r="AX8" i="2"/>
  <c r="AY8" i="2"/>
  <c r="AZ8" i="2"/>
  <c r="BA8" i="2"/>
  <c r="BB8" i="2"/>
  <c r="BC8" i="2"/>
  <c r="BD8" i="2"/>
  <c r="BE8" i="2"/>
  <c r="BF8" i="2"/>
  <c r="BG8" i="2"/>
  <c r="BH8" i="2"/>
  <c r="BI8" i="2"/>
  <c r="BJ8" i="2"/>
  <c r="BK8" i="2"/>
  <c r="BL8" i="2"/>
  <c r="BM8" i="2"/>
  <c r="BN8" i="2"/>
  <c r="BO8" i="2"/>
  <c r="BP8" i="2"/>
  <c r="BQ8" i="2"/>
  <c r="BR8" i="2"/>
  <c r="BS8" i="2"/>
  <c r="BT8" i="2"/>
  <c r="BU8" i="2"/>
  <c r="BV8" i="2"/>
  <c r="BW8" i="2"/>
  <c r="BX8" i="2"/>
  <c r="BY8" i="2"/>
  <c r="BZ8" i="2"/>
  <c r="CA8" i="2"/>
  <c r="CB8" i="2"/>
  <c r="CC8" i="2"/>
  <c r="CD8" i="2"/>
  <c r="CE8" i="2"/>
  <c r="CF8" i="2"/>
  <c r="CG8" i="2"/>
  <c r="CH8" i="2"/>
  <c r="CI8" i="2"/>
  <c r="CJ8" i="2"/>
  <c r="CK8" i="2"/>
  <c r="CL8" i="2"/>
  <c r="CM8" i="2"/>
  <c r="CN8" i="2"/>
  <c r="CO8" i="2"/>
  <c r="CP8" i="2"/>
  <c r="CQ8" i="2"/>
  <c r="CR8" i="2"/>
  <c r="CS8" i="2"/>
  <c r="CT8" i="2"/>
  <c r="CU8" i="2"/>
  <c r="CV8" i="2"/>
  <c r="CW8" i="2"/>
  <c r="CX8" i="2"/>
  <c r="CY8" i="2"/>
  <c r="CZ8" i="2"/>
  <c r="DA8" i="2"/>
  <c r="DB8" i="2"/>
  <c r="DC8" i="2"/>
  <c r="DD8" i="2"/>
  <c r="DE8" i="2"/>
  <c r="DF8" i="2"/>
  <c r="DG8" i="2"/>
  <c r="DH8" i="2"/>
  <c r="DI8" i="2"/>
  <c r="AD9" i="2"/>
  <c r="AE9" i="2"/>
  <c r="AF9" i="2"/>
  <c r="AG9" i="2"/>
  <c r="AH9" i="2"/>
  <c r="AI9" i="2"/>
  <c r="AJ9" i="2"/>
  <c r="AK9" i="2"/>
  <c r="AL9" i="2"/>
  <c r="AM9" i="2"/>
  <c r="AN9" i="2"/>
  <c r="AO9" i="2"/>
  <c r="AP9" i="2"/>
  <c r="AQ9" i="2"/>
  <c r="AR9" i="2"/>
  <c r="AS9" i="2"/>
  <c r="AT9" i="2"/>
  <c r="AU9" i="2"/>
  <c r="AV9" i="2"/>
  <c r="AW9" i="2"/>
  <c r="AX9" i="2"/>
  <c r="AY9" i="2"/>
  <c r="AZ9" i="2"/>
  <c r="BA9" i="2"/>
  <c r="BB9" i="2"/>
  <c r="BC9" i="2"/>
  <c r="BD9" i="2"/>
  <c r="BE9" i="2"/>
  <c r="BF9" i="2"/>
  <c r="BG9" i="2"/>
  <c r="BH9" i="2"/>
  <c r="BI9" i="2"/>
  <c r="BJ9" i="2"/>
  <c r="BK9" i="2"/>
  <c r="BL9" i="2"/>
  <c r="BM9" i="2"/>
  <c r="BN9" i="2"/>
  <c r="BO9" i="2"/>
  <c r="BP9" i="2"/>
  <c r="BQ9" i="2"/>
  <c r="BR9" i="2"/>
  <c r="BS9" i="2"/>
  <c r="BT9" i="2"/>
  <c r="BU9" i="2"/>
  <c r="BV9" i="2"/>
  <c r="BW9" i="2"/>
  <c r="BX9" i="2"/>
  <c r="BY9" i="2"/>
  <c r="BZ9" i="2"/>
  <c r="CA9" i="2"/>
  <c r="CB9" i="2"/>
  <c r="CC9" i="2"/>
  <c r="CD9" i="2"/>
  <c r="CE9" i="2"/>
  <c r="CF9" i="2"/>
  <c r="CG9" i="2"/>
  <c r="CH9" i="2"/>
  <c r="CI9" i="2"/>
  <c r="CJ9" i="2"/>
  <c r="CK9" i="2"/>
  <c r="CL9" i="2"/>
  <c r="CM9" i="2"/>
  <c r="CN9" i="2"/>
  <c r="CO9" i="2"/>
  <c r="CP9" i="2"/>
  <c r="CQ9" i="2"/>
  <c r="CR9" i="2"/>
  <c r="CS9" i="2"/>
  <c r="CT9" i="2"/>
  <c r="CU9" i="2"/>
  <c r="CV9" i="2"/>
  <c r="CW9" i="2"/>
  <c r="CX9" i="2"/>
  <c r="CY9" i="2"/>
  <c r="CZ9" i="2"/>
  <c r="DA9" i="2"/>
  <c r="DB9" i="2"/>
  <c r="DC9" i="2"/>
  <c r="DD9" i="2"/>
  <c r="DE9" i="2"/>
  <c r="DF9" i="2"/>
  <c r="DG9" i="2"/>
  <c r="DH9" i="2"/>
  <c r="DI9" i="2"/>
  <c r="AD10" i="2"/>
  <c r="AE10" i="2"/>
  <c r="AF10" i="2"/>
  <c r="AG10" i="2"/>
  <c r="AH10" i="2"/>
  <c r="AI10" i="2"/>
  <c r="AJ10" i="2"/>
  <c r="AK10" i="2"/>
  <c r="AL10" i="2"/>
  <c r="AM10" i="2"/>
  <c r="AN10" i="2"/>
  <c r="AO10" i="2"/>
  <c r="AP10" i="2"/>
  <c r="AQ10" i="2"/>
  <c r="AR10" i="2"/>
  <c r="AS10" i="2"/>
  <c r="AT10" i="2"/>
  <c r="AU10" i="2"/>
  <c r="AV10" i="2"/>
  <c r="AW10" i="2"/>
  <c r="AX10" i="2"/>
  <c r="AY10" i="2"/>
  <c r="AZ10" i="2"/>
  <c r="BA10" i="2"/>
  <c r="BB10" i="2"/>
  <c r="BC10" i="2"/>
  <c r="BD10" i="2"/>
  <c r="BE10" i="2"/>
  <c r="BF10" i="2"/>
  <c r="BG10" i="2"/>
  <c r="BH10" i="2"/>
  <c r="BI10" i="2"/>
  <c r="BJ10" i="2"/>
  <c r="BK10" i="2"/>
  <c r="BL10" i="2"/>
  <c r="BM10" i="2"/>
  <c r="BN10" i="2"/>
  <c r="BO10" i="2"/>
  <c r="BP10" i="2"/>
  <c r="BQ10" i="2"/>
  <c r="BR10" i="2"/>
  <c r="BS10" i="2"/>
  <c r="BT10" i="2"/>
  <c r="BU10" i="2"/>
  <c r="BV10" i="2"/>
  <c r="BW10" i="2"/>
  <c r="BX10" i="2"/>
  <c r="BY10" i="2"/>
  <c r="BZ10" i="2"/>
  <c r="CA10" i="2"/>
  <c r="CB10" i="2"/>
  <c r="CC10" i="2"/>
  <c r="CD10" i="2"/>
  <c r="CE10" i="2"/>
  <c r="CF10" i="2"/>
  <c r="CG10" i="2"/>
  <c r="CH10" i="2"/>
  <c r="CI10" i="2"/>
  <c r="CJ10" i="2"/>
  <c r="CK10" i="2"/>
  <c r="CL10" i="2"/>
  <c r="CM10" i="2"/>
  <c r="CN10" i="2"/>
  <c r="CO10" i="2"/>
  <c r="CP10" i="2"/>
  <c r="CQ10" i="2"/>
  <c r="CR10" i="2"/>
  <c r="CS10" i="2"/>
  <c r="CT10" i="2"/>
  <c r="CU10" i="2"/>
  <c r="CV10" i="2"/>
  <c r="CW10" i="2"/>
  <c r="CX10" i="2"/>
  <c r="CY10" i="2"/>
  <c r="CZ10" i="2"/>
  <c r="DA10" i="2"/>
  <c r="DB10" i="2"/>
  <c r="DC10" i="2"/>
  <c r="DD10" i="2"/>
  <c r="DE10" i="2"/>
  <c r="DF10" i="2"/>
  <c r="DG10" i="2"/>
  <c r="DH10" i="2"/>
  <c r="DI10"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BW11" i="2"/>
  <c r="BX11" i="2"/>
  <c r="BY11" i="2"/>
  <c r="BZ11" i="2"/>
  <c r="CA11" i="2"/>
  <c r="CB11" i="2"/>
  <c r="CC11" i="2"/>
  <c r="CD11" i="2"/>
  <c r="CE11" i="2"/>
  <c r="CF11" i="2"/>
  <c r="CG11" i="2"/>
  <c r="CH11" i="2"/>
  <c r="CI11" i="2"/>
  <c r="CJ11" i="2"/>
  <c r="CK11" i="2"/>
  <c r="CL11" i="2"/>
  <c r="CM11" i="2"/>
  <c r="CN11" i="2"/>
  <c r="CO11" i="2"/>
  <c r="CP11" i="2"/>
  <c r="CQ11" i="2"/>
  <c r="CR11" i="2"/>
  <c r="CS11" i="2"/>
  <c r="CT11" i="2"/>
  <c r="CU11" i="2"/>
  <c r="CV11" i="2"/>
  <c r="CW11" i="2"/>
  <c r="CX11" i="2"/>
  <c r="CY11" i="2"/>
  <c r="CZ11" i="2"/>
  <c r="DA11" i="2"/>
  <c r="DB11" i="2"/>
  <c r="DC11" i="2"/>
  <c r="DD11" i="2"/>
  <c r="DE11" i="2"/>
  <c r="DF11" i="2"/>
  <c r="DG11" i="2"/>
  <c r="DH11" i="2"/>
  <c r="DI11"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BD12" i="2"/>
  <c r="BE12" i="2"/>
  <c r="BF12" i="2"/>
  <c r="BG12" i="2"/>
  <c r="BH12" i="2"/>
  <c r="BI12" i="2"/>
  <c r="BJ12" i="2"/>
  <c r="BK12" i="2"/>
  <c r="BL12" i="2"/>
  <c r="BM12" i="2"/>
  <c r="BN12" i="2"/>
  <c r="BO12" i="2"/>
  <c r="BP12" i="2"/>
  <c r="BQ12" i="2"/>
  <c r="BR12" i="2"/>
  <c r="BS12" i="2"/>
  <c r="BT12" i="2"/>
  <c r="BU12" i="2"/>
  <c r="BV12" i="2"/>
  <c r="BW12" i="2"/>
  <c r="BX12"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DD12" i="2"/>
  <c r="DE12" i="2"/>
  <c r="DF12" i="2"/>
  <c r="DG12" i="2"/>
  <c r="DH12" i="2"/>
  <c r="DI12" i="2"/>
  <c r="AD13" i="2"/>
  <c r="AE13" i="2"/>
  <c r="AF13" i="2"/>
  <c r="AG13" i="2"/>
  <c r="AH13" i="2"/>
  <c r="AI13" i="2"/>
  <c r="AJ13" i="2"/>
  <c r="AK13" i="2"/>
  <c r="AL13" i="2"/>
  <c r="AM13" i="2"/>
  <c r="AN13" i="2"/>
  <c r="AO13" i="2"/>
  <c r="AP13" i="2"/>
  <c r="AQ13" i="2"/>
  <c r="AR13" i="2"/>
  <c r="AS13" i="2"/>
  <c r="AT13" i="2"/>
  <c r="AU13" i="2"/>
  <c r="AV13" i="2"/>
  <c r="AW13" i="2"/>
  <c r="AX13" i="2"/>
  <c r="AY13" i="2"/>
  <c r="AZ13" i="2"/>
  <c r="BA13" i="2"/>
  <c r="BB13" i="2"/>
  <c r="BC13" i="2"/>
  <c r="BD13" i="2"/>
  <c r="BE13" i="2"/>
  <c r="BF13" i="2"/>
  <c r="BG13" i="2"/>
  <c r="BH13" i="2"/>
  <c r="BI13" i="2"/>
  <c r="BJ13" i="2"/>
  <c r="BK13" i="2"/>
  <c r="BL13" i="2"/>
  <c r="BM13" i="2"/>
  <c r="BN13" i="2"/>
  <c r="BO13" i="2"/>
  <c r="BP13" i="2"/>
  <c r="BQ13" i="2"/>
  <c r="BR13" i="2"/>
  <c r="BS13" i="2"/>
  <c r="BT13" i="2"/>
  <c r="BU13" i="2"/>
  <c r="BV13" i="2"/>
  <c r="BW13" i="2"/>
  <c r="BX13" i="2"/>
  <c r="BY13" i="2"/>
  <c r="BZ13" i="2"/>
  <c r="CA13" i="2"/>
  <c r="CB13" i="2"/>
  <c r="CC13" i="2"/>
  <c r="CD13" i="2"/>
  <c r="CE13" i="2"/>
  <c r="CF13" i="2"/>
  <c r="CG13" i="2"/>
  <c r="CH13" i="2"/>
  <c r="CI13" i="2"/>
  <c r="CJ13" i="2"/>
  <c r="CK13" i="2"/>
  <c r="CL13" i="2"/>
  <c r="CM13" i="2"/>
  <c r="CN13" i="2"/>
  <c r="CO13" i="2"/>
  <c r="CP13" i="2"/>
  <c r="CQ13" i="2"/>
  <c r="CR13" i="2"/>
  <c r="CS13" i="2"/>
  <c r="CT13" i="2"/>
  <c r="CU13" i="2"/>
  <c r="CV13" i="2"/>
  <c r="CW13" i="2"/>
  <c r="CX13" i="2"/>
  <c r="CY13" i="2"/>
  <c r="CZ13" i="2"/>
  <c r="DA13" i="2"/>
  <c r="DB13" i="2"/>
  <c r="DC13" i="2"/>
  <c r="DD13" i="2"/>
  <c r="DE13" i="2"/>
  <c r="DF13" i="2"/>
  <c r="DG13" i="2"/>
  <c r="DH13" i="2"/>
  <c r="DI13" i="2"/>
  <c r="AD14" i="2"/>
  <c r="AE14" i="2"/>
  <c r="AF14" i="2"/>
  <c r="AG14" i="2"/>
  <c r="AH14" i="2"/>
  <c r="AI14" i="2"/>
  <c r="AJ14" i="2"/>
  <c r="AK14" i="2"/>
  <c r="AL14" i="2"/>
  <c r="AM14" i="2"/>
  <c r="AN14" i="2"/>
  <c r="AO14" i="2"/>
  <c r="AP14" i="2"/>
  <c r="AQ14" i="2"/>
  <c r="AR14" i="2"/>
  <c r="AS14" i="2"/>
  <c r="AT14" i="2"/>
  <c r="AU14" i="2"/>
  <c r="AV14" i="2"/>
  <c r="AW14" i="2"/>
  <c r="AX14" i="2"/>
  <c r="AY14" i="2"/>
  <c r="AZ14" i="2"/>
  <c r="BA14" i="2"/>
  <c r="BB14" i="2"/>
  <c r="BC14" i="2"/>
  <c r="BD14" i="2"/>
  <c r="BE14" i="2"/>
  <c r="BF14" i="2"/>
  <c r="BG14" i="2"/>
  <c r="BH14" i="2"/>
  <c r="BI14" i="2"/>
  <c r="BJ14" i="2"/>
  <c r="BK14" i="2"/>
  <c r="BL14" i="2"/>
  <c r="BM14" i="2"/>
  <c r="BN14" i="2"/>
  <c r="BO14" i="2"/>
  <c r="BP14" i="2"/>
  <c r="BQ14" i="2"/>
  <c r="BR14" i="2"/>
  <c r="BS14" i="2"/>
  <c r="BT14" i="2"/>
  <c r="BU14" i="2"/>
  <c r="BV14" i="2"/>
  <c r="BW14" i="2"/>
  <c r="BX14" i="2"/>
  <c r="BY14" i="2"/>
  <c r="BZ14" i="2"/>
  <c r="CA14" i="2"/>
  <c r="CB14" i="2"/>
  <c r="CC14" i="2"/>
  <c r="CD14" i="2"/>
  <c r="CE14" i="2"/>
  <c r="CF14" i="2"/>
  <c r="CG14" i="2"/>
  <c r="CH14" i="2"/>
  <c r="CI14" i="2"/>
  <c r="CJ14" i="2"/>
  <c r="CK14" i="2"/>
  <c r="CL14" i="2"/>
  <c r="CM14" i="2"/>
  <c r="CN14" i="2"/>
  <c r="CO14" i="2"/>
  <c r="CP14" i="2"/>
  <c r="CQ14" i="2"/>
  <c r="CR14" i="2"/>
  <c r="CS14" i="2"/>
  <c r="CT14" i="2"/>
  <c r="CU14" i="2"/>
  <c r="CV14" i="2"/>
  <c r="CW14" i="2"/>
  <c r="CX14" i="2"/>
  <c r="CY14" i="2"/>
  <c r="CZ14" i="2"/>
  <c r="DA14" i="2"/>
  <c r="DB14" i="2"/>
  <c r="DC14" i="2"/>
  <c r="DD14" i="2"/>
  <c r="DE14" i="2"/>
  <c r="DF14" i="2"/>
  <c r="DG14" i="2"/>
  <c r="DH14" i="2"/>
  <c r="DI14" i="2"/>
  <c r="AD49" i="2"/>
  <c r="AE49" i="2"/>
  <c r="AF49" i="2"/>
  <c r="AG49" i="2"/>
  <c r="AH49" i="2"/>
  <c r="AI49" i="2"/>
  <c r="AJ49" i="2"/>
  <c r="AK49" i="2"/>
  <c r="AL49" i="2"/>
  <c r="AM49" i="2"/>
  <c r="AN49" i="2"/>
  <c r="AO49" i="2"/>
  <c r="AP49" i="2"/>
  <c r="AQ49" i="2"/>
  <c r="AR49" i="2"/>
  <c r="AS49" i="2"/>
  <c r="AT49" i="2"/>
  <c r="AU49" i="2"/>
  <c r="AV49" i="2"/>
  <c r="AW49" i="2"/>
  <c r="AX49" i="2"/>
  <c r="AY49" i="2"/>
  <c r="AZ49" i="2"/>
  <c r="BA49" i="2"/>
  <c r="BB49" i="2"/>
  <c r="BC49" i="2"/>
  <c r="BD49" i="2"/>
  <c r="BE49" i="2"/>
  <c r="BF49" i="2"/>
  <c r="BG49" i="2"/>
  <c r="BH49" i="2"/>
  <c r="BI49" i="2"/>
  <c r="BJ49" i="2"/>
  <c r="BK49" i="2"/>
  <c r="BL49" i="2"/>
  <c r="BM49" i="2"/>
  <c r="BN49" i="2"/>
  <c r="BO49" i="2"/>
  <c r="BP49" i="2"/>
  <c r="BQ49" i="2"/>
  <c r="BR49" i="2"/>
  <c r="BS49" i="2"/>
  <c r="BT49" i="2"/>
  <c r="BU49" i="2"/>
  <c r="BV49" i="2"/>
  <c r="BW49" i="2"/>
  <c r="BX49" i="2"/>
  <c r="BY49" i="2"/>
  <c r="BZ49" i="2"/>
  <c r="CA49" i="2"/>
  <c r="CB49" i="2"/>
  <c r="CC49" i="2"/>
  <c r="CD49" i="2"/>
  <c r="CE49" i="2"/>
  <c r="CF49" i="2"/>
  <c r="CG49" i="2"/>
  <c r="CH49" i="2"/>
  <c r="CI49" i="2"/>
  <c r="CJ49" i="2"/>
  <c r="CK49" i="2"/>
  <c r="CL49" i="2"/>
  <c r="CM49" i="2"/>
  <c r="CN49" i="2"/>
  <c r="CO49" i="2"/>
  <c r="CP49" i="2"/>
  <c r="CQ49" i="2"/>
  <c r="CR49" i="2"/>
  <c r="CS49" i="2"/>
  <c r="CT49" i="2"/>
  <c r="CU49" i="2"/>
  <c r="CV49" i="2"/>
  <c r="CW49" i="2"/>
  <c r="CX49" i="2"/>
  <c r="CY49" i="2"/>
  <c r="CZ49" i="2"/>
  <c r="DA49" i="2"/>
  <c r="DB49" i="2"/>
  <c r="DC49" i="2"/>
  <c r="DD49" i="2"/>
  <c r="DE49" i="2"/>
  <c r="DF49" i="2"/>
  <c r="DG49" i="2"/>
  <c r="DH49" i="2"/>
  <c r="DI4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BD39" i="2"/>
  <c r="BE39" i="2"/>
  <c r="BF39" i="2"/>
  <c r="BG39" i="2"/>
  <c r="BH39" i="2"/>
  <c r="BI39" i="2"/>
  <c r="BJ39" i="2"/>
  <c r="BK39" i="2"/>
  <c r="BL39" i="2"/>
  <c r="BM39" i="2"/>
  <c r="BN39" i="2"/>
  <c r="BO39" i="2"/>
  <c r="BP39" i="2"/>
  <c r="BQ39" i="2"/>
  <c r="BR39" i="2"/>
  <c r="BS39" i="2"/>
  <c r="BT39" i="2"/>
  <c r="BU39" i="2"/>
  <c r="BV39" i="2"/>
  <c r="BW39" i="2"/>
  <c r="BX39" i="2"/>
  <c r="BY39" i="2"/>
  <c r="BZ39" i="2"/>
  <c r="CA39" i="2"/>
  <c r="CB39" i="2"/>
  <c r="CC39" i="2"/>
  <c r="CD39" i="2"/>
  <c r="CE39" i="2"/>
  <c r="CF39" i="2"/>
  <c r="CG39" i="2"/>
  <c r="CH39" i="2"/>
  <c r="CI39" i="2"/>
  <c r="CJ39" i="2"/>
  <c r="CK39" i="2"/>
  <c r="CL39" i="2"/>
  <c r="CM39" i="2"/>
  <c r="CN39" i="2"/>
  <c r="CO39" i="2"/>
  <c r="CP39" i="2"/>
  <c r="CQ39" i="2"/>
  <c r="CR39" i="2"/>
  <c r="CS39" i="2"/>
  <c r="CT39" i="2"/>
  <c r="CU39" i="2"/>
  <c r="CV39" i="2"/>
  <c r="CW39" i="2"/>
  <c r="CX39" i="2"/>
  <c r="CY39" i="2"/>
  <c r="CZ39" i="2"/>
  <c r="DA39" i="2"/>
  <c r="DB39" i="2"/>
  <c r="DC39" i="2"/>
  <c r="DD39" i="2"/>
  <c r="DE39" i="2"/>
  <c r="DF39" i="2"/>
  <c r="DG39" i="2"/>
  <c r="DH39" i="2"/>
  <c r="DI39" i="2"/>
  <c r="AD28" i="2"/>
  <c r="AE28" i="2"/>
  <c r="AF28" i="2"/>
  <c r="AG28" i="2"/>
  <c r="AH28" i="2"/>
  <c r="AI28" i="2"/>
  <c r="AJ28" i="2"/>
  <c r="AK28" i="2"/>
  <c r="AL28" i="2"/>
  <c r="AM28" i="2"/>
  <c r="AN28" i="2"/>
  <c r="AO28" i="2"/>
  <c r="AP28" i="2"/>
  <c r="AQ28" i="2"/>
  <c r="AR28" i="2"/>
  <c r="AS28" i="2"/>
  <c r="AT28" i="2"/>
  <c r="AU28" i="2"/>
  <c r="AV28" i="2"/>
  <c r="AW28" i="2"/>
  <c r="AX28" i="2"/>
  <c r="AY28" i="2"/>
  <c r="AZ28" i="2"/>
  <c r="BA28" i="2"/>
  <c r="BB28" i="2"/>
  <c r="BC28" i="2"/>
  <c r="BD28" i="2"/>
  <c r="BE28" i="2"/>
  <c r="BF28" i="2"/>
  <c r="BG28" i="2"/>
  <c r="BH28" i="2"/>
  <c r="BI28" i="2"/>
  <c r="BJ28" i="2"/>
  <c r="BK28" i="2"/>
  <c r="BL28" i="2"/>
  <c r="BM28" i="2"/>
  <c r="BN28" i="2"/>
  <c r="BO28" i="2"/>
  <c r="BP28" i="2"/>
  <c r="BQ28" i="2"/>
  <c r="BR28" i="2"/>
  <c r="BS28" i="2"/>
  <c r="BT28" i="2"/>
  <c r="BU28" i="2"/>
  <c r="BV28" i="2"/>
  <c r="BW28" i="2"/>
  <c r="BX28" i="2"/>
  <c r="BY28" i="2"/>
  <c r="BZ28" i="2"/>
  <c r="CA28" i="2"/>
  <c r="CB28" i="2"/>
  <c r="CC28" i="2"/>
  <c r="CD28" i="2"/>
  <c r="CE28" i="2"/>
  <c r="CF28" i="2"/>
  <c r="CG28" i="2"/>
  <c r="CH28" i="2"/>
  <c r="CI28" i="2"/>
  <c r="CJ28" i="2"/>
  <c r="CK28" i="2"/>
  <c r="CL28" i="2"/>
  <c r="CM28" i="2"/>
  <c r="CN28" i="2"/>
  <c r="CO28" i="2"/>
  <c r="CP28" i="2"/>
  <c r="CQ28" i="2"/>
  <c r="CR28" i="2"/>
  <c r="CS28" i="2"/>
  <c r="CT28" i="2"/>
  <c r="CU28" i="2"/>
  <c r="CV28" i="2"/>
  <c r="CW28" i="2"/>
  <c r="CX28" i="2"/>
  <c r="CY28" i="2"/>
  <c r="CZ28" i="2"/>
  <c r="DA28" i="2"/>
  <c r="DB28" i="2"/>
  <c r="DC28" i="2"/>
  <c r="DD28" i="2"/>
  <c r="DE28" i="2"/>
  <c r="DF28" i="2"/>
  <c r="DG28" i="2"/>
  <c r="DH28" i="2"/>
  <c r="DI28" i="2"/>
  <c r="AD17" i="2"/>
  <c r="AE17" i="2"/>
  <c r="AF17" i="2"/>
  <c r="AG17" i="2"/>
  <c r="AH17" i="2"/>
  <c r="AI17" i="2"/>
  <c r="AJ17" i="2"/>
  <c r="AK17" i="2"/>
  <c r="AL17" i="2"/>
  <c r="AM17" i="2"/>
  <c r="AN17" i="2"/>
  <c r="AO17" i="2"/>
  <c r="AP17" i="2"/>
  <c r="AQ17" i="2"/>
  <c r="AR17" i="2"/>
  <c r="AS17" i="2"/>
  <c r="AT17" i="2"/>
  <c r="AU17" i="2"/>
  <c r="AV17" i="2"/>
  <c r="AW17" i="2"/>
  <c r="AX17" i="2"/>
  <c r="AY17" i="2"/>
  <c r="AZ17" i="2"/>
  <c r="BA17" i="2"/>
  <c r="BB17" i="2"/>
  <c r="BC17" i="2"/>
  <c r="BD17" i="2"/>
  <c r="BE17" i="2"/>
  <c r="BF17" i="2"/>
  <c r="BG17" i="2"/>
  <c r="BH17" i="2"/>
  <c r="BI17" i="2"/>
  <c r="BJ17" i="2"/>
  <c r="BK17" i="2"/>
  <c r="BL17" i="2"/>
  <c r="BM17" i="2"/>
  <c r="BN17" i="2"/>
  <c r="BO17" i="2"/>
  <c r="BP17" i="2"/>
  <c r="BQ17" i="2"/>
  <c r="BR17" i="2"/>
  <c r="BS17" i="2"/>
  <c r="BT17" i="2"/>
  <c r="BU17" i="2"/>
  <c r="BV17" i="2"/>
  <c r="BW17" i="2"/>
  <c r="BX17" i="2"/>
  <c r="BY17" i="2"/>
  <c r="BZ17" i="2"/>
  <c r="CA17" i="2"/>
  <c r="CB17" i="2"/>
  <c r="CC17" i="2"/>
  <c r="CD17" i="2"/>
  <c r="CE17" i="2"/>
  <c r="CF17" i="2"/>
  <c r="CG17" i="2"/>
  <c r="CH17" i="2"/>
  <c r="CI17" i="2"/>
  <c r="CJ17" i="2"/>
  <c r="CK17" i="2"/>
  <c r="CL17" i="2"/>
  <c r="CM17" i="2"/>
  <c r="CN17" i="2"/>
  <c r="CO17" i="2"/>
  <c r="CP17" i="2"/>
  <c r="CQ17" i="2"/>
  <c r="CR17" i="2"/>
  <c r="CS17" i="2"/>
  <c r="CT17" i="2"/>
  <c r="CU17" i="2"/>
  <c r="CV17" i="2"/>
  <c r="CW17" i="2"/>
  <c r="CX17" i="2"/>
  <c r="CY17" i="2"/>
  <c r="CZ17" i="2"/>
  <c r="DA17" i="2"/>
  <c r="DB17" i="2"/>
  <c r="DC17" i="2"/>
  <c r="DD17" i="2"/>
  <c r="DE17" i="2"/>
  <c r="DF17" i="2"/>
  <c r="DG17" i="2"/>
  <c r="DH17" i="2"/>
  <c r="DI17" i="2"/>
  <c r="CJ6" i="1"/>
  <c r="CK6" i="1"/>
  <c r="CL6" i="1"/>
  <c r="CM6" i="1"/>
  <c r="CN6" i="1"/>
  <c r="CO6" i="1"/>
  <c r="CP6" i="1"/>
  <c r="CQ6" i="1"/>
  <c r="CR6" i="1"/>
  <c r="CS6" i="1"/>
  <c r="CT6" i="1"/>
  <c r="CU6" i="1"/>
  <c r="CV6" i="1"/>
  <c r="CW6" i="1"/>
  <c r="CX6" i="1"/>
  <c r="CY6" i="1"/>
  <c r="CZ6" i="1"/>
  <c r="DA6" i="1"/>
  <c r="DB6" i="1"/>
  <c r="DC6" i="1"/>
  <c r="DD6" i="1"/>
  <c r="DE6" i="1"/>
  <c r="DF6" i="1"/>
  <c r="DG6" i="1"/>
  <c r="DH6" i="1"/>
  <c r="DI6" i="1"/>
  <c r="CJ7" i="1"/>
  <c r="CK7" i="1"/>
  <c r="CL7" i="1"/>
  <c r="CM7" i="1"/>
  <c r="CN7" i="1"/>
  <c r="CO7" i="1"/>
  <c r="CP7" i="1"/>
  <c r="CQ7" i="1"/>
  <c r="CR7" i="1"/>
  <c r="CS7" i="1"/>
  <c r="CT7" i="1"/>
  <c r="CU7" i="1"/>
  <c r="CV7" i="1"/>
  <c r="CW7" i="1"/>
  <c r="CX7" i="1"/>
  <c r="CY7" i="1"/>
  <c r="CZ7" i="1"/>
  <c r="DA7" i="1"/>
  <c r="DB7" i="1"/>
  <c r="DC7" i="1"/>
  <c r="DD7" i="1"/>
  <c r="DE7" i="1"/>
  <c r="DF7" i="1"/>
  <c r="DG7" i="1"/>
  <c r="DH7" i="1"/>
  <c r="DI7" i="1"/>
  <c r="CJ8" i="1"/>
  <c r="CK8" i="1"/>
  <c r="CL8" i="1"/>
  <c r="CM8" i="1"/>
  <c r="CN8" i="1"/>
  <c r="CO8" i="1"/>
  <c r="CP8" i="1"/>
  <c r="CQ8" i="1"/>
  <c r="CR8" i="1"/>
  <c r="CS8" i="1"/>
  <c r="CT8" i="1"/>
  <c r="CU8" i="1"/>
  <c r="CV8" i="1"/>
  <c r="CW8" i="1"/>
  <c r="CX8" i="1"/>
  <c r="CY8" i="1"/>
  <c r="CZ8" i="1"/>
  <c r="DA8" i="1"/>
  <c r="DB8" i="1"/>
  <c r="DC8" i="1"/>
  <c r="DD8" i="1"/>
  <c r="DE8" i="1"/>
  <c r="DF8" i="1"/>
  <c r="DG8" i="1"/>
  <c r="DH8" i="1"/>
  <c r="DI8" i="1"/>
  <c r="CJ9" i="1"/>
  <c r="CK9" i="1"/>
  <c r="CL9" i="1"/>
  <c r="CM9" i="1"/>
  <c r="CN9" i="1"/>
  <c r="CO9" i="1"/>
  <c r="CP9" i="1"/>
  <c r="CQ9" i="1"/>
  <c r="CR9" i="1"/>
  <c r="CS9" i="1"/>
  <c r="CT9" i="1"/>
  <c r="CU9" i="1"/>
  <c r="CV9" i="1"/>
  <c r="CW9" i="1"/>
  <c r="CX9" i="1"/>
  <c r="CY9" i="1"/>
  <c r="CZ9" i="1"/>
  <c r="DA9" i="1"/>
  <c r="DB9" i="1"/>
  <c r="DC9" i="1"/>
  <c r="DD9" i="1"/>
  <c r="DE9" i="1"/>
  <c r="DF9" i="1"/>
  <c r="DG9" i="1"/>
  <c r="DH9" i="1"/>
  <c r="DI9" i="1"/>
  <c r="CJ12" i="1"/>
  <c r="CK12" i="1"/>
  <c r="CL12" i="1"/>
  <c r="CM12" i="1"/>
  <c r="CN12" i="1"/>
  <c r="CO12" i="1"/>
  <c r="CP12" i="1"/>
  <c r="CQ12" i="1"/>
  <c r="CR12" i="1"/>
  <c r="CS12" i="1"/>
  <c r="CT12" i="1"/>
  <c r="CU12" i="1"/>
  <c r="CV12" i="1"/>
  <c r="CW12" i="1"/>
  <c r="CX12" i="1"/>
  <c r="CY12" i="1"/>
  <c r="CZ12" i="1"/>
  <c r="DA12" i="1"/>
  <c r="DB12" i="1"/>
  <c r="DC12" i="1"/>
  <c r="DD12" i="1"/>
  <c r="DE12" i="1"/>
  <c r="DF12" i="1"/>
  <c r="DG12" i="1"/>
  <c r="DH12" i="1"/>
  <c r="DI12" i="1"/>
  <c r="CJ13" i="1"/>
  <c r="CK13" i="1"/>
  <c r="CL13" i="1"/>
  <c r="CM13" i="1"/>
  <c r="CN13" i="1"/>
  <c r="CO13" i="1"/>
  <c r="CP13" i="1"/>
  <c r="CQ13" i="1"/>
  <c r="CR13" i="1"/>
  <c r="CS13" i="1"/>
  <c r="CT13" i="1"/>
  <c r="CU13" i="1"/>
  <c r="CV13" i="1"/>
  <c r="CW13" i="1"/>
  <c r="CX13" i="1"/>
  <c r="CY13" i="1"/>
  <c r="CZ13" i="1"/>
  <c r="DA13" i="1"/>
  <c r="DB13" i="1"/>
  <c r="DC13" i="1"/>
  <c r="DD13" i="1"/>
  <c r="DE13" i="1"/>
  <c r="DF13" i="1"/>
  <c r="DG13" i="1"/>
  <c r="DH13" i="1"/>
  <c r="DI13" i="1"/>
  <c r="CJ14" i="1"/>
  <c r="CK14" i="1"/>
  <c r="CL14" i="1"/>
  <c r="CM14" i="1"/>
  <c r="CN14" i="1"/>
  <c r="CO14" i="1"/>
  <c r="CP14" i="1"/>
  <c r="CQ14" i="1"/>
  <c r="CR14" i="1"/>
  <c r="CS14" i="1"/>
  <c r="CT14" i="1"/>
  <c r="CU14" i="1"/>
  <c r="CV14" i="1"/>
  <c r="CW14" i="1"/>
  <c r="CX14" i="1"/>
  <c r="CY14" i="1"/>
  <c r="CZ14" i="1"/>
  <c r="DA14" i="1"/>
  <c r="DB14" i="1"/>
  <c r="DC14" i="1"/>
  <c r="DD14" i="1"/>
  <c r="DE14" i="1"/>
  <c r="DF14" i="1"/>
  <c r="DG14" i="1"/>
  <c r="DH14" i="1"/>
  <c r="DI14" i="1"/>
  <c r="CJ15" i="1"/>
  <c r="CK15" i="1"/>
  <c r="CL15" i="1"/>
  <c r="CM15" i="1"/>
  <c r="CN15" i="1"/>
  <c r="CO15" i="1"/>
  <c r="CP15" i="1"/>
  <c r="CQ15" i="1"/>
  <c r="CR15" i="1"/>
  <c r="CS15" i="1"/>
  <c r="CT15" i="1"/>
  <c r="CU15" i="1"/>
  <c r="CV15" i="1"/>
  <c r="CW15" i="1"/>
  <c r="CX15" i="1"/>
  <c r="CY15" i="1"/>
  <c r="CZ15" i="1"/>
  <c r="DA15" i="1"/>
  <c r="DB15" i="1"/>
  <c r="DC15" i="1"/>
  <c r="DD15" i="1"/>
  <c r="DE15" i="1"/>
  <c r="DF15" i="1"/>
  <c r="DG15" i="1"/>
  <c r="DH15" i="1"/>
  <c r="DI15" i="1"/>
  <c r="CJ16" i="1" a="1"/>
  <c r="CJ16" i="1" s="1"/>
  <c r="CK16" i="1" a="1"/>
  <c r="CK16" i="1" s="1"/>
  <c r="CL16" i="1" a="1"/>
  <c r="CL16" i="1" s="1"/>
  <c r="CM16" i="1" a="1"/>
  <c r="CM16" i="1" s="1"/>
  <c r="CN16" i="1" a="1"/>
  <c r="CN16" i="1" s="1"/>
  <c r="CO16" i="1" a="1"/>
  <c r="CO16" i="1" s="1"/>
  <c r="CP16" i="1" a="1"/>
  <c r="CP16" i="1" s="1"/>
  <c r="CQ16" i="1" a="1"/>
  <c r="CQ16" i="1" s="1"/>
  <c r="CR16" i="1" a="1"/>
  <c r="CR16" i="1" s="1"/>
  <c r="CS16" i="1" a="1"/>
  <c r="CS16" i="1" s="1"/>
  <c r="CT16" i="1" a="1"/>
  <c r="CT16" i="1" s="1"/>
  <c r="CU16" i="1" a="1"/>
  <c r="CU16" i="1" s="1"/>
  <c r="CV16" i="1" a="1"/>
  <c r="CV16" i="1" s="1"/>
  <c r="CW16" i="1" a="1"/>
  <c r="CW16" i="1" s="1"/>
  <c r="CX16" i="1" a="1"/>
  <c r="CX16" i="1" s="1"/>
  <c r="CY16" i="1" a="1"/>
  <c r="CY16" i="1" s="1"/>
  <c r="CZ16" i="1" a="1"/>
  <c r="CZ16" i="1" s="1"/>
  <c r="DA16" i="1" a="1"/>
  <c r="DA16" i="1" s="1"/>
  <c r="DB16" i="1" a="1"/>
  <c r="DB16" i="1" s="1"/>
  <c r="DC16" i="1" a="1"/>
  <c r="DC16" i="1" s="1"/>
  <c r="DD16" i="1" a="1"/>
  <c r="DD16" i="1" s="1"/>
  <c r="DE16" i="1" a="1"/>
  <c r="DE16" i="1" s="1"/>
  <c r="DF16" i="1" a="1"/>
  <c r="DF16" i="1" s="1"/>
  <c r="DG16" i="1" a="1"/>
  <c r="DG16" i="1" s="1"/>
  <c r="DH16" i="1" a="1"/>
  <c r="DH16" i="1" s="1"/>
  <c r="DI16" i="1" a="1"/>
  <c r="DI16" i="1" s="1"/>
  <c r="CJ18" i="1"/>
  <c r="CK18" i="1"/>
  <c r="CL18" i="1"/>
  <c r="CM18" i="1"/>
  <c r="CN18" i="1"/>
  <c r="CO18" i="1"/>
  <c r="CP18" i="1"/>
  <c r="CQ18" i="1"/>
  <c r="CR18" i="1"/>
  <c r="CS18" i="1"/>
  <c r="CT18" i="1"/>
  <c r="CU18" i="1"/>
  <c r="CV18" i="1"/>
  <c r="CW18" i="1"/>
  <c r="CX18" i="1"/>
  <c r="CY18" i="1"/>
  <c r="CZ18" i="1"/>
  <c r="DA18" i="1"/>
  <c r="DB18" i="1"/>
  <c r="DC18" i="1"/>
  <c r="DD18" i="1"/>
  <c r="DE18" i="1"/>
  <c r="DF18" i="1"/>
  <c r="DG18" i="1"/>
  <c r="DH18" i="1"/>
  <c r="DI18" i="1"/>
  <c r="CJ19" i="1"/>
  <c r="CK19" i="1"/>
  <c r="CL19" i="1"/>
  <c r="CM19" i="1"/>
  <c r="CN19" i="1"/>
  <c r="CO19" i="1"/>
  <c r="CP19" i="1"/>
  <c r="CQ19" i="1"/>
  <c r="CR19" i="1"/>
  <c r="CS19" i="1"/>
  <c r="CT19" i="1"/>
  <c r="CU19" i="1"/>
  <c r="CV19" i="1"/>
  <c r="CW19" i="1"/>
  <c r="CX19" i="1"/>
  <c r="CY19" i="1"/>
  <c r="CZ19" i="1"/>
  <c r="DA19" i="1"/>
  <c r="DB19" i="1"/>
  <c r="DC19" i="1"/>
  <c r="DD19" i="1"/>
  <c r="DE19" i="1"/>
  <c r="DF19" i="1"/>
  <c r="DG19" i="1"/>
  <c r="DH19" i="1"/>
  <c r="DI19" i="1"/>
  <c r="CJ20" i="1"/>
  <c r="CK20" i="1"/>
  <c r="CL20" i="1"/>
  <c r="CM20" i="1"/>
  <c r="CN20" i="1"/>
  <c r="CO20" i="1"/>
  <c r="CP20" i="1"/>
  <c r="CQ20" i="1"/>
  <c r="CR20" i="1"/>
  <c r="CS20" i="1"/>
  <c r="CT20" i="1"/>
  <c r="CU20" i="1"/>
  <c r="CV20" i="1"/>
  <c r="CW20" i="1"/>
  <c r="CX20" i="1"/>
  <c r="CY20" i="1"/>
  <c r="CZ20" i="1"/>
  <c r="DA20" i="1"/>
  <c r="DB20" i="1"/>
  <c r="DC20" i="1"/>
  <c r="DD20" i="1"/>
  <c r="DE20" i="1"/>
  <c r="DF20" i="1"/>
  <c r="DG20" i="1"/>
  <c r="DH20" i="1"/>
  <c r="DI20" i="1"/>
  <c r="AP18" i="1"/>
  <c r="AQ18" i="1"/>
  <c r="AR18" i="1"/>
  <c r="AS18" i="1"/>
  <c r="AT18" i="1"/>
  <c r="AU18" i="1"/>
  <c r="AV18" i="1"/>
  <c r="AW18" i="1"/>
  <c r="AX18" i="1"/>
  <c r="AY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CH18" i="1"/>
  <c r="CI18" i="1"/>
  <c r="AP19" i="1"/>
  <c r="AQ19" i="1"/>
  <c r="AR19" i="1"/>
  <c r="AS19" i="1"/>
  <c r="AT19" i="1"/>
  <c r="AU19" i="1"/>
  <c r="AV19" i="1"/>
  <c r="AW19" i="1"/>
  <c r="AX19" i="1"/>
  <c r="AY19" i="1"/>
  <c r="AZ19" i="1"/>
  <c r="BA19" i="1"/>
  <c r="BB19" i="1"/>
  <c r="BC19" i="1"/>
  <c r="BD19" i="1"/>
  <c r="BE19" i="1"/>
  <c r="BF19" i="1"/>
  <c r="BG19" i="1"/>
  <c r="BH19" i="1"/>
  <c r="BI19" i="1"/>
  <c r="BJ19" i="1"/>
  <c r="BK19" i="1"/>
  <c r="BL19" i="1"/>
  <c r="BM19" i="1"/>
  <c r="BN19" i="1"/>
  <c r="BO19" i="1"/>
  <c r="BP19" i="1"/>
  <c r="BQ19" i="1"/>
  <c r="BR19" i="1"/>
  <c r="BS19" i="1"/>
  <c r="BT19" i="1"/>
  <c r="BU19" i="1"/>
  <c r="BV19" i="1"/>
  <c r="BW19" i="1"/>
  <c r="BX19" i="1"/>
  <c r="BY19" i="1"/>
  <c r="BZ19" i="1"/>
  <c r="CA19" i="1"/>
  <c r="CB19" i="1"/>
  <c r="CC19" i="1"/>
  <c r="CD19" i="1"/>
  <c r="CE19" i="1"/>
  <c r="CF19" i="1"/>
  <c r="CG19" i="1"/>
  <c r="CH19" i="1"/>
  <c r="CI19" i="1"/>
  <c r="AP20" i="1"/>
  <c r="AQ20" i="1"/>
  <c r="AR20" i="1"/>
  <c r="AS20" i="1"/>
  <c r="AT20" i="1"/>
  <c r="AU20" i="1"/>
  <c r="AV20" i="1"/>
  <c r="AW20" i="1"/>
  <c r="AX20" i="1"/>
  <c r="AY20" i="1"/>
  <c r="AZ20" i="1"/>
  <c r="BA20" i="1"/>
  <c r="BB20" i="1"/>
  <c r="BC20" i="1"/>
  <c r="BD20" i="1"/>
  <c r="BE20" i="1"/>
  <c r="BF20" i="1"/>
  <c r="BG20" i="1"/>
  <c r="BH20" i="1"/>
  <c r="BI20" i="1"/>
  <c r="BJ20" i="1"/>
  <c r="BK20" i="1"/>
  <c r="BL20" i="1"/>
  <c r="BM20" i="1"/>
  <c r="BN20" i="1"/>
  <c r="BO20" i="1"/>
  <c r="BP20" i="1"/>
  <c r="BQ20" i="1"/>
  <c r="BR20" i="1"/>
  <c r="BS20" i="1"/>
  <c r="BT20" i="1"/>
  <c r="BU20" i="1"/>
  <c r="BV20" i="1"/>
  <c r="BW20" i="1"/>
  <c r="BX20" i="1"/>
  <c r="BY20" i="1"/>
  <c r="BZ20" i="1"/>
  <c r="CA20" i="1"/>
  <c r="CB20" i="1"/>
  <c r="CC20" i="1"/>
  <c r="CD20" i="1"/>
  <c r="CE20" i="1"/>
  <c r="CF20" i="1"/>
  <c r="CG20" i="1"/>
  <c r="CH20" i="1"/>
  <c r="CI20" i="1"/>
  <c r="AP13" i="1"/>
  <c r="AQ13" i="1"/>
  <c r="AR13" i="1"/>
  <c r="AS13" i="1"/>
  <c r="AT13" i="1"/>
  <c r="AU13" i="1"/>
  <c r="AV13" i="1"/>
  <c r="AW13" i="1"/>
  <c r="AX13" i="1"/>
  <c r="AY13" i="1"/>
  <c r="AZ13" i="1"/>
  <c r="BA13" i="1"/>
  <c r="BB13" i="1"/>
  <c r="BC13" i="1"/>
  <c r="BD13" i="1"/>
  <c r="BE13" i="1"/>
  <c r="BF13" i="1"/>
  <c r="BG13" i="1"/>
  <c r="BH13" i="1"/>
  <c r="BI13" i="1"/>
  <c r="BJ13" i="1"/>
  <c r="BK13" i="1"/>
  <c r="BL13" i="1"/>
  <c r="BM13" i="1"/>
  <c r="BN13" i="1"/>
  <c r="BO13" i="1"/>
  <c r="BP13" i="1"/>
  <c r="BQ13" i="1"/>
  <c r="BR13" i="1"/>
  <c r="BS13" i="1"/>
  <c r="BT13" i="1"/>
  <c r="BU13" i="1"/>
  <c r="BV13" i="1"/>
  <c r="BW13" i="1"/>
  <c r="BX13" i="1"/>
  <c r="BY13" i="1"/>
  <c r="BZ13" i="1"/>
  <c r="CA13" i="1"/>
  <c r="CB13" i="1"/>
  <c r="CC13" i="1"/>
  <c r="CD13" i="1"/>
  <c r="CE13" i="1"/>
  <c r="CF13" i="1"/>
  <c r="CG13" i="1"/>
  <c r="CH13" i="1"/>
  <c r="CI13" i="1"/>
  <c r="AP14" i="1"/>
  <c r="AQ14" i="1"/>
  <c r="AR14" i="1"/>
  <c r="AS14" i="1"/>
  <c r="AT14" i="1"/>
  <c r="AU14" i="1"/>
  <c r="AV14" i="1"/>
  <c r="AW14" i="1"/>
  <c r="AX14" i="1"/>
  <c r="AY14" i="1"/>
  <c r="AZ14" i="1"/>
  <c r="BA14" i="1"/>
  <c r="BB14" i="1"/>
  <c r="BC14" i="1"/>
  <c r="BD14" i="1"/>
  <c r="BE14" i="1"/>
  <c r="BF14" i="1"/>
  <c r="BG14" i="1"/>
  <c r="BH14" i="1"/>
  <c r="BI14" i="1"/>
  <c r="BJ14" i="1"/>
  <c r="BK14" i="1"/>
  <c r="BL14" i="1"/>
  <c r="BM14" i="1"/>
  <c r="BN14" i="1"/>
  <c r="BO14" i="1"/>
  <c r="BP14" i="1"/>
  <c r="BQ14" i="1"/>
  <c r="BR14" i="1"/>
  <c r="BS14" i="1"/>
  <c r="BT14" i="1"/>
  <c r="BU14" i="1"/>
  <c r="BV14" i="1"/>
  <c r="BW14" i="1"/>
  <c r="BX14" i="1"/>
  <c r="BY14" i="1"/>
  <c r="BZ14" i="1"/>
  <c r="CA14" i="1"/>
  <c r="CB14" i="1"/>
  <c r="CC14" i="1"/>
  <c r="CD14" i="1"/>
  <c r="CE14" i="1"/>
  <c r="CF14" i="1"/>
  <c r="CG14" i="1"/>
  <c r="CH14" i="1"/>
  <c r="CI14" i="1"/>
  <c r="AP15" i="1"/>
  <c r="AQ15" i="1"/>
  <c r="AR15" i="1"/>
  <c r="AS15" i="1"/>
  <c r="AT15" i="1"/>
  <c r="AU15" i="1"/>
  <c r="AV15" i="1"/>
  <c r="AW15" i="1"/>
  <c r="AX15" i="1"/>
  <c r="AY15" i="1"/>
  <c r="AZ15" i="1"/>
  <c r="BA15" i="1"/>
  <c r="BB15" i="1"/>
  <c r="BC15" i="1"/>
  <c r="BD15" i="1"/>
  <c r="BE15" i="1"/>
  <c r="BF15" i="1"/>
  <c r="BG15" i="1"/>
  <c r="BH15" i="1"/>
  <c r="BI15" i="1"/>
  <c r="BJ15" i="1"/>
  <c r="BK15" i="1"/>
  <c r="BL15" i="1"/>
  <c r="BM15" i="1"/>
  <c r="BN15" i="1"/>
  <c r="BO15" i="1"/>
  <c r="BP15" i="1"/>
  <c r="BQ15" i="1"/>
  <c r="BR15" i="1"/>
  <c r="BS15" i="1"/>
  <c r="BT15" i="1"/>
  <c r="BU15" i="1"/>
  <c r="BV15" i="1"/>
  <c r="BW15" i="1"/>
  <c r="BX15" i="1"/>
  <c r="BY15" i="1"/>
  <c r="BZ15" i="1"/>
  <c r="CA15" i="1"/>
  <c r="CB15" i="1"/>
  <c r="CC15" i="1"/>
  <c r="CD15" i="1"/>
  <c r="CE15" i="1"/>
  <c r="CF15" i="1"/>
  <c r="CG15" i="1"/>
  <c r="CH15" i="1"/>
  <c r="CI15" i="1"/>
  <c r="AP16" i="1" a="1"/>
  <c r="AP16" i="1" s="1"/>
  <c r="AQ16" i="1" a="1"/>
  <c r="AQ16" i="1" s="1"/>
  <c r="AR16" i="1" a="1"/>
  <c r="AR16" i="1" s="1"/>
  <c r="AS16" i="1" a="1"/>
  <c r="AS16" i="1" s="1"/>
  <c r="AT16" i="1" a="1"/>
  <c r="AT16" i="1" s="1"/>
  <c r="AU16" i="1" a="1"/>
  <c r="AU16" i="1" s="1"/>
  <c r="AV16" i="1" a="1"/>
  <c r="AV16" i="1" s="1"/>
  <c r="AW16" i="1" a="1"/>
  <c r="AW16" i="1" s="1"/>
  <c r="AX16" i="1" a="1"/>
  <c r="AX16" i="1" s="1"/>
  <c r="AY16" i="1" a="1"/>
  <c r="AY16" i="1" s="1"/>
  <c r="AZ16" i="1" a="1"/>
  <c r="AZ16" i="1" s="1"/>
  <c r="BA16" i="1" a="1"/>
  <c r="BA16" i="1" s="1"/>
  <c r="BB16" i="1" a="1"/>
  <c r="BB16" i="1" s="1"/>
  <c r="BC16" i="1" a="1"/>
  <c r="BC16" i="1" s="1"/>
  <c r="BD16" i="1" a="1"/>
  <c r="BD16" i="1" s="1"/>
  <c r="BE16" i="1" a="1"/>
  <c r="BE16" i="1" s="1"/>
  <c r="BF16" i="1" a="1"/>
  <c r="BF16" i="1" s="1"/>
  <c r="BG16" i="1" a="1"/>
  <c r="BG16" i="1" s="1"/>
  <c r="BH16" i="1" a="1"/>
  <c r="BH16" i="1" s="1"/>
  <c r="BI16" i="1" a="1"/>
  <c r="BI16" i="1" s="1"/>
  <c r="BJ16" i="1" a="1"/>
  <c r="BJ16" i="1" s="1"/>
  <c r="BK16" i="1" a="1"/>
  <c r="BK16" i="1" s="1"/>
  <c r="BL16" i="1" a="1"/>
  <c r="BL16" i="1" s="1"/>
  <c r="BM16" i="1" a="1"/>
  <c r="BM16" i="1" s="1"/>
  <c r="BN16" i="1" a="1"/>
  <c r="BN16" i="1" s="1"/>
  <c r="BO16" i="1" a="1"/>
  <c r="BO16" i="1" s="1"/>
  <c r="BP16" i="1" a="1"/>
  <c r="BP16" i="1" s="1"/>
  <c r="BQ16" i="1" a="1"/>
  <c r="BQ16" i="1" s="1"/>
  <c r="BR16" i="1" a="1"/>
  <c r="BR16" i="1" s="1"/>
  <c r="BS16" i="1" a="1"/>
  <c r="BS16" i="1" s="1"/>
  <c r="BT16" i="1" a="1"/>
  <c r="BT16" i="1" s="1"/>
  <c r="BU16" i="1" a="1"/>
  <c r="BU16" i="1" s="1"/>
  <c r="BV16" i="1" a="1"/>
  <c r="BV16" i="1" s="1"/>
  <c r="BW16" i="1" a="1"/>
  <c r="BW16" i="1" s="1"/>
  <c r="BX16" i="1" a="1"/>
  <c r="BX16" i="1" s="1"/>
  <c r="BY16" i="1" a="1"/>
  <c r="BY16" i="1" s="1"/>
  <c r="BZ16" i="1" a="1"/>
  <c r="BZ16" i="1" s="1"/>
  <c r="CA16" i="1" a="1"/>
  <c r="CA16" i="1" s="1"/>
  <c r="CB16" i="1" a="1"/>
  <c r="CB16" i="1" s="1"/>
  <c r="CC16" i="1" a="1"/>
  <c r="CC16" i="1" s="1"/>
  <c r="CD16" i="1" a="1"/>
  <c r="CD16" i="1" s="1"/>
  <c r="CE16" i="1" a="1"/>
  <c r="CE16" i="1" s="1"/>
  <c r="CF16" i="1" a="1"/>
  <c r="CF16" i="1" s="1"/>
  <c r="CG16" i="1" a="1"/>
  <c r="CG16" i="1" s="1"/>
  <c r="CH16" i="1" a="1"/>
  <c r="CH16" i="1" s="1"/>
  <c r="CI16" i="1" a="1"/>
  <c r="CI16" i="1" s="1"/>
  <c r="AP12" i="1"/>
  <c r="AQ12" i="1"/>
  <c r="AR12" i="1"/>
  <c r="AS12" i="1"/>
  <c r="AT12" i="1"/>
  <c r="AU12" i="1"/>
  <c r="AV12" i="1"/>
  <c r="AW12" i="1"/>
  <c r="AX12" i="1"/>
  <c r="AY12" i="1"/>
  <c r="AZ12" i="1"/>
  <c r="BA12" i="1"/>
  <c r="BB12" i="1"/>
  <c r="BC12" i="1"/>
  <c r="BD12" i="1"/>
  <c r="BE12" i="1"/>
  <c r="BF12" i="1"/>
  <c r="BG12" i="1"/>
  <c r="BH12" i="1"/>
  <c r="BI12" i="1"/>
  <c r="BJ12" i="1"/>
  <c r="BK12" i="1"/>
  <c r="BL12" i="1"/>
  <c r="BM12" i="1"/>
  <c r="BN12" i="1"/>
  <c r="BO12" i="1"/>
  <c r="BP12" i="1"/>
  <c r="BQ12" i="1"/>
  <c r="BR12" i="1"/>
  <c r="BS12" i="1"/>
  <c r="BT12" i="1"/>
  <c r="BU12" i="1"/>
  <c r="BV12" i="1"/>
  <c r="BW12" i="1"/>
  <c r="BX12" i="1"/>
  <c r="BY12" i="1"/>
  <c r="BZ12" i="1"/>
  <c r="CA12" i="1"/>
  <c r="CB12" i="1"/>
  <c r="CC12" i="1"/>
  <c r="CD12" i="1"/>
  <c r="CE12" i="1"/>
  <c r="CF12" i="1"/>
  <c r="CG12" i="1"/>
  <c r="CH12" i="1"/>
  <c r="CI12" i="1"/>
  <c r="AP7" i="1"/>
  <c r="AQ7" i="1"/>
  <c r="AR7" i="1"/>
  <c r="AS7" i="1"/>
  <c r="AT7" i="1"/>
  <c r="AU7" i="1"/>
  <c r="AV7" i="1"/>
  <c r="AW7" i="1"/>
  <c r="AX7" i="1"/>
  <c r="AY7" i="1"/>
  <c r="AZ7" i="1"/>
  <c r="BA7" i="1"/>
  <c r="BB7" i="1"/>
  <c r="BC7" i="1"/>
  <c r="BD7" i="1"/>
  <c r="BE7" i="1"/>
  <c r="BF7" i="1"/>
  <c r="BG7" i="1"/>
  <c r="BH7" i="1"/>
  <c r="BI7" i="1"/>
  <c r="BJ7" i="1"/>
  <c r="BK7" i="1"/>
  <c r="BL7" i="1"/>
  <c r="BM7" i="1"/>
  <c r="BN7" i="1"/>
  <c r="BO7" i="1"/>
  <c r="BP7" i="1"/>
  <c r="BQ7" i="1"/>
  <c r="BR7" i="1"/>
  <c r="BS7" i="1"/>
  <c r="BT7" i="1"/>
  <c r="BU7" i="1"/>
  <c r="BV7" i="1"/>
  <c r="BW7" i="1"/>
  <c r="BX7" i="1"/>
  <c r="BY7" i="1"/>
  <c r="BZ7" i="1"/>
  <c r="CA7" i="1"/>
  <c r="CB7" i="1"/>
  <c r="CC7" i="1"/>
  <c r="CD7" i="1"/>
  <c r="CE7" i="1"/>
  <c r="CF7" i="1"/>
  <c r="CG7" i="1"/>
  <c r="CH7" i="1"/>
  <c r="CI7" i="1"/>
  <c r="AP8" i="1"/>
  <c r="AQ8" i="1"/>
  <c r="AR8" i="1"/>
  <c r="AS8" i="1"/>
  <c r="AT8" i="1"/>
  <c r="AU8" i="1"/>
  <c r="AV8" i="1"/>
  <c r="AW8" i="1"/>
  <c r="AX8" i="1"/>
  <c r="AY8" i="1"/>
  <c r="AZ8" i="1"/>
  <c r="BA8" i="1"/>
  <c r="BB8" i="1"/>
  <c r="BC8" i="1"/>
  <c r="BD8" i="1"/>
  <c r="BE8" i="1"/>
  <c r="BF8" i="1"/>
  <c r="BG8" i="1"/>
  <c r="BH8" i="1"/>
  <c r="BI8" i="1"/>
  <c r="BJ8" i="1"/>
  <c r="BK8" i="1"/>
  <c r="BL8" i="1"/>
  <c r="BM8" i="1"/>
  <c r="BN8" i="1"/>
  <c r="BO8" i="1"/>
  <c r="BP8" i="1"/>
  <c r="BQ8" i="1"/>
  <c r="BR8" i="1"/>
  <c r="BS8" i="1"/>
  <c r="BT8" i="1"/>
  <c r="BU8" i="1"/>
  <c r="BV8" i="1"/>
  <c r="BW8" i="1"/>
  <c r="BX8" i="1"/>
  <c r="BY8" i="1"/>
  <c r="BZ8" i="1"/>
  <c r="CA8" i="1"/>
  <c r="CB8" i="1"/>
  <c r="CC8" i="1"/>
  <c r="CD8" i="1"/>
  <c r="CE8" i="1"/>
  <c r="CF8" i="1"/>
  <c r="CG8" i="1"/>
  <c r="CH8" i="1"/>
  <c r="CI8" i="1"/>
  <c r="AP9" i="1"/>
  <c r="AQ9" i="1"/>
  <c r="AR9" i="1"/>
  <c r="AS9" i="1"/>
  <c r="AT9" i="1"/>
  <c r="AU9" i="1"/>
  <c r="AV9" i="1"/>
  <c r="AW9" i="1"/>
  <c r="AX9" i="1"/>
  <c r="AY9" i="1"/>
  <c r="AZ9" i="1"/>
  <c r="BA9" i="1"/>
  <c r="BB9" i="1"/>
  <c r="BC9" i="1"/>
  <c r="BD9" i="1"/>
  <c r="BE9" i="1"/>
  <c r="BF9" i="1"/>
  <c r="BG9" i="1"/>
  <c r="BH9" i="1"/>
  <c r="BI9" i="1"/>
  <c r="BJ9" i="1"/>
  <c r="BK9" i="1"/>
  <c r="BL9" i="1"/>
  <c r="BM9" i="1"/>
  <c r="BN9" i="1"/>
  <c r="BO9" i="1"/>
  <c r="BP9" i="1"/>
  <c r="BQ9" i="1"/>
  <c r="BR9" i="1"/>
  <c r="BS9" i="1"/>
  <c r="BT9" i="1"/>
  <c r="BU9" i="1"/>
  <c r="BV9" i="1"/>
  <c r="BW9" i="1"/>
  <c r="BX9" i="1"/>
  <c r="BY9" i="1"/>
  <c r="BZ9" i="1"/>
  <c r="CA9" i="1"/>
  <c r="CB9" i="1"/>
  <c r="CC9" i="1"/>
  <c r="CD9" i="1"/>
  <c r="CE9" i="1"/>
  <c r="CF9" i="1"/>
  <c r="CG9" i="1"/>
  <c r="CH9" i="1"/>
  <c r="CI9" i="1"/>
  <c r="AP6" i="1"/>
  <c r="AQ6" i="1"/>
  <c r="AR6" i="1"/>
  <c r="AS6" i="1"/>
  <c r="AT6" i="1"/>
  <c r="AU6" i="1"/>
  <c r="AV6" i="1"/>
  <c r="AW6" i="1"/>
  <c r="AX6" i="1"/>
  <c r="AY6" i="1"/>
  <c r="AZ6" i="1"/>
  <c r="BA6" i="1"/>
  <c r="BB6" i="1"/>
  <c r="BC6" i="1"/>
  <c r="BD6" i="1"/>
  <c r="BE6" i="1"/>
  <c r="BF6" i="1"/>
  <c r="BG6" i="1"/>
  <c r="BH6" i="1"/>
  <c r="BI6" i="1"/>
  <c r="BJ6" i="1"/>
  <c r="BK6" i="1"/>
  <c r="BL6" i="1"/>
  <c r="BM6" i="1"/>
  <c r="BN6" i="1"/>
  <c r="BO6" i="1"/>
  <c r="BP6" i="1"/>
  <c r="BQ6" i="1"/>
  <c r="BR6" i="1"/>
  <c r="BS6" i="1"/>
  <c r="BT6" i="1"/>
  <c r="BU6" i="1"/>
  <c r="BV6" i="1"/>
  <c r="BW6" i="1"/>
  <c r="BX6" i="1"/>
  <c r="BY6" i="1"/>
  <c r="BZ6" i="1"/>
  <c r="CA6" i="1"/>
  <c r="CB6" i="1"/>
  <c r="CC6" i="1"/>
  <c r="CD6" i="1"/>
  <c r="CE6" i="1"/>
  <c r="CF6" i="1"/>
  <c r="CG6" i="1"/>
  <c r="CH6" i="1"/>
  <c r="CI6" i="1"/>
  <c r="C5" i="1" a="1"/>
  <c r="C5" i="1" s="1"/>
  <c r="C7" i="1" s="1"/>
  <c r="H6" i="1" l="1"/>
  <c r="H13" i="1" s="1"/>
  <c r="E9" i="1"/>
  <c r="E16" i="1" s="1" a="1"/>
  <c r="E16" i="1" s="1"/>
  <c r="R18" i="1"/>
  <c r="AL7" i="1"/>
  <c r="P12" i="1"/>
  <c r="AL6" i="1"/>
  <c r="AL13" i="1" s="1"/>
  <c r="AH9" i="1"/>
  <c r="AH16" i="1" s="1" a="1"/>
  <c r="AH16" i="1" s="1"/>
  <c r="AM8" i="1"/>
  <c r="AM14" i="1" s="1"/>
  <c r="AM15" i="1" s="1"/>
  <c r="H7" i="1"/>
  <c r="AD6" i="1"/>
  <c r="AD13" i="1" s="1"/>
  <c r="AG9" i="1"/>
  <c r="AG16" i="1" s="1" a="1"/>
  <c r="AG16" i="1" s="1"/>
  <c r="D7" i="1"/>
  <c r="AO12" i="1"/>
  <c r="AN18" i="1"/>
  <c r="V9" i="1"/>
  <c r="V16" i="1" s="1" a="1"/>
  <c r="V16" i="1" s="1"/>
  <c r="C12" i="1"/>
  <c r="AJ18" i="1"/>
  <c r="X6" i="1"/>
  <c r="X13" i="1" s="1"/>
  <c r="V7" i="1"/>
  <c r="AC12" i="1"/>
  <c r="AH18" i="1"/>
  <c r="T7" i="1"/>
  <c r="AB12" i="1"/>
  <c r="X18" i="1"/>
  <c r="D9" i="1"/>
  <c r="D16" i="1" s="1" a="1"/>
  <c r="D16" i="1" s="1"/>
  <c r="AC8" i="1"/>
  <c r="AC14" i="1" s="1"/>
  <c r="AC15" i="1" s="1"/>
  <c r="AH7" i="1"/>
  <c r="O12" i="1"/>
  <c r="J18" i="1"/>
  <c r="AF7" i="1"/>
  <c r="AN12" i="1"/>
  <c r="K12" i="1"/>
  <c r="F18" i="1"/>
  <c r="U9" i="1"/>
  <c r="U16" i="1" s="1" a="1"/>
  <c r="U16" i="1" s="1"/>
  <c r="E18" i="1"/>
  <c r="L6" i="1"/>
  <c r="L13" i="1" s="1"/>
  <c r="AI9" i="1"/>
  <c r="AI16" i="1" s="1" a="1"/>
  <c r="AI16" i="1" s="1"/>
  <c r="I9" i="1"/>
  <c r="I16" i="1" s="1" a="1"/>
  <c r="I16" i="1" s="1"/>
  <c r="P7" i="1"/>
  <c r="AA12" i="1"/>
  <c r="V18" i="1"/>
  <c r="AJ6" i="1"/>
  <c r="AJ13" i="1" s="1"/>
  <c r="O8" i="1"/>
  <c r="O14" i="1" s="1"/>
  <c r="O15" i="1" s="1"/>
  <c r="O7" i="1"/>
  <c r="W12" i="1"/>
  <c r="I12" i="1"/>
  <c r="Q18" i="1"/>
  <c r="F6" i="1"/>
  <c r="F13" i="1" s="1"/>
  <c r="AB9" i="1"/>
  <c r="AB16" i="1" s="1" a="1"/>
  <c r="AB16" i="1" s="1"/>
  <c r="K8" i="1"/>
  <c r="K14" i="1" s="1"/>
  <c r="K15" i="1" s="1"/>
  <c r="AA7" i="1"/>
  <c r="AI12" i="1"/>
  <c r="C18" i="1"/>
  <c r="P18" i="1"/>
  <c r="T6" i="1"/>
  <c r="T13" i="1" s="1"/>
  <c r="G6" i="1"/>
  <c r="G13" i="1" s="1"/>
  <c r="AB7" i="1"/>
  <c r="AM12" i="1"/>
  <c r="AD18" i="1"/>
  <c r="D18" i="1"/>
  <c r="S6" i="1"/>
  <c r="S13" i="1" s="1"/>
  <c r="K9" i="1"/>
  <c r="K16" i="1" s="1" a="1"/>
  <c r="K16" i="1" s="1"/>
  <c r="AN7" i="1"/>
  <c r="N7" i="1"/>
  <c r="U12" i="1"/>
  <c r="E12" i="1"/>
  <c r="AC18" i="1"/>
  <c r="R6" i="1"/>
  <c r="R13" i="1" s="1"/>
  <c r="C9" i="1"/>
  <c r="C16" i="1" s="1" a="1"/>
  <c r="C16" i="1" s="1"/>
  <c r="AN9" i="1"/>
  <c r="AN16" i="1" s="1" a="1"/>
  <c r="AN16" i="1" s="1"/>
  <c r="J9" i="1"/>
  <c r="J16" i="1" s="1" a="1"/>
  <c r="J16" i="1" s="1"/>
  <c r="H8" i="1"/>
  <c r="H14" i="1" s="1"/>
  <c r="H15" i="1" s="1"/>
  <c r="AM7" i="1"/>
  <c r="Z7" i="1"/>
  <c r="J7" i="1"/>
  <c r="AG12" i="1"/>
  <c r="Q12" i="1"/>
  <c r="D12" i="1"/>
  <c r="AO18" i="1"/>
  <c r="AB18" i="1"/>
  <c r="L18" i="1"/>
  <c r="AK6" i="1"/>
  <c r="AK13" i="1" s="1"/>
  <c r="M6" i="1"/>
  <c r="M13" i="1" s="1"/>
  <c r="AM9" i="1"/>
  <c r="AM16" i="1" s="1" a="1"/>
  <c r="AM16" i="1" s="1"/>
  <c r="AA9" i="1"/>
  <c r="AA16" i="1" s="1" a="1"/>
  <c r="AA16" i="1" s="1"/>
  <c r="W8" i="1"/>
  <c r="W14" i="1" s="1"/>
  <c r="W15" i="1" s="1"/>
  <c r="AG7" i="1"/>
  <c r="U7" i="1"/>
  <c r="I7" i="1"/>
  <c r="AH12" i="1"/>
  <c r="V12" i="1"/>
  <c r="J12" i="1"/>
  <c r="AI18" i="1"/>
  <c r="W18" i="1"/>
  <c r="K18" i="1"/>
  <c r="E6" i="1"/>
  <c r="E13" i="1" s="1"/>
  <c r="T9" i="1"/>
  <c r="T16" i="1" s="1" a="1"/>
  <c r="T16" i="1" s="1"/>
  <c r="H9" i="1"/>
  <c r="H16" i="1" s="1" a="1"/>
  <c r="H16" i="1" s="1"/>
  <c r="AF8" i="1"/>
  <c r="AF14" i="1" s="1"/>
  <c r="AF15" i="1" s="1"/>
  <c r="AK7" i="1"/>
  <c r="AE7" i="1"/>
  <c r="S7" i="1"/>
  <c r="G7" i="1"/>
  <c r="AF12" i="1"/>
  <c r="T12" i="1"/>
  <c r="H12" i="1"/>
  <c r="AG18" i="1"/>
  <c r="AA18" i="1"/>
  <c r="O18" i="1"/>
  <c r="I18" i="1"/>
  <c r="C6" i="1"/>
  <c r="C13" i="1" s="1"/>
  <c r="AN6" i="1"/>
  <c r="AN13" i="1" s="1"/>
  <c r="AH6" i="1"/>
  <c r="AH13" i="1" s="1"/>
  <c r="AB6" i="1"/>
  <c r="AB13" i="1" s="1"/>
  <c r="V6" i="1"/>
  <c r="V13" i="1" s="1"/>
  <c r="J6" i="1"/>
  <c r="J13" i="1" s="1"/>
  <c r="D6" i="1"/>
  <c r="D13" i="1" s="1"/>
  <c r="AK9" i="1"/>
  <c r="AK16" i="1" s="1" a="1"/>
  <c r="AK16" i="1" s="1"/>
  <c r="S9" i="1"/>
  <c r="S16" i="1" s="1" a="1"/>
  <c r="S16" i="1" s="1"/>
  <c r="M9" i="1"/>
  <c r="M16" i="1" s="1" a="1"/>
  <c r="M16" i="1" s="1"/>
  <c r="G9" i="1"/>
  <c r="G16" i="1" s="1" a="1"/>
  <c r="G16" i="1" s="1"/>
  <c r="S8" i="1"/>
  <c r="S14" i="1" s="1"/>
  <c r="S15" i="1" s="1"/>
  <c r="AJ7" i="1"/>
  <c r="AD7" i="1"/>
  <c r="X7" i="1"/>
  <c r="R7" i="1"/>
  <c r="L7" i="1"/>
  <c r="F7" i="1"/>
  <c r="AK12" i="1"/>
  <c r="AE12" i="1"/>
  <c r="Y12" i="1"/>
  <c r="S12" i="1"/>
  <c r="M12" i="1"/>
  <c r="G12" i="1"/>
  <c r="AL18" i="1"/>
  <c r="AF18" i="1"/>
  <c r="Z18" i="1"/>
  <c r="T18" i="1"/>
  <c r="N18" i="1"/>
  <c r="H18" i="1"/>
  <c r="AI6" i="1"/>
  <c r="AI13" i="1" s="1"/>
  <c r="K6" i="1"/>
  <c r="K13" i="1" s="1"/>
  <c r="AL9" i="1"/>
  <c r="AL16" i="1" s="1" a="1"/>
  <c r="AL16" i="1" s="1"/>
  <c r="Y7" i="1"/>
  <c r="M7" i="1"/>
  <c r="AL12" i="1"/>
  <c r="Z12" i="1"/>
  <c r="N12" i="1"/>
  <c r="AM18" i="1"/>
  <c r="U18" i="1"/>
  <c r="AM6" i="1"/>
  <c r="AM13" i="1" s="1"/>
  <c r="AG6" i="1"/>
  <c r="AG13" i="1" s="1"/>
  <c r="AA6" i="1"/>
  <c r="AA13" i="1" s="1"/>
  <c r="U6" i="1"/>
  <c r="U13" i="1" s="1"/>
  <c r="I6" i="1"/>
  <c r="I13" i="1" s="1"/>
  <c r="AJ9" i="1"/>
  <c r="AJ16" i="1" s="1" a="1"/>
  <c r="AJ16" i="1" s="1"/>
  <c r="AD9" i="1"/>
  <c r="AD16" i="1" s="1" a="1"/>
  <c r="AD16" i="1" s="1"/>
  <c r="X9" i="1"/>
  <c r="X16" i="1" s="1" a="1"/>
  <c r="X16" i="1" s="1"/>
  <c r="L9" i="1"/>
  <c r="L16" i="1" s="1" a="1"/>
  <c r="L16" i="1" s="1"/>
  <c r="F9" i="1"/>
  <c r="F16" i="1" s="1" a="1"/>
  <c r="F16" i="1" s="1"/>
  <c r="R8" i="1"/>
  <c r="R14" i="1" s="1"/>
  <c r="R15" i="1" s="1"/>
  <c r="L8" i="1"/>
  <c r="L14" i="1" s="1"/>
  <c r="L15" i="1" s="1"/>
  <c r="AO7" i="1"/>
  <c r="AI7" i="1"/>
  <c r="AC7" i="1"/>
  <c r="W7" i="1"/>
  <c r="Q7" i="1"/>
  <c r="K7" i="1"/>
  <c r="E7" i="1"/>
  <c r="AJ12" i="1"/>
  <c r="AD12" i="1"/>
  <c r="X12" i="1"/>
  <c r="R12" i="1"/>
  <c r="L12" i="1"/>
  <c r="F12" i="1"/>
  <c r="AK18" i="1"/>
  <c r="AE18" i="1"/>
  <c r="Y18" i="1"/>
  <c r="S18" i="1"/>
  <c r="M18" i="1"/>
  <c r="G18" i="1"/>
  <c r="N9" i="1"/>
  <c r="N16" i="1" s="1" a="1"/>
  <c r="N16" i="1" s="1"/>
  <c r="O9" i="1"/>
  <c r="O16" i="1" s="1" a="1"/>
  <c r="O16" i="1" s="1"/>
  <c r="P9" i="1"/>
  <c r="P16" i="1" s="1" a="1"/>
  <c r="P16" i="1" s="1"/>
  <c r="Q9" i="1"/>
  <c r="Q16" i="1" s="1" a="1"/>
  <c r="Q16" i="1" s="1"/>
  <c r="R9" i="1"/>
  <c r="R16" i="1" s="1" a="1"/>
  <c r="R16" i="1" s="1"/>
  <c r="W9" i="1"/>
  <c r="W16" i="1" s="1" a="1"/>
  <c r="W16" i="1" s="1"/>
  <c r="Y9" i="1"/>
  <c r="Y16" i="1" s="1" a="1"/>
  <c r="Y16" i="1" s="1"/>
  <c r="Z9" i="1"/>
  <c r="Z16" i="1" s="1" a="1"/>
  <c r="Z16" i="1" s="1"/>
  <c r="AC9" i="1"/>
  <c r="AC16" i="1" s="1" a="1"/>
  <c r="AC16" i="1" s="1"/>
  <c r="AE9" i="1"/>
  <c r="AE16" i="1" s="1" a="1"/>
  <c r="AE16" i="1" s="1"/>
  <c r="AF9" i="1"/>
  <c r="AF16" i="1" s="1" a="1"/>
  <c r="AF16" i="1" s="1"/>
  <c r="AO9" i="1"/>
  <c r="AO16" i="1" s="1" a="1"/>
  <c r="AO16" i="1" s="1"/>
  <c r="O160" i="6"/>
  <c r="O159" i="6"/>
  <c r="O158" i="6"/>
  <c r="O157" i="6"/>
  <c r="O156" i="6"/>
  <c r="O155" i="6"/>
  <c r="O154" i="6"/>
  <c r="O153" i="6"/>
  <c r="O152" i="6"/>
  <c r="O151" i="6"/>
  <c r="O150" i="6"/>
  <c r="O149" i="6"/>
  <c r="O148" i="6"/>
  <c r="O147" i="6"/>
  <c r="O146" i="6"/>
  <c r="O145" i="6"/>
  <c r="O144" i="6"/>
  <c r="O143" i="6"/>
  <c r="O142" i="6"/>
  <c r="O141" i="6"/>
  <c r="O140" i="6"/>
  <c r="O139" i="6"/>
  <c r="O138" i="6"/>
  <c r="O137" i="6"/>
  <c r="O134" i="6"/>
  <c r="O133" i="6"/>
  <c r="O132" i="6"/>
  <c r="O131" i="6"/>
  <c r="O130" i="6"/>
  <c r="O129" i="6"/>
  <c r="O128" i="6"/>
  <c r="O127" i="6"/>
  <c r="O126" i="6"/>
  <c r="O125" i="6"/>
  <c r="O124" i="6"/>
  <c r="O123" i="6"/>
  <c r="O122" i="6"/>
  <c r="O121" i="6"/>
  <c r="O120" i="6"/>
  <c r="O119" i="6"/>
  <c r="O118" i="6"/>
  <c r="O117" i="6"/>
  <c r="O116" i="6"/>
  <c r="O115" i="6"/>
  <c r="O114" i="6"/>
  <c r="O113" i="6"/>
  <c r="O112" i="6"/>
  <c r="O111" i="6"/>
  <c r="O110" i="6"/>
  <c r="O109" i="6"/>
  <c r="O108" i="6"/>
  <c r="O107" i="6"/>
  <c r="O106" i="6"/>
  <c r="O105" i="6"/>
  <c r="O104" i="6"/>
  <c r="O103" i="6"/>
  <c r="O102" i="6"/>
  <c r="O101" i="6"/>
  <c r="O100" i="6"/>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AC6" i="1" l="1"/>
  <c r="AC13" i="1" s="1"/>
  <c r="AC19" i="1" s="1"/>
  <c r="AC20" i="1" s="1"/>
  <c r="V32" i="4" s="1"/>
  <c r="AO6" i="1"/>
  <c r="AO13" i="1" s="1"/>
  <c r="AE6" i="1"/>
  <c r="AE13" i="1" s="1"/>
  <c r="P6" i="1"/>
  <c r="P13" i="1" s="1"/>
  <c r="N6" i="1"/>
  <c r="N13" i="1" s="1"/>
  <c r="O6" i="1"/>
  <c r="O13" i="1" s="1"/>
  <c r="O19" i="1" s="1"/>
  <c r="O20" i="1" s="1"/>
  <c r="V18" i="4" s="1"/>
  <c r="Y6" i="1"/>
  <c r="Y13" i="1" s="1"/>
  <c r="AF6" i="1"/>
  <c r="AF13" i="1" s="1"/>
  <c r="AF19" i="1" s="1"/>
  <c r="AF20" i="1" s="1"/>
  <c r="V35" i="4" s="1"/>
  <c r="W6" i="1"/>
  <c r="W13" i="1" s="1"/>
  <c r="W19" i="1" s="1"/>
  <c r="W20" i="1" s="1"/>
  <c r="V26" i="4" s="1"/>
  <c r="Q6" i="1"/>
  <c r="Q13" i="1" s="1"/>
  <c r="Z6" i="1"/>
  <c r="Z13" i="1" s="1"/>
  <c r="AM19" i="1"/>
  <c r="AM20" i="1" s="1"/>
  <c r="V42" i="4" s="1"/>
  <c r="H19" i="1"/>
  <c r="H20" i="1" s="1"/>
  <c r="V11" i="4" s="1"/>
  <c r="L19" i="1"/>
  <c r="L20" i="1" s="1"/>
  <c r="V15" i="4" s="1"/>
  <c r="S19" i="1"/>
  <c r="S20" i="1" s="1"/>
  <c r="V22" i="4" s="1"/>
  <c r="K19" i="1"/>
  <c r="K20" i="1" s="1"/>
  <c r="V14" i="4" s="1"/>
  <c r="R19" i="1"/>
  <c r="R20" i="1" s="1"/>
  <c r="V21" i="4" s="1"/>
  <c r="P12" i="6" a="1"/>
  <c r="P12" i="6" s="1"/>
  <c r="Q12" i="6" s="1"/>
  <c r="P30" i="6" a="1"/>
  <c r="P30" i="6" s="1"/>
  <c r="Q30" i="6" s="1"/>
  <c r="P48" i="6" a="1"/>
  <c r="P48" i="6" s="1"/>
  <c r="Q48" i="6" s="1"/>
  <c r="P156" i="6" a="1"/>
  <c r="P156" i="6" s="1"/>
  <c r="Q156" i="6" s="1"/>
  <c r="P17" i="6" a="1"/>
  <c r="P17" i="6" s="1"/>
  <c r="Q17" i="6" s="1"/>
  <c r="P22" i="6" a="1"/>
  <c r="P22" i="6" s="1"/>
  <c r="Q22" i="6" s="1"/>
  <c r="P26" i="6" a="1"/>
  <c r="P26" i="6" s="1"/>
  <c r="Q26" i="6" s="1"/>
  <c r="P35" i="6" a="1"/>
  <c r="P35" i="6" s="1"/>
  <c r="Q35" i="6" s="1"/>
  <c r="P58" i="6" a="1"/>
  <c r="P58" i="6" s="1"/>
  <c r="Q58" i="6" s="1"/>
  <c r="P62" i="6" a="1"/>
  <c r="P62" i="6" s="1"/>
  <c r="Q62" i="6" s="1"/>
  <c r="P80" i="6" a="1"/>
  <c r="P80" i="6" s="1"/>
  <c r="Q80" i="6" s="1"/>
  <c r="P94" i="6" a="1"/>
  <c r="P94" i="6" s="1"/>
  <c r="Q94" i="6" s="1"/>
  <c r="P103" i="6" a="1"/>
  <c r="P103" i="6" s="1"/>
  <c r="Q103" i="6" s="1"/>
  <c r="P125" i="6" a="1"/>
  <c r="P125" i="6" s="1"/>
  <c r="Q125" i="6" s="1"/>
  <c r="P130" i="6" a="1"/>
  <c r="P130" i="6" s="1"/>
  <c r="Q130" i="6" s="1"/>
  <c r="P148" i="6" a="1"/>
  <c r="P148" i="6" s="1"/>
  <c r="Q148" i="6" s="1"/>
  <c r="P7" i="6" a="1"/>
  <c r="P7" i="6" s="1"/>
  <c r="Q7" i="6" s="1"/>
  <c r="P83" i="6" a="1"/>
  <c r="P83" i="6" s="1"/>
  <c r="Q83" i="6" s="1"/>
  <c r="P9" i="6" a="1"/>
  <c r="P9" i="6" s="1"/>
  <c r="Q9" i="6" s="1"/>
  <c r="P18" i="6" a="1"/>
  <c r="P18" i="6" s="1"/>
  <c r="Q18" i="6" s="1"/>
  <c r="P45" i="6" a="1"/>
  <c r="P45" i="6" s="1"/>
  <c r="Q45" i="6" s="1"/>
  <c r="P117" i="6" a="1"/>
  <c r="P117" i="6" s="1"/>
  <c r="Q117" i="6" s="1"/>
  <c r="P135" i="6" a="1"/>
  <c r="P135" i="6" s="1"/>
  <c r="Q135" i="6" s="1"/>
  <c r="P115" i="6" a="1"/>
  <c r="P115" i="6" s="1"/>
  <c r="Q115" i="6" s="1"/>
  <c r="P151" i="6" a="1"/>
  <c r="P151" i="6" s="1"/>
  <c r="Q151" i="6" s="1"/>
  <c r="P50" i="6" a="1"/>
  <c r="P50" i="6" s="1"/>
  <c r="Q50" i="6" s="1"/>
  <c r="P68" i="6" a="1"/>
  <c r="P68" i="6" s="1"/>
  <c r="Q68" i="6" s="1"/>
  <c r="P73" i="6" a="1"/>
  <c r="P73" i="6" s="1"/>
  <c r="Q73" i="6" s="1"/>
  <c r="P86" i="6" a="1"/>
  <c r="P86" i="6" s="1"/>
  <c r="Q86" i="6" s="1"/>
  <c r="P109" i="6" a="1"/>
  <c r="P109" i="6" s="1"/>
  <c r="Q109" i="6" s="1"/>
  <c r="P127" i="6" a="1"/>
  <c r="P127" i="6" s="1"/>
  <c r="Q127" i="6" s="1"/>
  <c r="P136" i="6" a="1"/>
  <c r="P136" i="6" s="1"/>
  <c r="Q136" i="6" s="1"/>
  <c r="P158" i="6" a="1"/>
  <c r="P158" i="6" s="1"/>
  <c r="Q158" i="6" s="1"/>
  <c r="P16" i="6" a="1"/>
  <c r="P16" i="6" s="1"/>
  <c r="Q16" i="6" s="1"/>
  <c r="P38" i="6" a="1"/>
  <c r="P38" i="6" s="1"/>
  <c r="Q38" i="6" s="1"/>
  <c r="P101" i="6" a="1"/>
  <c r="P101" i="6" s="1"/>
  <c r="Q101" i="6" s="1"/>
  <c r="P137" i="6" a="1"/>
  <c r="P137" i="6" s="1"/>
  <c r="Q137" i="6" s="1"/>
  <c r="P15" i="6" a="1"/>
  <c r="P15" i="6" s="1"/>
  <c r="Q15" i="6" s="1"/>
  <c r="P24" i="6" a="1"/>
  <c r="P24" i="6" s="1"/>
  <c r="Q24" i="6" s="1"/>
  <c r="P42" i="6" a="1"/>
  <c r="P42" i="6" s="1"/>
  <c r="Q42" i="6" s="1"/>
  <c r="P96" i="6" a="1"/>
  <c r="P96" i="6" s="1"/>
  <c r="Q96" i="6" s="1"/>
  <c r="P105" i="6" a="1"/>
  <c r="P105" i="6" s="1"/>
  <c r="Q105" i="6" s="1"/>
  <c r="P123" i="6" a="1"/>
  <c r="P123" i="6" s="1"/>
  <c r="Q123" i="6" s="1"/>
  <c r="P141" i="6" a="1"/>
  <c r="P141" i="6" s="1"/>
  <c r="Q141" i="6" s="1"/>
  <c r="AO8" i="1" l="1"/>
  <c r="AO14" i="1" s="1"/>
  <c r="AN8" i="1"/>
  <c r="AN14" i="1" s="1"/>
  <c r="AL8" i="1"/>
  <c r="AL14" i="1" s="1"/>
  <c r="AK8" i="1"/>
  <c r="AK14" i="1" s="1"/>
  <c r="AJ8" i="1"/>
  <c r="AJ14" i="1" s="1"/>
  <c r="AI8" i="1"/>
  <c r="AI14" i="1" s="1"/>
  <c r="AH8" i="1"/>
  <c r="AH14" i="1" s="1"/>
  <c r="AG8" i="1"/>
  <c r="AG14" i="1" s="1"/>
  <c r="AE8" i="1"/>
  <c r="AE14" i="1" s="1"/>
  <c r="AD8" i="1"/>
  <c r="AD14" i="1" s="1"/>
  <c r="AB8" i="1"/>
  <c r="AB14" i="1" s="1"/>
  <c r="AA8" i="1"/>
  <c r="AA14" i="1" s="1"/>
  <c r="Z8" i="1"/>
  <c r="Z14" i="1" s="1"/>
  <c r="Y8" i="1"/>
  <c r="Y14" i="1" s="1"/>
  <c r="X8" i="1"/>
  <c r="X14" i="1" s="1"/>
  <c r="V8" i="1"/>
  <c r="V14" i="1" s="1"/>
  <c r="U8" i="1"/>
  <c r="U14" i="1" s="1"/>
  <c r="T8" i="1"/>
  <c r="T14" i="1" s="1"/>
  <c r="Q8" i="1"/>
  <c r="Q14" i="1" s="1"/>
  <c r="P8" i="1"/>
  <c r="P14" i="1" s="1"/>
  <c r="N8" i="1"/>
  <c r="N14" i="1" s="1"/>
  <c r="M8" i="1"/>
  <c r="M14" i="1" s="1"/>
  <c r="J8" i="1"/>
  <c r="J14" i="1" s="1"/>
  <c r="I8" i="1"/>
  <c r="I14" i="1" s="1"/>
  <c r="G8" i="1"/>
  <c r="G14" i="1" s="1"/>
  <c r="F8" i="1"/>
  <c r="F14" i="1" s="1"/>
  <c r="E8" i="1"/>
  <c r="E14" i="1" s="1"/>
  <c r="D8" i="1"/>
  <c r="D14" i="1" s="1"/>
  <c r="C8" i="1"/>
  <c r="C14" i="1" s="1"/>
  <c r="F15" i="1" l="1"/>
  <c r="F19" i="1" s="1"/>
  <c r="F20" i="1" s="1"/>
  <c r="V9" i="4" s="1"/>
  <c r="X15" i="1"/>
  <c r="X19" i="1" s="1"/>
  <c r="X20" i="1" s="1"/>
  <c r="V27" i="4" s="1"/>
  <c r="G15" i="1"/>
  <c r="G19" i="1" s="1"/>
  <c r="G20" i="1" s="1"/>
  <c r="V10" i="4" s="1"/>
  <c r="AK15" i="1"/>
  <c r="AK19" i="1" s="1"/>
  <c r="AK20" i="1" s="1"/>
  <c r="V40" i="4" s="1"/>
  <c r="T15" i="1"/>
  <c r="T19" i="1" s="1"/>
  <c r="T20" i="1" s="1"/>
  <c r="V23" i="4" s="1"/>
  <c r="C15" i="1"/>
  <c r="C19" i="1" s="1"/>
  <c r="C20" i="1" s="1"/>
  <c r="V6" i="4" s="1"/>
  <c r="U15" i="1"/>
  <c r="U19" i="1" s="1"/>
  <c r="U20" i="1" s="1"/>
  <c r="V24" i="4" s="1"/>
  <c r="AA15" i="1"/>
  <c r="AA19" i="1" s="1"/>
  <c r="AA20" i="1" s="1"/>
  <c r="V30" i="4" s="1"/>
  <c r="AG15" i="1"/>
  <c r="AG19" i="1" s="1"/>
  <c r="AG20" i="1" s="1"/>
  <c r="V36" i="4" s="1"/>
  <c r="AD15" i="1"/>
  <c r="AD19" i="1" s="1"/>
  <c r="AD20" i="1" s="1"/>
  <c r="V33" i="4" s="1"/>
  <c r="M15" i="1"/>
  <c r="M19" i="1" s="1"/>
  <c r="M20" i="1" s="1"/>
  <c r="V16" i="4" s="1"/>
  <c r="AE15" i="1"/>
  <c r="AE19" i="1" s="1"/>
  <c r="AE20" i="1" s="1"/>
  <c r="V34" i="4" s="1"/>
  <c r="Z15" i="1"/>
  <c r="Z19" i="1" s="1"/>
  <c r="Z20" i="1" s="1"/>
  <c r="V29" i="4" s="1"/>
  <c r="D15" i="1"/>
  <c r="D19" i="1" s="1"/>
  <c r="D20" i="1" s="1"/>
  <c r="V7" i="4" s="1"/>
  <c r="P15" i="1"/>
  <c r="P19" i="1" s="1"/>
  <c r="P20" i="1" s="1"/>
  <c r="V19" i="4" s="1"/>
  <c r="V15" i="1"/>
  <c r="V19" i="1" s="1"/>
  <c r="V20" i="1" s="1"/>
  <c r="V25" i="4" s="1"/>
  <c r="AB15" i="1"/>
  <c r="AB19" i="1" s="1"/>
  <c r="AB20" i="1" s="1"/>
  <c r="V31" i="4" s="1"/>
  <c r="AH15" i="1"/>
  <c r="AH19" i="1" s="1"/>
  <c r="AH20" i="1" s="1"/>
  <c r="V37" i="4" s="1"/>
  <c r="AN15" i="1"/>
  <c r="AN19" i="1" s="1"/>
  <c r="AN20" i="1" s="1"/>
  <c r="V43" i="4" s="1"/>
  <c r="AJ15" i="1"/>
  <c r="AJ19" i="1" s="1"/>
  <c r="AJ20" i="1" s="1"/>
  <c r="V39" i="4" s="1"/>
  <c r="Y15" i="1"/>
  <c r="Y19" i="1" s="1"/>
  <c r="Y20" i="1" s="1"/>
  <c r="V28" i="4" s="1"/>
  <c r="N15" i="1"/>
  <c r="N19" i="1" s="1"/>
  <c r="N20" i="1" s="1"/>
  <c r="V17" i="4" s="1"/>
  <c r="AL15" i="1"/>
  <c r="AL19" i="1" s="1"/>
  <c r="AL20" i="1" s="1"/>
  <c r="V41" i="4" s="1"/>
  <c r="J15" i="1"/>
  <c r="J19" i="1" s="1"/>
  <c r="J20" i="1" s="1"/>
  <c r="V13" i="4" s="1"/>
  <c r="E15" i="1"/>
  <c r="E19" i="1" s="1"/>
  <c r="E20" i="1" s="1"/>
  <c r="V8" i="4" s="1"/>
  <c r="Q15" i="1"/>
  <c r="Q19" i="1" s="1"/>
  <c r="Q20" i="1" s="1"/>
  <c r="V20" i="4" s="1"/>
  <c r="AI15" i="1"/>
  <c r="AI19" i="1" s="1"/>
  <c r="AI20" i="1" s="1"/>
  <c r="V38" i="4" s="1"/>
  <c r="AO15" i="1"/>
  <c r="AO19" i="1" s="1"/>
  <c r="AO20" i="1" s="1"/>
  <c r="V44" i="4" s="1"/>
  <c r="I15" i="1"/>
  <c r="I19" i="1" s="1"/>
  <c r="B14" i="1"/>
  <c r="O74" i="7"/>
  <c r="O75" i="7"/>
  <c r="O76" i="7"/>
  <c r="O77" i="7"/>
  <c r="O78" i="7"/>
  <c r="O79" i="7"/>
  <c r="O80" i="7"/>
  <c r="I20" i="1" l="1"/>
  <c r="V12" i="4" s="1"/>
  <c r="C24" i="1" a="1"/>
  <c r="C24" i="1" s="1"/>
  <c r="C23" i="1" a="1"/>
  <c r="C23" i="1" s="1"/>
  <c r="C6" i="2" s="1" a="1"/>
  <c r="F49" i="2" l="1"/>
  <c r="H8" i="2"/>
  <c r="R9" i="2"/>
  <c r="AB10" i="2"/>
  <c r="L12" i="2"/>
  <c r="V13" i="2"/>
  <c r="L7" i="2"/>
  <c r="T9" i="2"/>
  <c r="N12" i="2"/>
  <c r="G7" i="2"/>
  <c r="U9" i="2"/>
  <c r="U12" i="2"/>
  <c r="F8" i="2"/>
  <c r="Z10" i="2"/>
  <c r="Q7" i="2"/>
  <c r="AA8" i="2"/>
  <c r="K10" i="2"/>
  <c r="U11" i="2"/>
  <c r="E13" i="2"/>
  <c r="O14" i="2"/>
  <c r="V8" i="2"/>
  <c r="P11" i="2"/>
  <c r="P14" i="2"/>
  <c r="O9" i="2"/>
  <c r="I12" i="2"/>
  <c r="K14" i="2"/>
  <c r="X8" i="2"/>
  <c r="L11" i="2"/>
  <c r="S8" i="2"/>
  <c r="E12" i="2"/>
  <c r="F14" i="2"/>
  <c r="O7" i="2"/>
  <c r="M14" i="2"/>
  <c r="Z13" i="2"/>
  <c r="K12" i="2"/>
  <c r="M17" i="2"/>
  <c r="M19" i="2" s="1"/>
  <c r="M49" i="2"/>
  <c r="L28" i="2"/>
  <c r="T39" i="2"/>
  <c r="AA17" i="2"/>
  <c r="AA20" i="2" s="1"/>
  <c r="AA31" i="2" s="1" a="1"/>
  <c r="AA31" i="2" s="1"/>
  <c r="AA42" i="2" s="1"/>
  <c r="S28" i="2"/>
  <c r="J39" i="2"/>
  <c r="U17" i="2"/>
  <c r="U22" i="2" s="1"/>
  <c r="U33" i="2" s="1" a="1"/>
  <c r="U33" i="2" s="1"/>
  <c r="U44" i="2" s="1"/>
  <c r="G28" i="2"/>
  <c r="D39" i="2"/>
  <c r="O17" i="2"/>
  <c r="O19" i="2" s="1"/>
  <c r="AC28" i="2"/>
  <c r="O49" i="2"/>
  <c r="I17" i="2"/>
  <c r="I22" i="2" s="1"/>
  <c r="I33" i="2" s="1" a="1"/>
  <c r="I33" i="2" s="1"/>
  <c r="I44" i="2" s="1"/>
  <c r="W28" i="2"/>
  <c r="N49" i="2"/>
  <c r="U28" i="2"/>
  <c r="H49" i="2"/>
  <c r="I10" i="2"/>
  <c r="T17" i="2"/>
  <c r="T20" i="2" s="1"/>
  <c r="T31" i="2" s="1" a="1"/>
  <c r="T31" i="2" s="1"/>
  <c r="T42" i="2" s="1"/>
  <c r="X17" i="2"/>
  <c r="X24" i="2" s="1"/>
  <c r="X35" i="2" s="1" a="1"/>
  <c r="X35" i="2" s="1"/>
  <c r="X46" i="2" s="1"/>
  <c r="U49" i="2"/>
  <c r="I39" i="2"/>
  <c r="L17" i="2"/>
  <c r="L19" i="2" s="1"/>
  <c r="Z49" i="2"/>
  <c r="Y39" i="2"/>
  <c r="J28" i="2"/>
  <c r="V7" i="2"/>
  <c r="P10" i="2"/>
  <c r="J13" i="2"/>
  <c r="AB8" i="2"/>
  <c r="J14" i="2"/>
  <c r="K11" i="2"/>
  <c r="AB9" i="2"/>
  <c r="O8" i="2"/>
  <c r="I11" i="2"/>
  <c r="AC13" i="2"/>
  <c r="X10" i="2"/>
  <c r="K8" i="2"/>
  <c r="S13" i="2"/>
  <c r="T10" i="2"/>
  <c r="T13" i="2"/>
  <c r="O13" i="2"/>
  <c r="Y11" i="2"/>
  <c r="Y14" i="2"/>
  <c r="W17" i="2"/>
  <c r="W19" i="2" s="1"/>
  <c r="Y49" i="2"/>
  <c r="D7" i="2"/>
  <c r="N8" i="2"/>
  <c r="X9" i="2"/>
  <c r="H11" i="2"/>
  <c r="R12" i="2"/>
  <c r="AB13" i="2"/>
  <c r="D8" i="2"/>
  <c r="Z9" i="2"/>
  <c r="Z12" i="2"/>
  <c r="S7" i="2"/>
  <c r="G10" i="2"/>
  <c r="M13" i="2"/>
  <c r="R8" i="2"/>
  <c r="R11" i="2"/>
  <c r="W7" i="2"/>
  <c r="G9" i="2"/>
  <c r="Q10" i="2"/>
  <c r="AA11" i="2"/>
  <c r="K13" i="2"/>
  <c r="U14" i="2"/>
  <c r="N9" i="2"/>
  <c r="V11" i="2"/>
  <c r="AB14" i="2"/>
  <c r="AA9" i="2"/>
  <c r="O12" i="2"/>
  <c r="AC14" i="2"/>
  <c r="D9" i="2"/>
  <c r="X11" i="2"/>
  <c r="AC9" i="2"/>
  <c r="I13" i="2"/>
  <c r="M8" i="2"/>
  <c r="Y8" i="2"/>
  <c r="U7" i="2"/>
  <c r="R14" i="2"/>
  <c r="N13" i="2"/>
  <c r="AC17" i="2"/>
  <c r="AC24" i="2" s="1"/>
  <c r="AC35" i="2" s="1" a="1"/>
  <c r="AC35" i="2" s="1"/>
  <c r="AC46" i="2" s="1"/>
  <c r="D17" i="2"/>
  <c r="D22" i="2" s="1"/>
  <c r="D33" i="2" s="1" a="1"/>
  <c r="D33" i="2" s="1"/>
  <c r="D44" i="2" s="1"/>
  <c r="Y28" i="2"/>
  <c r="P39" i="2"/>
  <c r="N17" i="2"/>
  <c r="N23" i="2" s="1"/>
  <c r="N34" i="2" s="1" a="1"/>
  <c r="N34" i="2" s="1"/>
  <c r="N45" i="2" s="1"/>
  <c r="E28" i="2"/>
  <c r="AC49" i="2"/>
  <c r="H17" i="2"/>
  <c r="H24" i="2" s="1"/>
  <c r="H35" i="2" s="1" a="1"/>
  <c r="H35" i="2" s="1"/>
  <c r="H46" i="2" s="1"/>
  <c r="AB28" i="2"/>
  <c r="W49" i="2"/>
  <c r="Y17" i="2"/>
  <c r="Y20" i="2" s="1"/>
  <c r="Y31" i="2" s="1" a="1"/>
  <c r="Y31" i="2" s="1"/>
  <c r="Y42" i="2" s="1"/>
  <c r="V28" i="2"/>
  <c r="Q49" i="2"/>
  <c r="S17" i="2"/>
  <c r="S23" i="2" s="1"/>
  <c r="S34" i="2" s="1" a="1"/>
  <c r="S34" i="2" s="1"/>
  <c r="S45" i="2" s="1"/>
  <c r="P28" i="2"/>
  <c r="K49" i="2"/>
  <c r="H28" i="2"/>
  <c r="AA12" i="2"/>
  <c r="D12" i="2"/>
  <c r="S14" i="2"/>
  <c r="W9" i="2"/>
  <c r="E9" i="2"/>
  <c r="AA7" i="2"/>
  <c r="X14" i="2"/>
  <c r="K28" i="2"/>
  <c r="L49" i="2"/>
  <c r="U39" i="2"/>
  <c r="R17" i="2"/>
  <c r="R22" i="2" s="1"/>
  <c r="R33" i="2" s="1" a="1"/>
  <c r="R33" i="2" s="1"/>
  <c r="R44" i="2" s="1"/>
  <c r="I49" i="2"/>
  <c r="H39" i="2"/>
  <c r="F17" i="2"/>
  <c r="F19" i="2" s="1"/>
  <c r="T49" i="2"/>
  <c r="F9" i="2"/>
  <c r="Z11" i="2"/>
  <c r="T14" i="2"/>
  <c r="AB11" i="2"/>
  <c r="AC8" i="2"/>
  <c r="W14" i="2"/>
  <c r="E7" i="2"/>
  <c r="Y9" i="2"/>
  <c r="S12" i="2"/>
  <c r="R7" i="2"/>
  <c r="L13" i="2"/>
  <c r="Q11" i="2"/>
  <c r="Z7" i="2"/>
  <c r="AB12" i="2"/>
  <c r="Q9" i="2"/>
  <c r="AC12" i="2"/>
  <c r="U10" i="2"/>
  <c r="S39" i="2"/>
  <c r="J7" i="2"/>
  <c r="T8" i="2"/>
  <c r="D10" i="2"/>
  <c r="N11" i="2"/>
  <c r="X12" i="2"/>
  <c r="H14" i="2"/>
  <c r="J8" i="2"/>
  <c r="L10" i="2"/>
  <c r="R13" i="2"/>
  <c r="E8" i="2"/>
  <c r="M10" i="2"/>
  <c r="Y13" i="2"/>
  <c r="J9" i="2"/>
  <c r="J12" i="2"/>
  <c r="AC7" i="2"/>
  <c r="M9" i="2"/>
  <c r="W10" i="2"/>
  <c r="G12" i="2"/>
  <c r="Q13" i="2"/>
  <c r="AA14" i="2"/>
  <c r="F10" i="2"/>
  <c r="T12" i="2"/>
  <c r="M7" i="2"/>
  <c r="S10" i="2"/>
  <c r="H7" i="2"/>
  <c r="P9" i="2"/>
  <c r="M11" i="2"/>
  <c r="R28" i="2"/>
  <c r="P7" i="2"/>
  <c r="Z8" i="2"/>
  <c r="J10" i="2"/>
  <c r="T11" i="2"/>
  <c r="D13" i="2"/>
  <c r="N14" i="2"/>
  <c r="P8" i="2"/>
  <c r="J11" i="2"/>
  <c r="D14" i="2"/>
  <c r="Q8" i="2"/>
  <c r="Y10" i="2"/>
  <c r="Q14" i="2"/>
  <c r="V9" i="2"/>
  <c r="V12" i="2"/>
  <c r="I8" i="2"/>
  <c r="S9" i="2"/>
  <c r="AC10" i="2"/>
  <c r="M12" i="2"/>
  <c r="W13" i="2"/>
  <c r="F7" i="2"/>
  <c r="R10" i="2"/>
  <c r="F13" i="2"/>
  <c r="Y7" i="2"/>
  <c r="E11" i="2"/>
  <c r="G13" i="2"/>
  <c r="T7" i="2"/>
  <c r="N10" i="2"/>
  <c r="P12" i="2"/>
  <c r="W12" i="2"/>
  <c r="G8" i="2"/>
  <c r="G11" i="2"/>
  <c r="S11" i="2"/>
  <c r="O10" i="2"/>
  <c r="K9" i="2"/>
  <c r="Q12" i="2"/>
  <c r="Q28" i="2"/>
  <c r="G17" i="2"/>
  <c r="G24" i="2" s="1"/>
  <c r="G35" i="2" s="1" a="1"/>
  <c r="G35" i="2" s="1"/>
  <c r="G46" i="2" s="1"/>
  <c r="D28" i="2"/>
  <c r="AA49" i="2"/>
  <c r="Q17" i="2"/>
  <c r="Q24" i="2" s="1"/>
  <c r="Q35" i="2" s="1" a="1"/>
  <c r="Q35" i="2" s="1"/>
  <c r="Q46" i="2" s="1"/>
  <c r="X39" i="2"/>
  <c r="S49" i="2"/>
  <c r="K17" i="2"/>
  <c r="K23" i="2" s="1"/>
  <c r="K34" i="2" s="1" a="1"/>
  <c r="K34" i="2" s="1"/>
  <c r="K45" i="2" s="1"/>
  <c r="R39" i="2"/>
  <c r="G49" i="2"/>
  <c r="E17" i="2"/>
  <c r="E19" i="2" s="1"/>
  <c r="F39" i="2"/>
  <c r="X49" i="2"/>
  <c r="C6" i="2"/>
  <c r="AC39" i="2"/>
  <c r="R49" i="2"/>
  <c r="W39" i="2"/>
  <c r="AB7" i="2"/>
  <c r="H9" i="2"/>
  <c r="H10" i="2"/>
  <c r="I14" i="2"/>
  <c r="E14" i="2"/>
  <c r="G14" i="2"/>
  <c r="I28" i="2"/>
  <c r="K39" i="2"/>
  <c r="E39" i="2"/>
  <c r="AA39" i="2"/>
  <c r="O39" i="2"/>
  <c r="N7" i="2"/>
  <c r="Z39" i="2"/>
  <c r="T28" i="2"/>
  <c r="L9" i="2"/>
  <c r="H12" i="2"/>
  <c r="K7" i="2"/>
  <c r="X7" i="2"/>
  <c r="L8" i="2"/>
  <c r="U13" i="2"/>
  <c r="G39" i="2"/>
  <c r="N39" i="2"/>
  <c r="M39" i="2"/>
  <c r="L39" i="2"/>
  <c r="AB39" i="2"/>
  <c r="AC11" i="2"/>
  <c r="AA28" i="2"/>
  <c r="E49" i="2"/>
  <c r="V10" i="2"/>
  <c r="V14" i="2"/>
  <c r="U8" i="2"/>
  <c r="D11" i="2"/>
  <c r="F11" i="2"/>
  <c r="H13" i="2"/>
  <c r="Q39" i="2"/>
  <c r="V49" i="2"/>
  <c r="P49" i="2"/>
  <c r="J49" i="2"/>
  <c r="D49" i="2"/>
  <c r="F12" i="2"/>
  <c r="I9" i="2"/>
  <c r="E10" i="2"/>
  <c r="X13" i="2"/>
  <c r="I7" i="2"/>
  <c r="AA13" i="2"/>
  <c r="AB49" i="2"/>
  <c r="AB17" i="2"/>
  <c r="AB23" i="2" s="1"/>
  <c r="AB34" i="2" s="1" a="1"/>
  <c r="AB34" i="2" s="1"/>
  <c r="AB45" i="2" s="1"/>
  <c r="V17" i="2"/>
  <c r="V23" i="2" s="1"/>
  <c r="V34" i="2" s="1" a="1"/>
  <c r="V34" i="2" s="1"/>
  <c r="V45" i="2" s="1"/>
  <c r="P17" i="2"/>
  <c r="P22" i="2" s="1"/>
  <c r="P33" i="2" s="1" a="1"/>
  <c r="P33" i="2" s="1"/>
  <c r="P44" i="2" s="1"/>
  <c r="Z17" i="2"/>
  <c r="Z24" i="2" s="1"/>
  <c r="Z35" i="2" s="1" a="1"/>
  <c r="Z35" i="2" s="1"/>
  <c r="Z46" i="2" s="1"/>
  <c r="P13" i="2"/>
  <c r="W11" i="2"/>
  <c r="O11" i="2"/>
  <c r="W8" i="2"/>
  <c r="L14" i="2"/>
  <c r="J17" i="2"/>
  <c r="J19" i="2" s="1"/>
  <c r="Z28" i="2"/>
  <c r="N28" i="2"/>
  <c r="M28" i="2"/>
  <c r="X28" i="2"/>
  <c r="V39" i="2"/>
  <c r="Z14" i="2"/>
  <c r="Y12" i="2"/>
  <c r="AA10" i="2"/>
  <c r="F28" i="2"/>
  <c r="O28" i="2"/>
  <c r="U20" i="2"/>
  <c r="U31" i="2" s="1" a="1"/>
  <c r="U31" i="2" s="1"/>
  <c r="U42" i="2" s="1"/>
  <c r="W23" i="2"/>
  <c r="W34" i="2" s="1" a="1"/>
  <c r="W34" i="2" s="1"/>
  <c r="W45" i="2" s="1"/>
  <c r="U19" i="2"/>
  <c r="I24" i="2" l="1"/>
  <c r="I35" i="2" s="1" a="1"/>
  <c r="I35" i="2" s="1"/>
  <c r="I46" i="2" s="1"/>
  <c r="U24" i="2"/>
  <c r="U35" i="2" s="1" a="1"/>
  <c r="U35" i="2" s="1"/>
  <c r="U46" i="2" s="1"/>
  <c r="U25" i="2"/>
  <c r="U36" i="2" s="1"/>
  <c r="U47" i="2" s="1"/>
  <c r="N25" i="2"/>
  <c r="N36" i="2" s="1"/>
  <c r="N47" i="2" s="1"/>
  <c r="O24" i="2"/>
  <c r="O35" i="2" s="1" a="1"/>
  <c r="O35" i="2" s="1"/>
  <c r="O46" i="2" s="1"/>
  <c r="O20" i="2"/>
  <c r="O31" i="2" s="1" a="1"/>
  <c r="O31" i="2" s="1"/>
  <c r="O42" i="2" s="1"/>
  <c r="W20" i="2"/>
  <c r="W31" i="2" s="1" a="1"/>
  <c r="W31" i="2" s="1"/>
  <c r="W42" i="2" s="1"/>
  <c r="W24" i="2"/>
  <c r="W35" i="2" s="1" a="1"/>
  <c r="W35" i="2" s="1"/>
  <c r="W46" i="2" s="1"/>
  <c r="Z22" i="2"/>
  <c r="Z33" i="2" s="1" a="1"/>
  <c r="Z33" i="2" s="1"/>
  <c r="Z44" i="2" s="1"/>
  <c r="J20" i="2"/>
  <c r="J31" i="2" s="1" a="1"/>
  <c r="J31" i="2" s="1"/>
  <c r="J42" i="2" s="1"/>
  <c r="J23" i="2"/>
  <c r="J34" i="2" s="1" a="1"/>
  <c r="J34" i="2" s="1"/>
  <c r="J45" i="2" s="1"/>
  <c r="D23" i="2"/>
  <c r="D34" i="2" s="1" a="1"/>
  <c r="D34" i="2" s="1"/>
  <c r="D45" i="2" s="1"/>
  <c r="AC23" i="2"/>
  <c r="AC34" i="2" s="1" a="1"/>
  <c r="AC34" i="2" s="1"/>
  <c r="AC45" i="2" s="1"/>
  <c r="F25" i="2"/>
  <c r="F36" i="2" s="1"/>
  <c r="F47" i="2" s="1"/>
  <c r="AC20" i="2"/>
  <c r="AC31" i="2" s="1" a="1"/>
  <c r="AC31" i="2" s="1"/>
  <c r="AC42" i="2" s="1"/>
  <c r="G20" i="2"/>
  <c r="G31" i="2" s="1" a="1"/>
  <c r="G31" i="2" s="1"/>
  <c r="G42" i="2" s="1"/>
  <c r="J24" i="2"/>
  <c r="J35" i="2" s="1" a="1"/>
  <c r="J35" i="2" s="1"/>
  <c r="J46" i="2" s="1"/>
  <c r="Y25" i="2"/>
  <c r="Y36" i="2" s="1"/>
  <c r="Y47" i="2" s="1"/>
  <c r="G19" i="2"/>
  <c r="G23" i="2"/>
  <c r="G34" i="2" s="1" a="1"/>
  <c r="G34" i="2" s="1"/>
  <c r="G45" i="2" s="1"/>
  <c r="L24" i="2"/>
  <c r="L35" i="2" s="1" a="1"/>
  <c r="L35" i="2" s="1"/>
  <c r="L46" i="2" s="1"/>
  <c r="O25" i="2"/>
  <c r="O36" i="2" s="1"/>
  <c r="O47" i="2" s="1"/>
  <c r="AC22" i="2"/>
  <c r="AC33" i="2" s="1" a="1"/>
  <c r="AC33" i="2" s="1"/>
  <c r="AC44" i="2" s="1"/>
  <c r="AB25" i="2"/>
  <c r="AB36" i="2" s="1"/>
  <c r="AB47" i="2" s="1"/>
  <c r="L23" i="2"/>
  <c r="L34" i="2" s="1" a="1"/>
  <c r="L34" i="2" s="1"/>
  <c r="L45" i="2" s="1"/>
  <c r="F23" i="2"/>
  <c r="F34" i="2" s="1" a="1"/>
  <c r="F34" i="2" s="1"/>
  <c r="F45" i="2" s="1"/>
  <c r="AA22" i="2"/>
  <c r="AA33" i="2" s="1" a="1"/>
  <c r="AA33" i="2" s="1"/>
  <c r="AA44" i="2" s="1"/>
  <c r="W22" i="2"/>
  <c r="W33" i="2" s="1" a="1"/>
  <c r="W33" i="2" s="1"/>
  <c r="W44" i="2" s="1"/>
  <c r="O23" i="2"/>
  <c r="O34" i="2" s="1" a="1"/>
  <c r="O34" i="2" s="1"/>
  <c r="O45" i="2" s="1"/>
  <c r="G25" i="2"/>
  <c r="G36" i="2" s="1"/>
  <c r="G47" i="2" s="1"/>
  <c r="AA23" i="2"/>
  <c r="AA34" i="2" s="1" a="1"/>
  <c r="AA34" i="2" s="1"/>
  <c r="AA45" i="2" s="1"/>
  <c r="H23" i="2"/>
  <c r="H34" i="2" s="1" a="1"/>
  <c r="H34" i="2" s="1"/>
  <c r="H45" i="2" s="1"/>
  <c r="F20" i="2"/>
  <c r="F31" i="2" s="1" a="1"/>
  <c r="F31" i="2" s="1"/>
  <c r="F42" i="2" s="1"/>
  <c r="AA19" i="2"/>
  <c r="AC19" i="2"/>
  <c r="AA24" i="2"/>
  <c r="AA35" i="2" s="1" a="1"/>
  <c r="AA35" i="2" s="1"/>
  <c r="AA46" i="2" s="1"/>
  <c r="AC25" i="2"/>
  <c r="AC36" i="2" s="1"/>
  <c r="AC47" i="2" s="1"/>
  <c r="W25" i="2"/>
  <c r="W36" i="2" s="1"/>
  <c r="W47" i="2" s="1"/>
  <c r="T19" i="2"/>
  <c r="I20" i="2"/>
  <c r="I31" i="2" s="1" a="1"/>
  <c r="I31" i="2" s="1"/>
  <c r="I42" i="2" s="1"/>
  <c r="T25" i="2"/>
  <c r="T36" i="2" s="1"/>
  <c r="T47" i="2" s="1"/>
  <c r="V22" i="2"/>
  <c r="V33" i="2" s="1" a="1"/>
  <c r="V33" i="2" s="1"/>
  <c r="V44" i="2" s="1"/>
  <c r="T23" i="2"/>
  <c r="T34" i="2" s="1" a="1"/>
  <c r="T34" i="2" s="1"/>
  <c r="T45" i="2" s="1"/>
  <c r="R20" i="2"/>
  <c r="R31" i="2" s="1" a="1"/>
  <c r="R31" i="2" s="1"/>
  <c r="R42" i="2" s="1"/>
  <c r="I23" i="2"/>
  <c r="I34" i="2" s="1" a="1"/>
  <c r="I34" i="2" s="1"/>
  <c r="I45" i="2" s="1"/>
  <c r="R19" i="2"/>
  <c r="F22" i="2"/>
  <c r="F33" i="2" s="1" a="1"/>
  <c r="F33" i="2" s="1"/>
  <c r="F44" i="2" s="1"/>
  <c r="H25" i="2"/>
  <c r="H36" i="2" s="1"/>
  <c r="H47" i="2" s="1"/>
  <c r="AA25" i="2"/>
  <c r="AA36" i="2" s="1"/>
  <c r="AA47" i="2" s="1"/>
  <c r="O22" i="2"/>
  <c r="O33" i="2" s="1" a="1"/>
  <c r="O33" i="2" s="1"/>
  <c r="O44" i="2" s="1"/>
  <c r="G22" i="2"/>
  <c r="G33" i="2" s="1" a="1"/>
  <c r="G33" i="2" s="1"/>
  <c r="G44" i="2" s="1"/>
  <c r="K22" i="2"/>
  <c r="K33" i="2" s="1" a="1"/>
  <c r="K33" i="2" s="1"/>
  <c r="K44" i="2" s="1"/>
  <c r="K25" i="2"/>
  <c r="K36" i="2" s="1"/>
  <c r="K47" i="2" s="1"/>
  <c r="K24" i="2"/>
  <c r="K35" i="2" s="1" a="1"/>
  <c r="K35" i="2" s="1"/>
  <c r="K46" i="2" s="1"/>
  <c r="K19" i="2"/>
  <c r="K20" i="2"/>
  <c r="K31" i="2" s="1" a="1"/>
  <c r="K31" i="2" s="1"/>
  <c r="K42" i="2" s="1"/>
  <c r="F24" i="2"/>
  <c r="F35" i="2" s="1" a="1"/>
  <c r="F35" i="2" s="1"/>
  <c r="F46" i="2" s="1"/>
  <c r="S22" i="2"/>
  <c r="S33" i="2" s="1" a="1"/>
  <c r="S33" i="2" s="1"/>
  <c r="S44" i="2" s="1"/>
  <c r="Z19" i="2"/>
  <c r="J22" i="2"/>
  <c r="J33" i="2" s="1" a="1"/>
  <c r="J33" i="2" s="1"/>
  <c r="J44" i="2" s="1"/>
  <c r="AB20" i="2"/>
  <c r="AB31" i="2" s="1" a="1"/>
  <c r="AB31" i="2" s="1"/>
  <c r="AB42" i="2" s="1"/>
  <c r="Z25" i="2"/>
  <c r="Z36" i="2" s="1"/>
  <c r="Z47" i="2" s="1"/>
  <c r="H19" i="2"/>
  <c r="J25" i="2"/>
  <c r="J36" i="2" s="1"/>
  <c r="J47" i="2" s="1"/>
  <c r="M23" i="2"/>
  <c r="M34" i="2" s="1" a="1"/>
  <c r="M34" i="2" s="1"/>
  <c r="M45" i="2" s="1"/>
  <c r="M20" i="2"/>
  <c r="M31" i="2" s="1" a="1"/>
  <c r="M31" i="2" s="1"/>
  <c r="M42" i="2" s="1"/>
  <c r="D25" i="2"/>
  <c r="D36" i="2" s="1"/>
  <c r="D47" i="2" s="1"/>
  <c r="M22" i="2"/>
  <c r="M33" i="2" s="1" a="1"/>
  <c r="M33" i="2" s="1"/>
  <c r="M44" i="2" s="1"/>
  <c r="S24" i="2"/>
  <c r="S35" i="2" s="1" a="1"/>
  <c r="S35" i="2" s="1"/>
  <c r="S46" i="2" s="1"/>
  <c r="L20" i="2"/>
  <c r="L31" i="2" s="1" a="1"/>
  <c r="L31" i="2" s="1"/>
  <c r="L42" i="2" s="1"/>
  <c r="AB22" i="2"/>
  <c r="AB33" i="2" s="1" a="1"/>
  <c r="AB33" i="2" s="1"/>
  <c r="AB44" i="2" s="1"/>
  <c r="S20" i="2"/>
  <c r="S31" i="2" s="1" a="1"/>
  <c r="S31" i="2" s="1"/>
  <c r="S42" i="2" s="1"/>
  <c r="AB19" i="2"/>
  <c r="M25" i="2"/>
  <c r="M36" i="2" s="1"/>
  <c r="M47" i="2" s="1"/>
  <c r="AB24" i="2"/>
  <c r="AB35" i="2" s="1" a="1"/>
  <c r="AB35" i="2" s="1"/>
  <c r="AB46" i="2" s="1"/>
  <c r="H20" i="2"/>
  <c r="H31" i="2" s="1" a="1"/>
  <c r="H31" i="2" s="1"/>
  <c r="H42" i="2" s="1"/>
  <c r="L25" i="2"/>
  <c r="L36" i="2" s="1"/>
  <c r="L47" i="2" s="1"/>
  <c r="L22" i="2"/>
  <c r="L33" i="2" s="1" a="1"/>
  <c r="L33" i="2" s="1"/>
  <c r="L44" i="2" s="1"/>
  <c r="D24" i="2"/>
  <c r="D35" i="2" s="1" a="1"/>
  <c r="D35" i="2" s="1"/>
  <c r="D46" i="2" s="1"/>
  <c r="H22" i="2"/>
  <c r="H33" i="2" s="1" a="1"/>
  <c r="H33" i="2" s="1"/>
  <c r="H44" i="2" s="1"/>
  <c r="M24" i="2"/>
  <c r="M35" i="2" s="1" a="1"/>
  <c r="M35" i="2" s="1"/>
  <c r="M46" i="2" s="1"/>
  <c r="Z20" i="2"/>
  <c r="Z31" i="2" s="1" a="1"/>
  <c r="Z31" i="2" s="1"/>
  <c r="Z42" i="2" s="1"/>
  <c r="Z23" i="2"/>
  <c r="Z34" i="2" s="1" a="1"/>
  <c r="Z34" i="2" s="1"/>
  <c r="Z45" i="2" s="1"/>
  <c r="D19" i="2"/>
  <c r="N22" i="2"/>
  <c r="N33" i="2" s="1" a="1"/>
  <c r="N33" i="2" s="1"/>
  <c r="N44" i="2" s="1"/>
  <c r="P20" i="2"/>
  <c r="P31" i="2" s="1" a="1"/>
  <c r="P31" i="2" s="1"/>
  <c r="P42" i="2" s="1"/>
  <c r="X22" i="2"/>
  <c r="X33" i="2" s="1" a="1"/>
  <c r="X33" i="2" s="1"/>
  <c r="X44" i="2" s="1"/>
  <c r="R24" i="2"/>
  <c r="R35" i="2" s="1" a="1"/>
  <c r="R35" i="2" s="1"/>
  <c r="R46" i="2" s="1"/>
  <c r="T24" i="2"/>
  <c r="T35" i="2" s="1" a="1"/>
  <c r="T35" i="2" s="1"/>
  <c r="T46" i="2" s="1"/>
  <c r="U23" i="2"/>
  <c r="U34" i="2" s="1" a="1"/>
  <c r="U34" i="2" s="1"/>
  <c r="U45" i="2" s="1"/>
  <c r="E22" i="2"/>
  <c r="E33" i="2" s="1" a="1"/>
  <c r="E33" i="2" s="1"/>
  <c r="E44" i="2" s="1"/>
  <c r="T22" i="2"/>
  <c r="T33" i="2" s="1" a="1"/>
  <c r="T33" i="2" s="1"/>
  <c r="T44" i="2" s="1"/>
  <c r="E24" i="2"/>
  <c r="E35" i="2" s="1" a="1"/>
  <c r="E35" i="2" s="1"/>
  <c r="E46" i="2" s="1"/>
  <c r="N20" i="2"/>
  <c r="N31" i="2" s="1" a="1"/>
  <c r="N31" i="2" s="1"/>
  <c r="N42" i="2" s="1"/>
  <c r="X23" i="2"/>
  <c r="X34" i="2" s="1" a="1"/>
  <c r="X34" i="2" s="1"/>
  <c r="X45" i="2" s="1"/>
  <c r="P23" i="2"/>
  <c r="P34" i="2" s="1" a="1"/>
  <c r="P34" i="2" s="1"/>
  <c r="P45" i="2" s="1"/>
  <c r="D20" i="2"/>
  <c r="D31" i="2" s="1" a="1"/>
  <c r="D31" i="2" s="1"/>
  <c r="D42" i="2" s="1"/>
  <c r="I25" i="2"/>
  <c r="I36" i="2" s="1"/>
  <c r="I47" i="2" s="1"/>
  <c r="Y22" i="2"/>
  <c r="Y33" i="2" s="1" a="1"/>
  <c r="Y33" i="2" s="1"/>
  <c r="Y44" i="2" s="1"/>
  <c r="E25" i="2"/>
  <c r="E36" i="2" s="1"/>
  <c r="E47" i="2" s="1"/>
  <c r="V19" i="2"/>
  <c r="V24" i="2"/>
  <c r="V35" i="2" s="1" a="1"/>
  <c r="V35" i="2" s="1"/>
  <c r="V46" i="2" s="1"/>
  <c r="Y19" i="2"/>
  <c r="P19" i="2"/>
  <c r="P25" i="2"/>
  <c r="P36" i="2" s="1"/>
  <c r="P47" i="2" s="1"/>
  <c r="R23" i="2"/>
  <c r="R34" i="2" s="1" a="1"/>
  <c r="R34" i="2" s="1"/>
  <c r="R45" i="2" s="1"/>
  <c r="N24" i="2"/>
  <c r="N35" i="2" s="1" a="1"/>
  <c r="N35" i="2" s="1"/>
  <c r="N46" i="2" s="1"/>
  <c r="E23" i="2"/>
  <c r="E34" i="2" s="1" a="1"/>
  <c r="E34" i="2" s="1"/>
  <c r="E45" i="2" s="1"/>
  <c r="X19" i="2"/>
  <c r="Y23" i="2"/>
  <c r="Y34" i="2" s="1" a="1"/>
  <c r="Y34" i="2" s="1"/>
  <c r="Y45" i="2" s="1"/>
  <c r="Q23" i="2"/>
  <c r="Q34" i="2" s="1" a="1"/>
  <c r="Q34" i="2" s="1"/>
  <c r="Q45" i="2" s="1"/>
  <c r="I19" i="2"/>
  <c r="Q20" i="2"/>
  <c r="Q31" i="2" s="1" a="1"/>
  <c r="Q31" i="2" s="1"/>
  <c r="Q42" i="2" s="1"/>
  <c r="Q22" i="2"/>
  <c r="Q33" i="2" s="1" a="1"/>
  <c r="Q33" i="2" s="1"/>
  <c r="Q44" i="2" s="1"/>
  <c r="S19" i="2"/>
  <c r="Q25" i="2"/>
  <c r="Q36" i="2" s="1"/>
  <c r="Q47" i="2" s="1"/>
  <c r="X25" i="2"/>
  <c r="X36" i="2" s="1"/>
  <c r="X47" i="2" s="1"/>
  <c r="S25" i="2"/>
  <c r="S36" i="2" s="1"/>
  <c r="S47" i="2" s="1"/>
  <c r="Y24" i="2"/>
  <c r="Y35" i="2" s="1" a="1"/>
  <c r="Y35" i="2" s="1"/>
  <c r="Y46" i="2" s="1"/>
  <c r="C9" i="2"/>
  <c r="C17" i="2"/>
  <c r="C19" i="2" s="1"/>
  <c r="C49" i="2"/>
  <c r="C13" i="2"/>
  <c r="C10" i="2"/>
  <c r="C7" i="2"/>
  <c r="C12" i="2"/>
  <c r="C14" i="2"/>
  <c r="C8" i="2"/>
  <c r="C11" i="2"/>
  <c r="C39" i="2"/>
  <c r="C28" i="2"/>
  <c r="N19" i="2"/>
  <c r="V20" i="2"/>
  <c r="V31" i="2" s="1" a="1"/>
  <c r="V31" i="2" s="1"/>
  <c r="V42" i="2" s="1"/>
  <c r="Q19" i="2"/>
  <c r="P24" i="2"/>
  <c r="P35" i="2" s="1" a="1"/>
  <c r="P35" i="2" s="1"/>
  <c r="P46" i="2" s="1"/>
  <c r="V25" i="2"/>
  <c r="V36" i="2" s="1"/>
  <c r="V47" i="2" s="1"/>
  <c r="E20" i="2"/>
  <c r="E31" i="2" s="1" a="1"/>
  <c r="E31" i="2" s="1"/>
  <c r="E42" i="2" s="1"/>
  <c r="X20" i="2"/>
  <c r="X31" i="2" s="1" a="1"/>
  <c r="X31" i="2" s="1"/>
  <c r="X42" i="2" s="1"/>
  <c r="R25" i="2"/>
  <c r="R36" i="2" s="1"/>
  <c r="R47" i="2" s="1"/>
  <c r="C30" i="2" l="1"/>
  <c r="C41" i="2" s="1"/>
  <c r="C20" i="2"/>
  <c r="C31" i="2" s="1" a="1"/>
  <c r="C31" i="2" s="1"/>
  <c r="C42" i="2" s="1"/>
  <c r="Z30" i="2"/>
  <c r="Z41" i="2" s="1"/>
  <c r="C22" i="2"/>
  <c r="C33" i="2" s="1" a="1"/>
  <c r="C33" i="2" s="1"/>
  <c r="C44" i="2" s="1"/>
  <c r="H30" i="2"/>
  <c r="H41" i="2" s="1"/>
  <c r="AB30" i="2"/>
  <c r="AB41" i="2" s="1"/>
  <c r="Q30" i="2"/>
  <c r="Q41" i="2" s="1"/>
  <c r="AA30" i="2"/>
  <c r="AA41" i="2" s="1"/>
  <c r="L30" i="2"/>
  <c r="L41" i="2" s="1"/>
  <c r="D30" i="2"/>
  <c r="D41" i="2" s="1"/>
  <c r="W30" i="2"/>
  <c r="W41" i="2" s="1"/>
  <c r="N30" i="2"/>
  <c r="N41" i="2" s="1"/>
  <c r="C24" i="2"/>
  <c r="C35" i="2" s="1" a="1"/>
  <c r="C35" i="2" s="1"/>
  <c r="C46" i="2" s="1"/>
  <c r="E30" i="2"/>
  <c r="E41" i="2" s="1"/>
  <c r="T30" i="2"/>
  <c r="T41" i="2" s="1"/>
  <c r="R30" i="2"/>
  <c r="R41" i="2" s="1"/>
  <c r="X30" i="2"/>
  <c r="X41" i="2" s="1"/>
  <c r="C23" i="2"/>
  <c r="C34" i="2" s="1" a="1"/>
  <c r="C34" i="2" s="1"/>
  <c r="C45" i="2" s="1"/>
  <c r="V30" i="2"/>
  <c r="V41" i="2" s="1"/>
  <c r="G30" i="2"/>
  <c r="G41" i="2" s="1"/>
  <c r="O30" i="2"/>
  <c r="O41" i="2" s="1"/>
  <c r="M30" i="2"/>
  <c r="M41" i="2" s="1"/>
  <c r="P30" i="2"/>
  <c r="P41" i="2" s="1"/>
  <c r="S30" i="2"/>
  <c r="S41" i="2" s="1"/>
  <c r="Y30" i="2"/>
  <c r="Y41" i="2" s="1"/>
  <c r="J30" i="2"/>
  <c r="J41" i="2" s="1"/>
  <c r="K30" i="2"/>
  <c r="K41" i="2" s="1"/>
  <c r="C25" i="2"/>
  <c r="C36" i="2" s="1"/>
  <c r="C47" i="2" s="1"/>
  <c r="I30" i="2"/>
  <c r="I41" i="2" s="1"/>
  <c r="U30" i="2"/>
  <c r="U41" i="2" s="1"/>
  <c r="F30" i="2"/>
  <c r="F41" i="2" s="1"/>
  <c r="AC30" i="2"/>
  <c r="AC41" i="2" s="1"/>
  <c r="D42" i="3" l="1" a="1"/>
  <c r="D42" i="3" s="1"/>
  <c r="D41" i="3" a="1"/>
  <c r="D41" i="3" s="1"/>
  <c r="D40" i="3" a="1"/>
  <c r="D40" i="3" s="1"/>
  <c r="D36" i="3" a="1"/>
  <c r="D36" i="3" s="1"/>
  <c r="D35" i="3" a="1"/>
  <c r="D35" i="3" s="1"/>
  <c r="D34" i="3" a="1"/>
  <c r="D34" i="3" s="1"/>
  <c r="K10" i="4" l="1"/>
  <c r="K11" i="4"/>
  <c r="K19" i="4"/>
  <c r="K24" i="4"/>
  <c r="K29" i="4"/>
  <c r="K34" i="4"/>
  <c r="K39" i="4"/>
  <c r="K12" i="4"/>
  <c r="K25" i="4"/>
  <c r="K26" i="4"/>
  <c r="K35" i="4"/>
  <c r="K40" i="4"/>
  <c r="Z18" i="2" s="1"/>
  <c r="Z29" i="2" s="1" a="1"/>
  <c r="Z29" i="2" s="1"/>
  <c r="Z40" i="2" s="1"/>
  <c r="K6" i="4"/>
  <c r="K13" i="4"/>
  <c r="K14" i="4"/>
  <c r="K15" i="4"/>
  <c r="K20" i="4"/>
  <c r="K30" i="4"/>
  <c r="K41" i="4"/>
  <c r="K42" i="4"/>
  <c r="K7" i="4"/>
  <c r="K16" i="4"/>
  <c r="K17" i="4"/>
  <c r="K21" i="4"/>
  <c r="K27" i="4"/>
  <c r="K31" i="4"/>
  <c r="K32" i="4"/>
  <c r="K36" i="4"/>
  <c r="K43" i="4"/>
  <c r="K44" i="4"/>
  <c r="K8" i="4"/>
  <c r="K18" i="4"/>
  <c r="K22" i="4"/>
  <c r="K28" i="4"/>
  <c r="K37" i="4"/>
  <c r="W18" i="2" s="1"/>
  <c r="W29" i="2" s="1" a="1"/>
  <c r="W29" i="2" s="1"/>
  <c r="W40" i="2" s="1"/>
  <c r="K9" i="4"/>
  <c r="K23" i="4"/>
  <c r="K33" i="4"/>
  <c r="K38" i="4"/>
  <c r="P8" i="4"/>
  <c r="P18" i="4"/>
  <c r="P22" i="4"/>
  <c r="P28" i="4"/>
  <c r="P37" i="4"/>
  <c r="P9" i="4"/>
  <c r="P23" i="4"/>
  <c r="P33" i="4"/>
  <c r="P38" i="4"/>
  <c r="X21" i="2" s="1"/>
  <c r="X32" i="2" s="1" a="1"/>
  <c r="X32" i="2" s="1"/>
  <c r="X43" i="2" s="1"/>
  <c r="P10" i="4"/>
  <c r="P11" i="4"/>
  <c r="P19" i="4"/>
  <c r="P24" i="4"/>
  <c r="P29" i="4"/>
  <c r="P34" i="4"/>
  <c r="P39" i="4"/>
  <c r="P12" i="4"/>
  <c r="P25" i="4"/>
  <c r="P26" i="4"/>
  <c r="P35" i="4"/>
  <c r="P40" i="4"/>
  <c r="P6" i="4"/>
  <c r="P13" i="4"/>
  <c r="P14" i="4"/>
  <c r="P15" i="4"/>
  <c r="P20" i="4"/>
  <c r="P30" i="4"/>
  <c r="P41" i="4"/>
  <c r="P42" i="4"/>
  <c r="P43" i="4"/>
  <c r="P44" i="4"/>
  <c r="P7" i="4"/>
  <c r="P16" i="4"/>
  <c r="P17" i="4"/>
  <c r="P21" i="4"/>
  <c r="P27" i="4"/>
  <c r="P31" i="4"/>
  <c r="P32" i="4"/>
  <c r="P36" i="4"/>
  <c r="Y21" i="2"/>
  <c r="Y32" i="2" s="1" a="1"/>
  <c r="Y32" i="2" s="1"/>
  <c r="Y43" i="2" s="1"/>
  <c r="Q18" i="2" l="1"/>
  <c r="Q29" i="2" s="1" a="1"/>
  <c r="Q29" i="2" s="1"/>
  <c r="Q40" i="2" s="1"/>
  <c r="P18" i="2"/>
  <c r="P29" i="2" s="1" a="1"/>
  <c r="P29" i="2" s="1"/>
  <c r="P40" i="2" s="1"/>
  <c r="E18" i="2"/>
  <c r="E29" i="2" s="1" a="1"/>
  <c r="E29" i="2" s="1"/>
  <c r="E40" i="2" s="1"/>
  <c r="R18" i="2"/>
  <c r="R29" i="2" s="1" a="1"/>
  <c r="R29" i="2" s="1"/>
  <c r="R40" i="2" s="1"/>
  <c r="S21" i="2"/>
  <c r="S32" i="2" s="1" a="1"/>
  <c r="S32" i="2" s="1"/>
  <c r="S43" i="2" s="1"/>
  <c r="P21" i="2"/>
  <c r="P32" i="2" s="1" a="1"/>
  <c r="P32" i="2" s="1"/>
  <c r="P43" i="2" s="1"/>
  <c r="X18" i="2"/>
  <c r="M18" i="2"/>
  <c r="M29" i="2" s="1" a="1"/>
  <c r="M29" i="2" s="1"/>
  <c r="M40" i="2" s="1"/>
  <c r="L18" i="2"/>
  <c r="L29" i="2" s="1" a="1"/>
  <c r="L29" i="2" s="1"/>
  <c r="L40" i="2" s="1"/>
  <c r="AA18" i="2"/>
  <c r="O21" i="2"/>
  <c r="O32" i="2" s="1" a="1"/>
  <c r="O32" i="2" s="1"/>
  <c r="O43" i="2" s="1"/>
  <c r="D21" i="2"/>
  <c r="D32" i="2" s="1" a="1"/>
  <c r="D32" i="2" s="1"/>
  <c r="D43" i="2" s="1"/>
  <c r="K21" i="2"/>
  <c r="K32" i="2" s="1" a="1"/>
  <c r="K32" i="2" s="1"/>
  <c r="K43" i="2" s="1"/>
  <c r="L21" i="2"/>
  <c r="L32" i="2" s="1" a="1"/>
  <c r="L32" i="2" s="1"/>
  <c r="L43" i="2" s="1"/>
  <c r="D18" i="2"/>
  <c r="D29" i="2" s="1" a="1"/>
  <c r="D29" i="2" s="1"/>
  <c r="D40" i="2" s="1"/>
  <c r="Y18" i="2"/>
  <c r="F18" i="2"/>
  <c r="F29" i="2" s="1" a="1"/>
  <c r="F29" i="2" s="1"/>
  <c r="F40" i="2" s="1"/>
  <c r="N18" i="2"/>
  <c r="N29" i="2" s="1" a="1"/>
  <c r="N29" i="2" s="1"/>
  <c r="N40" i="2" s="1"/>
  <c r="T18" i="2"/>
  <c r="T29" i="2" s="1" a="1"/>
  <c r="T29" i="2" s="1"/>
  <c r="T40" i="2" s="1"/>
  <c r="K18" i="2"/>
  <c r="K29" i="2" s="1" a="1"/>
  <c r="K29" i="2" s="1"/>
  <c r="K40" i="2" s="1"/>
  <c r="N21" i="2"/>
  <c r="N32" i="2" s="1" a="1"/>
  <c r="N32" i="2" s="1"/>
  <c r="N43" i="2" s="1"/>
  <c r="V21" i="2"/>
  <c r="V32" i="2" s="1" a="1"/>
  <c r="V32" i="2" s="1"/>
  <c r="V43" i="2" s="1"/>
  <c r="M21" i="2"/>
  <c r="M32" i="2" s="1" a="1"/>
  <c r="M32" i="2" s="1"/>
  <c r="M43" i="2" s="1"/>
  <c r="R21" i="2"/>
  <c r="R32" i="2" s="1" a="1"/>
  <c r="R32" i="2" s="1"/>
  <c r="R43" i="2" s="1"/>
  <c r="Z21" i="2"/>
  <c r="G18" i="2"/>
  <c r="G29" i="2" s="1" a="1"/>
  <c r="G29" i="2" s="1"/>
  <c r="G40" i="2" s="1"/>
  <c r="AC18" i="2"/>
  <c r="S18" i="2"/>
  <c r="S29" i="2" s="1" a="1"/>
  <c r="S29" i="2" s="1"/>
  <c r="S40" i="2" s="1"/>
  <c r="W21" i="2"/>
  <c r="H21" i="2"/>
  <c r="H32" i="2" s="1" a="1"/>
  <c r="H32" i="2" s="1"/>
  <c r="H43" i="2" s="1"/>
  <c r="T21" i="2"/>
  <c r="T32" i="2" s="1" a="1"/>
  <c r="T32" i="2" s="1"/>
  <c r="T43" i="2" s="1"/>
  <c r="H18" i="2"/>
  <c r="H29" i="2" s="1" a="1"/>
  <c r="H29" i="2" s="1"/>
  <c r="H40" i="2" s="1"/>
  <c r="U18" i="2"/>
  <c r="U29" i="2" s="1" a="1"/>
  <c r="U29" i="2" s="1"/>
  <c r="U40" i="2" s="1"/>
  <c r="AA21" i="2"/>
  <c r="J21" i="2"/>
  <c r="J32" i="2" s="1" a="1"/>
  <c r="J32" i="2" s="1"/>
  <c r="J43" i="2" s="1"/>
  <c r="AB21" i="2"/>
  <c r="F21" i="2"/>
  <c r="F32" i="2" s="1" a="1"/>
  <c r="F32" i="2" s="1"/>
  <c r="F43" i="2" s="1"/>
  <c r="U21" i="2"/>
  <c r="U32" i="2" s="1" a="1"/>
  <c r="U32" i="2" s="1"/>
  <c r="U43" i="2" s="1"/>
  <c r="I18" i="2"/>
  <c r="I29" i="2" s="1" a="1"/>
  <c r="I29" i="2" s="1"/>
  <c r="I40" i="2" s="1"/>
  <c r="V18" i="2"/>
  <c r="AB18" i="2"/>
  <c r="O18" i="2"/>
  <c r="O29" i="2" s="1" a="1"/>
  <c r="O29" i="2" s="1"/>
  <c r="O40" i="2" s="1"/>
  <c r="J18" i="2"/>
  <c r="J29" i="2" s="1" a="1"/>
  <c r="J29" i="2" s="1"/>
  <c r="J40" i="2" s="1"/>
  <c r="E21" i="2"/>
  <c r="E32" i="2" s="1" a="1"/>
  <c r="E32" i="2" s="1"/>
  <c r="E43" i="2" s="1"/>
  <c r="Q21" i="2"/>
  <c r="Q32" i="2" s="1" a="1"/>
  <c r="Q32" i="2" s="1"/>
  <c r="Q43" i="2" s="1"/>
  <c r="I21" i="2"/>
  <c r="I32" i="2" s="1" a="1"/>
  <c r="I32" i="2" s="1"/>
  <c r="I43" i="2" s="1"/>
  <c r="AC21" i="2"/>
  <c r="G21" i="2"/>
  <c r="G32" i="2" s="1" a="1"/>
  <c r="G32" i="2" s="1"/>
  <c r="G43" i="2" s="1"/>
  <c r="C21" i="2"/>
  <c r="C32" i="2" s="1" a="1"/>
  <c r="C32" i="2" s="1"/>
  <c r="C43" i="2" s="1"/>
  <c r="C18" i="2"/>
  <c r="C29" i="2" s="1" a="1"/>
  <c r="C29" i="2" s="1"/>
  <c r="C40" i="2" s="1"/>
  <c r="D50" i="2" l="1"/>
  <c r="C50" i="2"/>
  <c r="H50" i="2"/>
  <c r="G50" i="2"/>
  <c r="K50" i="2"/>
  <c r="F50" i="2"/>
  <c r="P50" i="2"/>
  <c r="R50" i="2"/>
  <c r="Q50" i="2"/>
  <c r="S50" i="2"/>
  <c r="T50" i="2"/>
  <c r="M50" i="2"/>
  <c r="O50" i="2"/>
  <c r="I50" i="2"/>
  <c r="U50" i="2"/>
  <c r="N50" i="2"/>
  <c r="L50" i="2"/>
  <c r="E50" i="2"/>
  <c r="J50" i="2"/>
  <c r="AC32" i="2" a="1"/>
  <c r="AC32" i="2" s="1"/>
  <c r="AC43" i="2" s="1"/>
  <c r="AB29" i="2" a="1"/>
  <c r="AB29" i="2" s="1"/>
  <c r="AB40" i="2" s="1"/>
  <c r="W32" i="2" a="1"/>
  <c r="W32" i="2" s="1"/>
  <c r="W43" i="2" s="1"/>
  <c r="W50" i="2" s="1"/>
  <c r="AB32" i="2" a="1"/>
  <c r="AB32" i="2" s="1"/>
  <c r="AB43" i="2" s="1"/>
  <c r="AC29" i="2" a="1"/>
  <c r="AC29" i="2" s="1"/>
  <c r="AC40" i="2" s="1"/>
  <c r="V29" i="2" a="1"/>
  <c r="V29" i="2" s="1"/>
  <c r="V40" i="2" s="1"/>
  <c r="V50" i="2" s="1"/>
  <c r="AA32" i="2" a="1"/>
  <c r="AA32" i="2" s="1"/>
  <c r="AA43" i="2" s="1"/>
  <c r="Z32" i="2" a="1"/>
  <c r="Z32" i="2" s="1"/>
  <c r="Z43" i="2" s="1"/>
  <c r="Z50" i="2" s="1"/>
  <c r="Y29" i="2" a="1"/>
  <c r="Y29" i="2" s="1"/>
  <c r="Y40" i="2" s="1"/>
  <c r="Y50" i="2" s="1"/>
  <c r="AA29" i="2" a="1"/>
  <c r="AA29" i="2" s="1"/>
  <c r="AA40" i="2" s="1"/>
  <c r="X29" i="2" a="1"/>
  <c r="X29" i="2" s="1"/>
  <c r="X40" i="2" s="1"/>
  <c r="X50" i="2" s="1"/>
  <c r="AC50" i="2" l="1"/>
  <c r="AA50" i="2"/>
  <c r="AB50" i="2"/>
  <c r="C54" i="2" l="1" a="1"/>
  <c r="D6" i="5" s="1" a="1"/>
  <c r="D6" i="5" s="1"/>
  <c r="C54" i="2" l="1"/>
  <c r="C6" i="5" s="1" a="1"/>
  <c r="G7" i="5" l="1"/>
  <c r="G13" i="5"/>
  <c r="G19" i="5"/>
  <c r="G25" i="5"/>
  <c r="G31" i="5"/>
  <c r="G37" i="5"/>
  <c r="G43" i="5"/>
  <c r="G49" i="5"/>
  <c r="G55" i="5"/>
  <c r="G61" i="5"/>
  <c r="G67" i="5"/>
  <c r="G73" i="5"/>
  <c r="G79" i="5"/>
  <c r="G85" i="5"/>
  <c r="G91" i="5"/>
  <c r="G97" i="5"/>
  <c r="G103" i="5"/>
  <c r="G109" i="5"/>
  <c r="G115" i="5"/>
  <c r="G29" i="5"/>
  <c r="G83" i="5"/>
  <c r="G101" i="5"/>
  <c r="G18" i="5"/>
  <c r="G54" i="5"/>
  <c r="G72" i="5"/>
  <c r="G8" i="5"/>
  <c r="G14" i="5"/>
  <c r="G20" i="5"/>
  <c r="G26" i="5"/>
  <c r="G32" i="5"/>
  <c r="G38" i="5"/>
  <c r="G44" i="5"/>
  <c r="G50" i="5"/>
  <c r="G56" i="5"/>
  <c r="G62" i="5"/>
  <c r="G68" i="5"/>
  <c r="G74" i="5"/>
  <c r="G80" i="5"/>
  <c r="G86" i="5"/>
  <c r="G92" i="5"/>
  <c r="G98" i="5"/>
  <c r="G104" i="5"/>
  <c r="G110" i="5"/>
  <c r="G116" i="5"/>
  <c r="G23" i="5"/>
  <c r="G89" i="5"/>
  <c r="G113" i="5"/>
  <c r="G24" i="5"/>
  <c r="G36" i="5"/>
  <c r="G48" i="5"/>
  <c r="G66" i="5"/>
  <c r="G84" i="5"/>
  <c r="G96" i="5"/>
  <c r="G108" i="5"/>
  <c r="G9" i="5"/>
  <c r="G15" i="5"/>
  <c r="G21" i="5"/>
  <c r="G27" i="5"/>
  <c r="G33" i="5"/>
  <c r="G39" i="5"/>
  <c r="G45" i="5"/>
  <c r="G51" i="5"/>
  <c r="G57" i="5"/>
  <c r="G63" i="5"/>
  <c r="G69" i="5"/>
  <c r="G75" i="5"/>
  <c r="G81" i="5"/>
  <c r="G87" i="5"/>
  <c r="G93" i="5"/>
  <c r="G99" i="5"/>
  <c r="G105" i="5"/>
  <c r="G111" i="5"/>
  <c r="G17" i="5"/>
  <c r="G10" i="5"/>
  <c r="G16" i="5"/>
  <c r="G22" i="5"/>
  <c r="G28" i="5"/>
  <c r="G34" i="5"/>
  <c r="G40" i="5"/>
  <c r="G46" i="5"/>
  <c r="G52" i="5"/>
  <c r="G58" i="5"/>
  <c r="G64" i="5"/>
  <c r="G70" i="5"/>
  <c r="G76" i="5"/>
  <c r="G82" i="5"/>
  <c r="G88" i="5"/>
  <c r="G94" i="5"/>
  <c r="G100" i="5"/>
  <c r="G106" i="5"/>
  <c r="G112" i="5"/>
  <c r="G11" i="5"/>
  <c r="G35" i="5"/>
  <c r="G41" i="5"/>
  <c r="G47" i="5"/>
  <c r="G53" i="5"/>
  <c r="G59" i="5"/>
  <c r="G65" i="5"/>
  <c r="G71" i="5"/>
  <c r="G77" i="5"/>
  <c r="G95" i="5"/>
  <c r="G107" i="5"/>
  <c r="G12" i="5"/>
  <c r="G30" i="5"/>
  <c r="G42" i="5"/>
  <c r="G60" i="5"/>
  <c r="G78" i="5"/>
  <c r="G90" i="5"/>
  <c r="G102" i="5"/>
  <c r="G114" i="5"/>
  <c r="F41" i="5"/>
  <c r="F47" i="5"/>
  <c r="F53" i="5"/>
  <c r="F59" i="5"/>
  <c r="F65" i="5"/>
  <c r="F71" i="5"/>
  <c r="F77" i="5"/>
  <c r="F83" i="5"/>
  <c r="F89" i="5"/>
  <c r="F95" i="5"/>
  <c r="F101" i="5"/>
  <c r="F107" i="5"/>
  <c r="F113" i="5"/>
  <c r="F42" i="5"/>
  <c r="F48" i="5"/>
  <c r="F54" i="5"/>
  <c r="F60" i="5"/>
  <c r="F66" i="5"/>
  <c r="F72" i="5"/>
  <c r="F78" i="5"/>
  <c r="F84" i="5"/>
  <c r="F90" i="5"/>
  <c r="F96" i="5"/>
  <c r="F102" i="5"/>
  <c r="F108" i="5"/>
  <c r="F114" i="5"/>
  <c r="F37" i="5"/>
  <c r="F43" i="5"/>
  <c r="F49" i="5"/>
  <c r="F55" i="5"/>
  <c r="F61" i="5"/>
  <c r="F67" i="5"/>
  <c r="F73" i="5"/>
  <c r="F79" i="5"/>
  <c r="F85" i="5"/>
  <c r="F91" i="5"/>
  <c r="F97" i="5"/>
  <c r="F103" i="5"/>
  <c r="F109" i="5"/>
  <c r="F115" i="5"/>
  <c r="F38" i="5"/>
  <c r="F44" i="5"/>
  <c r="F50" i="5"/>
  <c r="F56" i="5"/>
  <c r="F62" i="5"/>
  <c r="F68" i="5"/>
  <c r="F74" i="5"/>
  <c r="F80" i="5"/>
  <c r="F86" i="5"/>
  <c r="F92" i="5"/>
  <c r="F98" i="5"/>
  <c r="F104" i="5"/>
  <c r="F110" i="5"/>
  <c r="F116" i="5"/>
  <c r="F39" i="5"/>
  <c r="F45" i="5"/>
  <c r="F51" i="5"/>
  <c r="F57" i="5"/>
  <c r="F63" i="5"/>
  <c r="F69" i="5"/>
  <c r="F75" i="5"/>
  <c r="F81" i="5"/>
  <c r="F87" i="5"/>
  <c r="F93" i="5"/>
  <c r="F99" i="5"/>
  <c r="F105" i="5"/>
  <c r="F111" i="5"/>
  <c r="F40" i="5"/>
  <c r="F46" i="5"/>
  <c r="F52" i="5"/>
  <c r="F58" i="5"/>
  <c r="F64" i="5"/>
  <c r="F70" i="5"/>
  <c r="F76" i="5"/>
  <c r="F82" i="5"/>
  <c r="F88" i="5"/>
  <c r="F94" i="5"/>
  <c r="F100" i="5"/>
  <c r="F106" i="5"/>
  <c r="F112" i="5"/>
  <c r="F33" i="5"/>
  <c r="F34" i="5"/>
  <c r="F35" i="5"/>
  <c r="F36" i="5"/>
  <c r="F7" i="5"/>
  <c r="F13" i="5"/>
  <c r="F19" i="5"/>
  <c r="F25" i="5"/>
  <c r="F31" i="5"/>
  <c r="F8" i="5"/>
  <c r="F14" i="5"/>
  <c r="F20" i="5"/>
  <c r="F26" i="5"/>
  <c r="F32" i="5"/>
  <c r="F24" i="5"/>
  <c r="F9" i="5"/>
  <c r="F15" i="5"/>
  <c r="F21" i="5"/>
  <c r="F27" i="5"/>
  <c r="F30" i="5"/>
  <c r="F10" i="5"/>
  <c r="F16" i="5"/>
  <c r="F22" i="5"/>
  <c r="F28" i="5"/>
  <c r="F12" i="5"/>
  <c r="F11" i="5"/>
  <c r="F17" i="5"/>
  <c r="F23" i="5"/>
  <c r="F29" i="5"/>
  <c r="F18" i="5"/>
  <c r="B37" i="5"/>
  <c r="B43" i="5"/>
  <c r="B49" i="5"/>
  <c r="B55" i="5"/>
  <c r="B61" i="5"/>
  <c r="B67" i="5"/>
  <c r="B73" i="5"/>
  <c r="B79" i="5"/>
  <c r="B85" i="5"/>
  <c r="B91" i="5"/>
  <c r="B97" i="5"/>
  <c r="B103" i="5"/>
  <c r="B109" i="5"/>
  <c r="B115" i="5"/>
  <c r="B34" i="5"/>
  <c r="B46" i="5"/>
  <c r="B58" i="5"/>
  <c r="B70" i="5"/>
  <c r="B88" i="5"/>
  <c r="B100" i="5"/>
  <c r="B112" i="5"/>
  <c r="B47" i="5"/>
  <c r="B59" i="5"/>
  <c r="B77" i="5"/>
  <c r="B89" i="5"/>
  <c r="B107" i="5"/>
  <c r="B36" i="5"/>
  <c r="B54" i="5"/>
  <c r="B66" i="5"/>
  <c r="B72" i="5"/>
  <c r="B90" i="5"/>
  <c r="B108" i="5"/>
  <c r="B38" i="5"/>
  <c r="B44" i="5"/>
  <c r="B50" i="5"/>
  <c r="B56" i="5"/>
  <c r="B62" i="5"/>
  <c r="B68" i="5"/>
  <c r="B74" i="5"/>
  <c r="B80" i="5"/>
  <c r="B86" i="5"/>
  <c r="B92" i="5"/>
  <c r="B98" i="5"/>
  <c r="B104" i="5"/>
  <c r="B110" i="5"/>
  <c r="B116" i="5"/>
  <c r="B76" i="5"/>
  <c r="B35" i="5"/>
  <c r="B53" i="5"/>
  <c r="B71" i="5"/>
  <c r="B95" i="5"/>
  <c r="B48" i="5"/>
  <c r="B78" i="5"/>
  <c r="B102" i="5"/>
  <c r="B33" i="5"/>
  <c r="B39" i="5"/>
  <c r="B45" i="5"/>
  <c r="B51" i="5"/>
  <c r="B57" i="5"/>
  <c r="B63" i="5"/>
  <c r="B69" i="5"/>
  <c r="B75" i="5"/>
  <c r="B81" i="5"/>
  <c r="B87" i="5"/>
  <c r="B93" i="5"/>
  <c r="B99" i="5"/>
  <c r="B105" i="5"/>
  <c r="B111" i="5"/>
  <c r="B40" i="5"/>
  <c r="B52" i="5"/>
  <c r="B64" i="5"/>
  <c r="B82" i="5"/>
  <c r="B94" i="5"/>
  <c r="B106" i="5"/>
  <c r="B41" i="5"/>
  <c r="B65" i="5"/>
  <c r="B83" i="5"/>
  <c r="B101" i="5"/>
  <c r="B113" i="5"/>
  <c r="B42" i="5"/>
  <c r="B60" i="5"/>
  <c r="B84" i="5"/>
  <c r="B96" i="5"/>
  <c r="B114" i="5"/>
  <c r="C6" i="5"/>
  <c r="G6" i="5" s="1"/>
  <c r="F6" i="5" l="1"/>
  <c r="B6" i="5"/>
  <c r="B7" i="5" s="1"/>
  <c r="B8" i="5" s="1"/>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tc={FEE36B79-379D-49F7-8E93-5C4352D1C1CB}</author>
  </authors>
  <commentList>
    <comment ref="O5" authorId="0" shapeId="0" xr:uid="{FEE36B79-379D-49F7-8E93-5C4352D1C1C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toma el valor del CapEx de diciembre del año anterior a la fecha de diligenciamiento</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<sst xmlns="http://schemas.openxmlformats.org/spreadsheetml/2006/main" count="445" uniqueCount="259">
  <si>
    <t>MATRIZ MULTICRITERIO PARA LA PRESELECCION DE PROYECTOS , PARA LA APLICACIÓN DE LA CONTRIBUCIÓN NACIONAL DE VALORIZACIÓN</t>
  </si>
  <si>
    <t>SISTEMA ESTRATÉGICO DE PLANEACIÓN Y GESTIÓN</t>
  </si>
  <si>
    <t>CÓDIGO</t>
  </si>
  <si>
    <t>SEPG-F-105</t>
  </si>
  <si>
    <t>VERSIÓN</t>
  </si>
  <si>
    <t>FECHA</t>
  </si>
  <si>
    <t>INSTRUCTIVO PARA DILIGENCIAR LA MATRIZ MULTICRITERIO  PARA LA PRESELECCION DE PROYECTOS, PARA LA APLICACIÓN DE LA CONTRIBUCIÓN NACIONAL DE VALORIZACIÓN</t>
  </si>
  <si>
    <t>Objetivo:</t>
  </si>
  <si>
    <t>La matriz multicriterio es una herramienta de apoyo para priorizar los proyectos carreteros que se encuentran a cargo de la ANI y que son susceptibles  de la Contribución Nacional de Valorización que facilita, además,  la toma de decisiones estratégicas y técnicas.</t>
  </si>
  <si>
    <t>Instructivo de diligenciamiento</t>
  </si>
  <si>
    <r>
      <t xml:space="preserve">1. </t>
    </r>
    <r>
      <rPr>
        <b/>
        <sz val="11"/>
        <color theme="1"/>
        <rFont val="Calibri"/>
        <family val="2"/>
      </rPr>
      <t xml:space="preserve">Hoja "Criticidad Social": </t>
    </r>
    <r>
      <rPr>
        <sz val="11"/>
        <color theme="1"/>
        <rFont val="Calibri"/>
        <family val="2"/>
      </rPr>
      <t xml:space="preserve">Diligencie las celdas de las columnas B a la N con la información tomada de ANISCOPIO del Reporte "Mapa de Criticidad Social y Riesgos de Peajes ANI", revise que esta información se encuentre actualizada. Las celdas de la columna N son lista desplegable; por su parte,  las celdas de las Columnas O, P y Q  contienen fórmulas por lo cual </t>
    </r>
    <r>
      <rPr>
        <b/>
        <u/>
        <sz val="11"/>
        <color theme="1"/>
        <rFont val="Calibri"/>
        <family val="2"/>
      </rPr>
      <t>NO DEBEN SER MODIFICADAS:</t>
    </r>
  </si>
  <si>
    <t>HOJA "CRITICIDAD SOCIAL"</t>
  </si>
  <si>
    <t>Columna</t>
  </si>
  <si>
    <t>Nombre</t>
  </si>
  <si>
    <t>Qué es</t>
  </si>
  <si>
    <t>Como diligenciar</t>
  </si>
  <si>
    <t>B</t>
  </si>
  <si>
    <t>Proyecto</t>
  </si>
  <si>
    <t>Nombre del Proyecto</t>
  </si>
  <si>
    <t>Diligenciar el nombre oficial del proyecto de la lista de concesiones o proyectos.</t>
  </si>
  <si>
    <t>C</t>
  </si>
  <si>
    <t>IdPeaje</t>
  </si>
  <si>
    <t>Código único que identifica cada peaje en Aniscopio</t>
  </si>
  <si>
    <t>Digitar el código asignado por Aniscopio; en caso de no aplicar, registrar "N/A"</t>
  </si>
  <si>
    <t>D</t>
  </si>
  <si>
    <t>Peaje</t>
  </si>
  <si>
    <t>Nombre oficial del peaje</t>
  </si>
  <si>
    <t>Escribir el nombre oficial del peaje según resolución o acto administrativo.</t>
  </si>
  <si>
    <t>E</t>
  </si>
  <si>
    <t>IdProyecto</t>
  </si>
  <si>
    <t>Número de identificación del proyecto en Aniscopio</t>
  </si>
  <si>
    <t>Registrar el código oficial asignado por Aniscopio</t>
  </si>
  <si>
    <t>F</t>
  </si>
  <si>
    <t>IdUnidadFuncional</t>
  </si>
  <si>
    <t>Código que corresponde a la unidad funcional dentro de Aniscopio</t>
  </si>
  <si>
    <t>Código interno que identifica cada unidad funcional del proyecto.</t>
  </si>
  <si>
    <t>G</t>
  </si>
  <si>
    <t>UnidadFuncional</t>
  </si>
  <si>
    <t>Nombre de la Unidad Funcional asociada al peaje.</t>
  </si>
  <si>
    <t>Diligenciar el nombre oficial de la unidad funcional</t>
  </si>
  <si>
    <t>H</t>
  </si>
  <si>
    <t>EstadoPeaje</t>
  </si>
  <si>
    <t>Estado de operación en el que se encuentra actualmente el peaje.</t>
  </si>
  <si>
    <t>Registrar el estado actual de operación del peaje</t>
  </si>
  <si>
    <t>I</t>
  </si>
  <si>
    <t>Departamento</t>
  </si>
  <si>
    <t>División territorial (departamento) donde se localiza el peaje.</t>
  </si>
  <si>
    <t>Escribir el nombre oficial del departamento</t>
  </si>
  <si>
    <t>J</t>
  </si>
  <si>
    <t>Municipio</t>
  </si>
  <si>
    <t>Municipio específico en el que se ubica el peaje</t>
  </si>
  <si>
    <t>Registrar el nombre oficial del municipio según la división política administrativa.</t>
  </si>
  <si>
    <t>K</t>
  </si>
  <si>
    <t>Presenta conflictos</t>
  </si>
  <si>
    <t>Indica si en el peaje se presentan conflictos sociales o comunitarios reportados en la plataforma Aniscopio.</t>
  </si>
  <si>
    <t>L</t>
  </si>
  <si>
    <t>Tipo conflictividad</t>
  </si>
  <si>
    <t>Describe la naturaleza o categoría del conflicto social identificado</t>
  </si>
  <si>
    <t>Diligenciar el tipo de conflictividad registrada en Aniscopio</t>
  </si>
  <si>
    <t>M</t>
  </si>
  <si>
    <t>Observaciones</t>
  </si>
  <si>
    <t>Comentarios o descripciones adicionales sobre el conflicto detectado</t>
  </si>
  <si>
    <t>Ingresar información cualitativa que complemente el análisis de criticidad social</t>
  </si>
  <si>
    <t>N</t>
  </si>
  <si>
    <t>Criticidad social por peaje</t>
  </si>
  <si>
    <t>Valor cualitativo asignado al nivel de conflictividad reportado en Aniscopio</t>
  </si>
  <si>
    <t>O</t>
  </si>
  <si>
    <t>Puntaje por peaje</t>
  </si>
  <si>
    <t>Valor cuantitativo asignado al nivel de conflictividad (escala de 0 a 1).</t>
  </si>
  <si>
    <t>Formula condicional que asigna un valor en escala de 0 a 1 según el nivel de conflictividad reportado.</t>
  </si>
  <si>
    <t>P</t>
  </si>
  <si>
    <t>Puntaje por proyecto</t>
  </si>
  <si>
    <t>Clasificación cuantitativa del nivel de criticidad social del proyecto</t>
  </si>
  <si>
    <t>Formula que revisa el nivel de criticidad social de todos los peajes de un proyecto y asigna un valor de 0 a 1 al proyecto completo.</t>
  </si>
  <si>
    <t>Q</t>
  </si>
  <si>
    <t>Criticidad social por proyecto</t>
  </si>
  <si>
    <t>Clasificación cualitativa del nivel de criticidad social del proyecto</t>
  </si>
  <si>
    <t>Formula condicional que asigna la clasificación cuantitativa del proyecto en general según el nivel de criticidad social cuantitativo.</t>
  </si>
  <si>
    <r>
      <t>2.</t>
    </r>
    <r>
      <rPr>
        <b/>
        <sz val="11"/>
        <color theme="1"/>
        <rFont val="Calibri"/>
        <family val="2"/>
      </rPr>
      <t xml:space="preserve"> Hoja "Información Base"</t>
    </r>
    <r>
      <rPr>
        <sz val="11"/>
        <color theme="1"/>
        <rFont val="Calibri"/>
        <family val="2"/>
      </rPr>
      <t xml:space="preserve">: Diligencie las celdas de las columnas A a la X con la información disponible en Aniscopio o de los lideres de los proyectos (verifique que sea actualizada). Las celdas de las columnas C, D, F, N, Q, R y S son listas desplegables; por su parte, las celdas de las columnas H, K, M , P y U contienen fórmulas por lo cual </t>
    </r>
    <r>
      <rPr>
        <b/>
        <u/>
        <sz val="11"/>
        <color theme="1"/>
        <rFont val="Calibri"/>
        <family val="2"/>
      </rPr>
      <t>NO DEBEN SER MODIFICADAS.</t>
    </r>
  </si>
  <si>
    <t>HOJA "INFORMACIÓN BASE"</t>
  </si>
  <si>
    <t>Proyectos con CNV en la región</t>
  </si>
  <si>
    <r>
      <t xml:space="preserve">Lista desplegable, seleccionar </t>
    </r>
    <r>
      <rPr>
        <b/>
        <i/>
        <sz val="11"/>
        <color theme="0" tint="-0.499984740745262"/>
        <rFont val="Aptos Narrow"/>
        <family val="2"/>
        <scheme val="minor"/>
      </rPr>
      <t>Si</t>
    </r>
    <r>
      <rPr>
        <i/>
        <sz val="11"/>
        <color theme="0" tint="-0.499984740745262"/>
        <rFont val="Aptos Narrow"/>
        <family val="2"/>
        <scheme val="minor"/>
      </rPr>
      <t xml:space="preserve">, si existe CNV en la región; </t>
    </r>
    <r>
      <rPr>
        <b/>
        <i/>
        <sz val="11"/>
        <color theme="0" tint="-0.499984740745262"/>
        <rFont val="Aptos Narrow"/>
        <family val="2"/>
        <scheme val="minor"/>
      </rPr>
      <t>No</t>
    </r>
    <r>
      <rPr>
        <i/>
        <sz val="11"/>
        <color theme="0" tint="-0.499984740745262"/>
        <rFont val="Aptos Narrow"/>
        <family val="2"/>
        <scheme val="minor"/>
      </rPr>
      <t>, si no existe CNV en la región.</t>
    </r>
  </si>
  <si>
    <t>Efecto estratégico</t>
  </si>
  <si>
    <t>Criterio habilitador en el que se indica la prioridad que se tenga para el proyecto vial según tópicos sociales, estrategia de política regional y prioridad del gobierno nacional</t>
  </si>
  <si>
    <t>Generación</t>
  </si>
  <si>
    <t>Generación a la que pertenece el proyecto de concesión</t>
  </si>
  <si>
    <t>Diligenciar la generación a la cual pertenece el proyecto según el reporte de Aniscopio.</t>
  </si>
  <si>
    <t>Etapa del proyecto</t>
  </si>
  <si>
    <t xml:space="preserve">Estado actual del proyecto </t>
  </si>
  <si>
    <t>Diligenciar la etapa en la que se encuentra el proyecto según el reporte de Aniscopio</t>
  </si>
  <si>
    <t>% de avance de la etapa constructiva</t>
  </si>
  <si>
    <t>Reporte de avance físico ejecutado de la obra en Aniscopio</t>
  </si>
  <si>
    <t>Registrar el avance físico ejecutado de la obra en escala de 0% a 100%, según el reporte de Aniscopio</t>
  </si>
  <si>
    <t>Longitud</t>
  </si>
  <si>
    <t>Longitud concesionada del proyecto reportada en Aniscopio</t>
  </si>
  <si>
    <t>Diligenciar la longitud concesionada a cargo, según el reporte de Aniscopio</t>
  </si>
  <si>
    <t>Percentiles Longitud</t>
  </si>
  <si>
    <t>Formula que calcula los percentiles los proyectos habilitados</t>
  </si>
  <si>
    <t>Número de Peajes</t>
  </si>
  <si>
    <t>Total de estaciones de peajes asociadas al corredor vial</t>
  </si>
  <si>
    <t>Diligenciar numero total de peajes reportado en Aniscopio</t>
  </si>
  <si>
    <t>Relación entre longitud y numero de peajes</t>
  </si>
  <si>
    <t xml:space="preserve">Distancia entre peajes en el corredor vial </t>
  </si>
  <si>
    <t>Formula que divide la longitud total entre el número de peajes</t>
  </si>
  <si>
    <t>Criterios Técnicos</t>
  </si>
  <si>
    <t>Tipo de intervención que se desarrolla en el proyecto</t>
  </si>
  <si>
    <r>
      <t xml:space="preserve">Lista desplegable  que permite seleccionar entre </t>
    </r>
    <r>
      <rPr>
        <b/>
        <i/>
        <sz val="11"/>
        <color theme="0" tint="-0.499984740745262"/>
        <rFont val="Aptos Narrow"/>
        <family val="2"/>
        <scheme val="minor"/>
      </rPr>
      <t>Construcción, Doble Calzada, Mejoramiento y Rehabilitación</t>
    </r>
  </si>
  <si>
    <t>CapEx</t>
  </si>
  <si>
    <t>Inversión estimada indexada a diciembre del año inmediatamente anterior.</t>
  </si>
  <si>
    <t>Diligenciar el valor del CapEx reportado en Aniscopio, indexado a diciembre del año inmediatamente anterior a la fecha que se esta diligenciando el formato</t>
  </si>
  <si>
    <t>Percentiles CapEx</t>
  </si>
  <si>
    <t>Formula que calcula los percentiles según el monto de inversión de los proyectos habilitados</t>
  </si>
  <si>
    <t xml:space="preserve">Disponibilidad de información </t>
  </si>
  <si>
    <t>Nivel de acceso y calidad de la información catastral disponible del proyecto</t>
  </si>
  <si>
    <r>
      <t xml:space="preserve">Lista desplegable que permite seleccionar entre </t>
    </r>
    <r>
      <rPr>
        <b/>
        <i/>
        <sz val="11"/>
        <color theme="0" tint="-0.499984740745262"/>
        <rFont val="Aptos Narrow"/>
        <family val="2"/>
        <scheme val="minor"/>
      </rPr>
      <t>Alta, Media o Baja</t>
    </r>
    <r>
      <rPr>
        <i/>
        <sz val="11"/>
        <color theme="0" tint="-0.499984740745262"/>
        <rFont val="Aptos Narrow"/>
        <family val="2"/>
        <scheme val="minor"/>
      </rPr>
      <t>.</t>
    </r>
  </si>
  <si>
    <t>Condiciones sociales y económicas</t>
  </si>
  <si>
    <t>Clasificación del entorno socioeconómico donde se desarrolla el proyecto.</t>
  </si>
  <si>
    <r>
      <t xml:space="preserve">Lista desplegable que permite seleccionar entre </t>
    </r>
    <r>
      <rPr>
        <b/>
        <i/>
        <sz val="11"/>
        <color theme="0" tint="-0.499984740745262"/>
        <rFont val="Aptos Narrow"/>
        <family val="2"/>
        <scheme val="minor"/>
      </rPr>
      <t>Buena, Media o Baja.</t>
    </r>
  </si>
  <si>
    <t>Facilidades de Acceso</t>
  </si>
  <si>
    <t>Jerarquía de la vía en términos de conectividad.</t>
  </si>
  <si>
    <t>R</t>
  </si>
  <si>
    <t>Seguridad</t>
  </si>
  <si>
    <t>Nivel de seguridad en el corredor vial</t>
  </si>
  <si>
    <t>S</t>
  </si>
  <si>
    <t>Criticidad Social</t>
  </si>
  <si>
    <t>Nivel de conflictividad social en el proyecto relacionado a los peajes</t>
  </si>
  <si>
    <t>Formula que busca en la hoja de "Criticidad Social" el proyecto y devuelve la clasificación cuantitativa.</t>
  </si>
  <si>
    <t>T</t>
  </si>
  <si>
    <t>Habilitados</t>
  </si>
  <si>
    <t>Indica si el proyecto es habilitado para ser sujeto a la CNV</t>
  </si>
  <si>
    <t>Formula que busca en la hoja de "Habilitadores" si el proyecto se habilita o no para la CNV.</t>
  </si>
  <si>
    <t>U</t>
  </si>
  <si>
    <t>Origen - Destino</t>
  </si>
  <si>
    <t>Ruta principal del proyecto reportada en aniscopio</t>
  </si>
  <si>
    <t>Diligenciar los municipios por los que cruza el proyecto</t>
  </si>
  <si>
    <t>V</t>
  </si>
  <si>
    <t>Observación</t>
  </si>
  <si>
    <t>Comentarios o descripciones adicionales sobre el proyecto</t>
  </si>
  <si>
    <t>Ingresar información que complemente el análisis del proyecto, si es necesario.</t>
  </si>
  <si>
    <r>
      <t xml:space="preserve">4. </t>
    </r>
    <r>
      <rPr>
        <b/>
        <sz val="11"/>
        <color theme="1"/>
        <rFont val="Calibri"/>
        <family val="2"/>
      </rPr>
      <t xml:space="preserve">Hoja "Habilitadores": </t>
    </r>
    <r>
      <rPr>
        <sz val="11"/>
        <color theme="1"/>
        <rFont val="Calibri"/>
        <family val="2"/>
      </rPr>
      <t>No diligencie información en esta hoja, los datos se actualizan en forma automática.</t>
    </r>
  </si>
  <si>
    <r>
      <t xml:space="preserve">5. </t>
    </r>
    <r>
      <rPr>
        <b/>
        <sz val="11"/>
        <color theme="1"/>
        <rFont val="Calibri"/>
        <family val="2"/>
      </rPr>
      <t xml:space="preserve">Hoja "Matriz Priorización":  </t>
    </r>
    <r>
      <rPr>
        <sz val="11"/>
        <color theme="1"/>
        <rFont val="Calibri"/>
        <family val="2"/>
      </rPr>
      <t>No diligencie información en esta hoja, los datos se actualizan en forma automática.</t>
    </r>
  </si>
  <si>
    <t>HOJA "PONDERADORES"</t>
  </si>
  <si>
    <t>Criterios Usados</t>
  </si>
  <si>
    <t>Descripción</t>
  </si>
  <si>
    <t>Peso</t>
  </si>
  <si>
    <t>PONDERADORES HABILITADORES</t>
  </si>
  <si>
    <t>En este indicador Si existe CNV en la región, el proyecto no continúa con el análisis; si No existe CNV en la región, el proyecto continúa con el análisis.</t>
  </si>
  <si>
    <t>Variable dicotómica, habilita o no habilita</t>
  </si>
  <si>
    <t>Etapa del Proyecto</t>
  </si>
  <si>
    <t>Si el proyecto se encuentra en etapa de estructuración, preconstrucción o construcción, el proyecto continúa con el análisis, si se encuentra en Operación, el proyecto no continúa con el análisis.</t>
  </si>
  <si>
    <t>Efecto estratégico (Conectividad nacional y regional)</t>
  </si>
  <si>
    <t>Este indicador incluye la prioridad que se tenga para el proyecto vial considerando tópicos sociales complejos como manejo con comunidades, manifestaciones, inconformismo social, estrategia política regional y prioridad del gobierno nacional en la zona de impacto directo del proyecto. Su calificación será: Efecto estratégico alto: continúa con el análisis/  Efecto estratégico bajo: no continúa con el análisis.</t>
  </si>
  <si>
    <t>CRITERIOS DE PRIORIZACIÓN:</t>
  </si>
  <si>
    <t>Facilidad de Procesamiento (Longitud)</t>
  </si>
  <si>
    <t>Este indicador se califica por medio de percentiles en los que, a menor longitud del proyecto vial (km), mayor será la calificación, y a medida que la longitud del proyecto vial (km) se incrementa, la calificación para este proyecto será menor.</t>
  </si>
  <si>
    <t>Este indicador contempla la distancia promedio entre un peaje y otro (actual o proyectado) en la longitud total del trazado (km) a menor distancia , menor será la calificación, y a medida que la relación se incrementa, la calificación para este proyecto será mayor.</t>
  </si>
  <si>
    <t>Criterios técnicos:</t>
  </si>
  <si>
    <t xml:space="preserve">Este indicador relaciona el tipo de obra a realizar con respecto al posible impacto inmobiliario, en cuanto a mayor valor de la tierra de los predios en la zona de influencia, posterior a la intervención sobre el corredor vial. </t>
  </si>
  <si>
    <t>Criterios financieros</t>
  </si>
  <si>
    <t>El indicador propone una mejor calificación al proyecto con mayor inversión, en el sentido que, entre mayor inversión, se generan mayores beneficios para la comunidad</t>
  </si>
  <si>
    <t>Disponibilidad de información Gestores Catastrales</t>
  </si>
  <si>
    <t>Se consideró la calificación de este indicador en línea con la agilidad de respuesta por parte de los gestores identificados en la zona de influencia preliminar.</t>
  </si>
  <si>
    <t>Este indicador incluye la prioridad que se tenga para el proyecto vial considerando tópicos sociales (peajes) y de criticidad social en el corredor vial. La información se toma directamente de ANISCOPIO</t>
  </si>
  <si>
    <t xml:space="preserve">Facilidades de acceso </t>
  </si>
  <si>
    <t>En este indicador se califica el proyecto vial otorgando una mejor calificación si se genera interconexión con vías de primer orden y una menor calificación si no se genera interconexión vial.</t>
  </si>
  <si>
    <t>Notas:</t>
  </si>
  <si>
    <t>Las celdas en este color se encuentran protegidas y no pueden modificarse.</t>
  </si>
  <si>
    <t xml:space="preserve">   Para cualquier duda adicional, contactar al equipo responsable de este archivo.</t>
  </si>
  <si>
    <t>Tabla de Contenido</t>
  </si>
  <si>
    <t>Información Base</t>
  </si>
  <si>
    <t>Ponderadores</t>
  </si>
  <si>
    <t>Habilitadores</t>
  </si>
  <si>
    <t>Matriz Priorización</t>
  </si>
  <si>
    <t>Resultados</t>
  </si>
  <si>
    <t>DATOS GENERALES</t>
  </si>
  <si>
    <t>CONFLICTIVIDAD SOCIAL</t>
  </si>
  <si>
    <t>Presenta conflictos
(Aniscopio)</t>
  </si>
  <si>
    <t>Puntaje</t>
  </si>
  <si>
    <t>N/A</t>
  </si>
  <si>
    <t>Muy Alta</t>
  </si>
  <si>
    <t>Alta</t>
  </si>
  <si>
    <t>Medio</t>
  </si>
  <si>
    <t>Bajo</t>
  </si>
  <si>
    <t>PROYECTO</t>
  </si>
  <si>
    <t>Fecha de inicio de la etapa de operación</t>
  </si>
  <si>
    <t>CAPEX</t>
  </si>
  <si>
    <t>ORIGEN  -DESTINO</t>
  </si>
  <si>
    <t>OBSERVACIÓN</t>
  </si>
  <si>
    <t>Si</t>
  </si>
  <si>
    <t>Mejoramiento</t>
  </si>
  <si>
    <t>Buena</t>
  </si>
  <si>
    <t>Tercer Orden</t>
  </si>
  <si>
    <t xml:space="preserve"> </t>
  </si>
  <si>
    <t>MATRIZ MULTICRITERIO PARA LA PRESELECCION DE PROYECTOS, PARA LA APLICACIÓN DE LA CONTRIBUCIÓN NACIONAL DE VALORIZACIÓN</t>
  </si>
  <si>
    <t xml:space="preserve">Proyectos con CNV en la región </t>
  </si>
  <si>
    <t>Etapa del proyecto 
Artículo 249 de la Ley 1819 de 2016</t>
  </si>
  <si>
    <t>No se habilita</t>
  </si>
  <si>
    <t>Estructuración (Antes)</t>
  </si>
  <si>
    <t>Se habilita</t>
  </si>
  <si>
    <t>No</t>
  </si>
  <si>
    <t>Preconstrucción (Durante)</t>
  </si>
  <si>
    <t>Baja</t>
  </si>
  <si>
    <t>Construcción (Durante)</t>
  </si>
  <si>
    <t>Operación (Después)</t>
  </si>
  <si>
    <t>Hasta 5 años de iniciada la etapa de operación</t>
  </si>
  <si>
    <t>Posterior a 5 años de iniciada la etapa de operación</t>
  </si>
  <si>
    <t>CRITERIOS DE PRIORIZACIÓN</t>
  </si>
  <si>
    <t>Criterios técnicos</t>
  </si>
  <si>
    <t>Criterios financieros (CapEx)</t>
  </si>
  <si>
    <t>&lt;P25</t>
  </si>
  <si>
    <t>Mas distancia entre peajes mejor calificación entre 1 y 0</t>
  </si>
  <si>
    <t>Construcción</t>
  </si>
  <si>
    <t>&gt;P75</t>
  </si>
  <si>
    <t>P25-P50</t>
  </si>
  <si>
    <t>Doble Calzada</t>
  </si>
  <si>
    <t>P50-P75</t>
  </si>
  <si>
    <t>Rehabilitación</t>
  </si>
  <si>
    <t>Primer Orden</t>
  </si>
  <si>
    <t>% de la vía que esta delimitada en zona de orden público, calificación de 1 a 0</t>
  </si>
  <si>
    <t>Media</t>
  </si>
  <si>
    <t>Segundo Orden</t>
  </si>
  <si>
    <t>Sin Conexión</t>
  </si>
  <si>
    <t>ADICIONALES</t>
  </si>
  <si>
    <t>Percentiles Longitudes</t>
  </si>
  <si>
    <t>PESO PONDERADORES</t>
  </si>
  <si>
    <t>Percentil 25</t>
  </si>
  <si>
    <t>Percentil 50</t>
  </si>
  <si>
    <t>Percentil 75</t>
  </si>
  <si>
    <t>Total</t>
  </si>
  <si>
    <t xml:space="preserve">                                     MATRIZ MULTICRITERIO PARA LA PRESELECCION DE PROYECTOS , PARA LA APLICACIÓN DE LA CONTRIBUCIÓN NACIONAL DE VALORIZACIÓN</t>
  </si>
  <si>
    <t xml:space="preserve">       CÓDIGO</t>
  </si>
  <si>
    <t>Habilitadores / Proyectos Carreteros</t>
  </si>
  <si>
    <t>Fecha de inicio de la operación</t>
  </si>
  <si>
    <t>Ponderadores / Proyectos Carreteros</t>
  </si>
  <si>
    <t>Proyectos Carreteros</t>
  </si>
  <si>
    <t>Resultado</t>
  </si>
  <si>
    <t>MATRIZ ORDENADA NO TOCAR</t>
  </si>
  <si>
    <t>Datos / Proyectos Carreteros</t>
  </si>
  <si>
    <t>Criterios / Proyectos Carreteros</t>
  </si>
  <si>
    <t>Ponderación / Proyectos Carreteros</t>
  </si>
  <si>
    <t>Resultado Calificación</t>
  </si>
  <si>
    <t>RESULTADOS</t>
  </si>
  <si>
    <t>Posición</t>
  </si>
  <si>
    <t xml:space="preserve">Criterio habilitador en el que se indica si existe o no algún proceso de Contribución Nacional de Valorización </t>
  </si>
  <si>
    <r>
      <t xml:space="preserve">Lista desplegable, seleccionar </t>
    </r>
    <r>
      <rPr>
        <b/>
        <i/>
        <sz val="11"/>
        <color theme="0" tint="-0.499984740745262"/>
        <rFont val="Aptos Narrow"/>
        <family val="2"/>
        <scheme val="minor"/>
      </rPr>
      <t>Alta</t>
    </r>
    <r>
      <rPr>
        <i/>
        <sz val="11"/>
        <color theme="0" tint="-0.499984740745262"/>
        <rFont val="Aptos Narrow"/>
        <family val="2"/>
        <scheme val="minor"/>
      </rPr>
      <t xml:space="preserve">, si el efecto estratégico es alto o </t>
    </r>
    <r>
      <rPr>
        <b/>
        <i/>
        <sz val="11"/>
        <color theme="0" tint="-0.499984740745262"/>
        <rFont val="Aptos Narrow"/>
        <family val="2"/>
        <scheme val="minor"/>
      </rPr>
      <t>Baja</t>
    </r>
    <r>
      <rPr>
        <i/>
        <sz val="11"/>
        <color theme="0" tint="-0.499984740745262"/>
        <rFont val="Aptos Narrow"/>
        <family val="2"/>
        <scheme val="minor"/>
      </rPr>
      <t>, si el efecto estratégico es bajo.</t>
    </r>
  </si>
  <si>
    <t>Clasificación del proyecto según su longitud, frente a los demás proyectos</t>
  </si>
  <si>
    <t>Clasificación del proyecto según su inversión, frente a los demás proyectos</t>
  </si>
  <si>
    <r>
      <t xml:space="preserve">Lista desplegable que permite seleccionar entre </t>
    </r>
    <r>
      <rPr>
        <b/>
        <i/>
        <sz val="11"/>
        <color theme="0" tint="-0.499984740745262"/>
        <rFont val="Aptos Narrow"/>
        <family val="2"/>
        <scheme val="minor"/>
      </rPr>
      <t>Primer Orden, Segundo Orden, Tercer Orden y Sin Conexión</t>
    </r>
  </si>
  <si>
    <t>Registrar el porcentaje del corredor vial que se encuentra dentro de zonas con incidencia del conflicto armado en el país según reportes del DNP</t>
  </si>
  <si>
    <r>
      <t>3.</t>
    </r>
    <r>
      <rPr>
        <b/>
        <sz val="11"/>
        <color theme="1"/>
        <rFont val="Calibri"/>
        <family val="2"/>
      </rPr>
      <t xml:space="preserve"> Hoja</t>
    </r>
    <r>
      <rPr>
        <sz val="11"/>
        <color theme="1"/>
        <rFont val="Calibri"/>
        <family val="2"/>
      </rPr>
      <t xml:space="preserve"> </t>
    </r>
    <r>
      <rPr>
        <b/>
        <sz val="11"/>
        <color theme="1"/>
        <rFont val="Calibri"/>
        <family val="2"/>
      </rPr>
      <t>"Ponderadores":</t>
    </r>
    <r>
      <rPr>
        <sz val="11"/>
        <color theme="1"/>
        <rFont val="Calibri"/>
        <family val="2"/>
      </rPr>
      <t xml:space="preserve"> Contiene los parámetros y calificaciones para evaluar los criterios habilitadores en las hojas de "Habilitadores" y "Matriz Priorización"</t>
    </r>
  </si>
  <si>
    <r>
      <t xml:space="preserve">6. </t>
    </r>
    <r>
      <rPr>
        <b/>
        <sz val="11"/>
        <color theme="1"/>
        <rFont val="Calibri"/>
        <family val="2"/>
      </rPr>
      <t xml:space="preserve">Hoja "Resultados": </t>
    </r>
    <r>
      <rPr>
        <sz val="11"/>
        <color theme="1"/>
        <rFont val="Calibri"/>
        <family val="2"/>
      </rPr>
      <t xml:space="preserve">La información se despliega en lista ordenada de los proyectos priorizados y con el puntaje que obtuvieron, </t>
    </r>
    <r>
      <rPr>
        <b/>
        <sz val="11"/>
        <color theme="1"/>
        <rFont val="Calibri"/>
        <family val="2"/>
      </rPr>
      <t>no debe modificarla.</t>
    </r>
  </si>
  <si>
    <t>En este indicador se contempla el porcentaje del corredor vial que se encuentre dentro de zonas con incidencia del conflicto armado en el país. Fuente de información DNP documento índice de incidencia del Conflicto Armado IICA.</t>
  </si>
  <si>
    <t>Las celdas en este color tienen listas desplegables predeterminadas, no las modifique, solo busque en la lista el carácter que necesita</t>
  </si>
  <si>
    <t>Las formulas están automatizadas; evite borrar celdas con cálculos.</t>
  </si>
  <si>
    <t>Los percentiles de longitud y CapEx se calculan automáticamente, no es necesario modificarlos.</t>
  </si>
  <si>
    <r>
      <t xml:space="preserve">Diligenciar </t>
    </r>
    <r>
      <rPr>
        <b/>
        <i/>
        <sz val="11"/>
        <color theme="0" tint="-0.499984740745262"/>
        <rFont val="Calibri"/>
        <family val="2"/>
      </rPr>
      <t>SI</t>
    </r>
    <r>
      <rPr>
        <i/>
        <sz val="11"/>
        <color theme="0" tint="-0.499984740745262"/>
        <rFont val="Calibri"/>
        <family val="2"/>
      </rPr>
      <t xml:space="preserve">, si hay conflictos registrados; </t>
    </r>
    <r>
      <rPr>
        <b/>
        <i/>
        <sz val="11"/>
        <color theme="0" tint="-0.499984740745262"/>
        <rFont val="Calibri"/>
        <family val="2"/>
      </rPr>
      <t>NO</t>
    </r>
    <r>
      <rPr>
        <i/>
        <sz val="11"/>
        <color theme="0" tint="-0.499984740745262"/>
        <rFont val="Calibri"/>
        <family val="2"/>
      </rPr>
      <t xml:space="preserve">, si no se presentan conflictos y </t>
    </r>
    <r>
      <rPr>
        <b/>
        <i/>
        <sz val="11"/>
        <color theme="0" tint="-0.499984740745262"/>
        <rFont val="Calibri"/>
        <family val="2"/>
      </rPr>
      <t>NO</t>
    </r>
    <r>
      <rPr>
        <i/>
        <sz val="11"/>
        <color theme="0" tint="-0.499984740745262"/>
        <rFont val="Calibri"/>
        <family val="2"/>
      </rPr>
      <t xml:space="preserve"> </t>
    </r>
    <r>
      <rPr>
        <b/>
        <i/>
        <sz val="11"/>
        <color theme="0" tint="-0.499984740745262"/>
        <rFont val="Calibri"/>
        <family val="2"/>
      </rPr>
      <t>REGISTRA</t>
    </r>
    <r>
      <rPr>
        <i/>
        <sz val="11"/>
        <color theme="0" tint="-0.499984740745262"/>
        <rFont val="Calibri"/>
        <family val="2"/>
      </rPr>
      <t xml:space="preserve"> si no hay información disponible.</t>
    </r>
  </si>
  <si>
    <r>
      <t xml:space="preserve">Registrar el valor cualitativo correspondiente de acuerdo al reporte de Aniscopio, según la </t>
    </r>
    <r>
      <rPr>
        <b/>
        <i/>
        <sz val="11"/>
        <color theme="0" tint="-0.499984740745262"/>
        <rFont val="Calibri"/>
        <family val="2"/>
      </rPr>
      <t>lista desplegable</t>
    </r>
    <r>
      <rPr>
        <i/>
        <sz val="11"/>
        <color theme="0" tint="-0.499984740745262"/>
        <rFont val="Calibri"/>
        <family val="2"/>
      </rPr>
      <t>.</t>
    </r>
  </si>
  <si>
    <t>CÓDIGO                           SEPG-F-105</t>
  </si>
  <si>
    <t xml:space="preserve">VERSIÓN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</si>
</sst>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 #,##0_-;\-&quot;$&quot;\ * #,##0_-;_-&quot;$&quot;\ * &quot;-&quot;??_-;_-@_-"/>
    <numFmt numFmtId="165" formatCode="0.0"/>
    <numFmt numFmtId="166" formatCode="0.00000%"/>
    <numFmt numFmtId="167" formatCode="&quot;00&quot;#"/>
  </numFmts>
  <fonts count="36" x14ac:knownFonts="1">
    <font>
      <sz val="11"/>
      <color theme="1"/>
      <name val="Aptos Narrow"/>
      <family val="2"/>
      <scheme val="minor"/>
    </font>
    <font>
      <b/>
      <sz val="11"/>
      <color theme="1"/>
      <name val="Aptos Narrow"/>
      <family val="2"/>
      <scheme val="minor"/>
    </font>
    <font>
      <b/>
      <sz val="10"/>
      <color theme="1"/>
      <name val="Aptos Narrow"/>
      <family val="2"/>
      <scheme val="minor"/>
    </font>
    <font>
      <sz val="11"/>
      <color theme="1"/>
      <name val="Aptos Narrow"/>
      <family val="2"/>
      <scheme val="minor"/>
    </font>
    <font>
      <b/>
      <sz val="11"/>
      <color theme="9"/>
      <name val="Aptos Narrow"/>
      <family val="2"/>
      <scheme val="minor"/>
    </font>
    <font>
      <sz val="11"/>
      <color rgb="FFFF0000"/>
      <name val="Aptos Narrow"/>
      <family val="2"/>
      <scheme val="minor"/>
    </font>
    <font>
      <sz val="11"/>
      <name val="Aptos Narrow"/>
      <family val="2"/>
      <scheme val="minor"/>
    </font>
    <font>
      <b/>
      <sz val="10"/>
      <name val="Aptos Narrow"/>
      <family val="2"/>
      <scheme val="minor"/>
    </font>
    <font>
      <b/>
      <sz val="11"/>
      <name val="Aptos Narrow"/>
      <family val="2"/>
      <scheme val="minor"/>
    </font>
    <font>
      <i/>
      <sz val="10"/>
      <color theme="5" tint="-0.249977111117893"/>
      <name val="Aptos Narrow"/>
      <family val="2"/>
      <scheme val="minor"/>
    </font>
    <font>
      <sz val="10"/>
      <color theme="1"/>
      <name val="Aptos Narrow"/>
      <family val="2"/>
      <scheme val="minor"/>
    </font>
    <font>
      <u/>
      <sz val="11"/>
      <color theme="10"/>
      <name val="Aptos Narrow"/>
      <family val="2"/>
      <scheme val="minor"/>
    </font>
    <font>
      <sz val="11"/>
      <color theme="1"/>
      <name val="Calibri"/>
      <family val="2"/>
    </font>
    <font>
      <b/>
      <sz val="11"/>
      <color theme="1"/>
      <name val="Calibri"/>
      <family val="2"/>
    </font>
    <font>
      <b/>
      <sz val="12"/>
      <color theme="1"/>
      <name val="Calibri"/>
      <family val="2"/>
    </font>
    <font>
      <sz val="12"/>
      <color theme="1"/>
      <name val="Calibri"/>
      <family val="2"/>
    </font>
    <font>
      <b/>
      <sz val="12"/>
      <name val="Calibri"/>
      <family val="2"/>
    </font>
    <font>
      <sz val="12"/>
      <name val="Calibri"/>
      <family val="2"/>
    </font>
    <font>
      <sz val="11"/>
      <color rgb="FFFF0000"/>
      <name val="Calibri"/>
      <family val="2"/>
    </font>
    <font>
      <b/>
      <i/>
      <sz val="11"/>
      <color theme="0"/>
      <name val="Calibri"/>
      <family val="2"/>
    </font>
    <font>
      <b/>
      <i/>
      <sz val="11"/>
      <color theme="1"/>
      <name val="Calibri"/>
      <family val="2"/>
    </font>
    <font>
      <b/>
      <sz val="14"/>
      <color rgb="FFFF0000"/>
      <name val="Calibri"/>
      <family val="2"/>
    </font>
    <font>
      <b/>
      <i/>
      <sz val="11"/>
      <color theme="1"/>
      <name val="Aptos Narrow"/>
      <family val="2"/>
      <scheme val="minor"/>
    </font>
    <font>
      <i/>
      <sz val="11"/>
      <color theme="0" tint="-0.499984740745262"/>
      <name val="Aptos Narrow"/>
      <family val="2"/>
      <scheme val="minor"/>
    </font>
    <font>
      <b/>
      <i/>
      <sz val="11"/>
      <color theme="0" tint="-0.499984740745262"/>
      <name val="Aptos Narrow"/>
      <family val="2"/>
      <scheme val="minor"/>
    </font>
    <font>
      <b/>
      <sz val="11"/>
      <color rgb="FF000000"/>
      <name val="Calibri"/>
      <family val="2"/>
    </font>
    <font>
      <b/>
      <sz val="11"/>
      <color rgb="FF000000"/>
      <name val="Calibri"/>
      <family val="2"/>
    </font>
    <font>
      <sz val="11"/>
      <color rgb="FF000000"/>
      <name val="Calibri"/>
      <family val="2"/>
    </font>
    <font>
      <sz val="11"/>
      <color rgb="FF000000"/>
      <name val="Calibri"/>
      <family val="2"/>
    </font>
    <font>
      <b/>
      <sz val="14"/>
      <color theme="1"/>
      <name val="Aptos Narrow"/>
      <family val="2"/>
      <scheme val="minor"/>
    </font>
    <font>
      <b/>
      <u/>
      <sz val="11"/>
      <color theme="1"/>
      <name val="Calibri"/>
      <family val="2"/>
    </font>
    <font>
      <b/>
      <sz val="14"/>
      <color rgb="FF000000"/>
      <name val="Calibri"/>
      <family val="2"/>
    </font>
    <font>
      <b/>
      <sz val="14"/>
      <color theme="1"/>
      <name val="Calibri"/>
      <family val="2"/>
    </font>
    <font>
      <i/>
      <sz val="11"/>
      <color theme="0" tint="-0.499984740745262"/>
      <name val="Calibri"/>
      <family val="2"/>
    </font>
    <font>
      <b/>
      <i/>
      <sz val="11"/>
      <color theme="0" tint="-0.499984740745262"/>
      <name val="Calibri"/>
      <family val="2"/>
    </font>
    <font>
      <u/>
      <sz val="11"/>
      <color theme="10"/>
      <name val="Calibri"/>
      <family val="2"/>
    </font>
  </fonts>
  <fills count="15">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9966"/>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6"/>
        <bgColor indexed="64"/>
      </patternFill>
    </fill>
    <fill>
      <patternFill patternType="solid">
        <fgColor theme="0" tint="-4.9989318521683403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dashed">
        <color rgb="FF000000"/>
      </left>
      <right style="dashed">
        <color rgb="FF000000"/>
      </right>
      <top style="dashed">
        <color rgb="FF000000"/>
      </top>
      <bottom style="dashed">
        <color rgb="FF000000"/>
      </bottom>
      <diagonal/>
    </border>
    <border>
      <left/>
      <right/>
      <top style="dashed">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hair">
        <color indexed="64"/>
      </left>
      <right style="medium">
        <color rgb="FF000000"/>
      </right>
      <top style="hair">
        <color indexed="64"/>
      </top>
      <bottom style="hair">
        <color indexed="64"/>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medium">
        <color rgb="FF000000"/>
      </left>
      <right/>
      <top style="dashed">
        <color rgb="FF000000"/>
      </top>
      <bottom/>
      <diagonal/>
    </border>
    <border>
      <left/>
      <right style="medium">
        <color rgb="FF000000"/>
      </right>
      <top style="dashed">
        <color rgb="FF000000"/>
      </top>
      <bottom/>
      <diagonal/>
    </border>
    <border>
      <left style="dashed">
        <color rgb="FF000000"/>
      </left>
      <right style="medium">
        <color rgb="FF000000"/>
      </right>
      <top style="dashed">
        <color rgb="FF000000"/>
      </top>
      <bottom style="dashed">
        <color rgb="FF000000"/>
      </bottom>
      <diagonal/>
    </border>
    <border>
      <left style="medium">
        <color rgb="FF000000"/>
      </left>
      <right style="dashed">
        <color rgb="FF000000"/>
      </right>
      <top style="dashed">
        <color rgb="FF000000"/>
      </top>
      <bottom style="dashed">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dashed">
        <color rgb="FF000000"/>
      </top>
      <bottom style="dashed">
        <color rgb="FF000000"/>
      </bottom>
      <diagonal/>
    </border>
    <border>
      <left style="medium">
        <color rgb="FF000000"/>
      </left>
      <right/>
      <top style="dashed">
        <color rgb="FF000000"/>
      </top>
      <bottom style="dashed">
        <color rgb="FF00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dashed">
        <color rgb="FF000000"/>
      </right>
      <top style="medium">
        <color rgb="FF000000"/>
      </top>
      <bottom style="dashed">
        <color rgb="FF000000"/>
      </bottom>
      <diagonal/>
    </border>
    <border>
      <left style="dashed">
        <color rgb="FF000000"/>
      </left>
      <right style="dashed">
        <color rgb="FF000000"/>
      </right>
      <top style="medium">
        <color rgb="FF000000"/>
      </top>
      <bottom style="dashed">
        <color rgb="FF000000"/>
      </bottom>
      <diagonal/>
    </border>
    <border>
      <left style="dashed">
        <color rgb="FF000000"/>
      </left>
      <right style="medium">
        <color rgb="FF000000"/>
      </right>
      <top style="medium">
        <color rgb="FF000000"/>
      </top>
      <bottom style="dashed">
        <color rgb="FF000000"/>
      </bottom>
      <diagonal/>
    </border>
    <border>
      <left style="medium">
        <color rgb="FF000000"/>
      </left>
      <right style="dashed">
        <color rgb="FF000000"/>
      </right>
      <top style="dashed">
        <color rgb="FF000000"/>
      </top>
      <bottom style="medium">
        <color rgb="FF000000"/>
      </bottom>
      <diagonal/>
    </border>
    <border>
      <left style="dashed">
        <color rgb="FF000000"/>
      </left>
      <right style="dashed">
        <color rgb="FF000000"/>
      </right>
      <top style="dashed">
        <color rgb="FF000000"/>
      </top>
      <bottom style="medium">
        <color rgb="FF000000"/>
      </bottom>
      <diagonal/>
    </border>
    <border>
      <left style="dashed">
        <color rgb="FF000000"/>
      </left>
      <right style="medium">
        <color rgb="FF000000"/>
      </right>
      <top style="dashed">
        <color rgb="FF000000"/>
      </top>
      <bottom style="medium">
        <color rgb="FF000000"/>
      </bottom>
      <diagonal/>
    </border>
    <border>
      <left/>
      <right style="hair">
        <color indexed="64"/>
      </right>
      <top/>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style="hair">
        <color rgb="FF000000"/>
      </left>
      <right style="hair">
        <color rgb="FF000000"/>
      </right>
      <top style="hair">
        <color rgb="FF000000"/>
      </top>
      <bottom style="dashed">
        <color rgb="FF000000"/>
      </bottom>
      <diagonal/>
    </border>
    <border>
      <left style="hair">
        <color rgb="FF000000"/>
      </left>
      <right style="hair">
        <color rgb="FF000000"/>
      </right>
      <top style="dashed">
        <color rgb="FF000000"/>
      </top>
      <bottom style="dashed">
        <color rgb="FF000000"/>
      </bottom>
      <diagonal/>
    </border>
    <border>
      <left style="hair">
        <color rgb="FF000000"/>
      </left>
      <right style="hair">
        <color rgb="FF000000"/>
      </right>
      <top style="dashed">
        <color rgb="FF000000"/>
      </top>
      <bottom style="hair">
        <color rgb="FF000000"/>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Alignment="0" applyProtection="0"/>
  </cellStyleXfs>
  <cellXfs count="346">
    <xf numFmtId="0" fontId="0" fillId="0" borderId="0" xfId="0"/>
    <xf numFmtId="0" fontId="0" fillId="0" borderId="1" xfId="0" applyBorder="1"/>
    <xf numFmtId="0" fontId="0" fillId="0" borderId="0" xfId="0" applyAlignment="1">
      <alignment vertical="center"/>
    </xf>
    <xf numFmtId="0" fontId="0" fillId="0" borderId="1" xfId="0" applyBorder="1" applyAlignment="1">
      <alignment vertical="center"/>
    </xf>
    <xf numFmtId="0" fontId="0" fillId="0" borderId="1" xfId="0" applyBorder="1" applyAlignment="1">
      <alignment horizont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0" xfId="0" applyAlignment="1">
      <alignment horizontal="center" vertical="center"/>
    </xf>
    <xf numFmtId="0" fontId="0" fillId="0" borderId="0" xfId="0" applyAlignment="1">
      <alignment horizontal="center"/>
    </xf>
    <xf numFmtId="0" fontId="0" fillId="0" borderId="1" xfId="0" applyBorder="1" applyAlignment="1">
      <alignment horizontal="left" vertical="center"/>
    </xf>
    <xf numFmtId="0" fontId="0" fillId="0" borderId="1" xfId="0" applyBorder="1" applyAlignment="1">
      <alignment horizontal="right" vertical="center"/>
    </xf>
    <xf numFmtId="10" fontId="0" fillId="0" borderId="1" xfId="0" applyNumberFormat="1" applyBorder="1" applyAlignment="1">
      <alignment horizontal="center" vertical="center"/>
    </xf>
    <xf numFmtId="0" fontId="1" fillId="3" borderId="1" xfId="0" applyFont="1" applyFill="1" applyBorder="1" applyAlignment="1">
      <alignment vertical="center" wrapText="1"/>
    </xf>
    <xf numFmtId="0" fontId="1" fillId="4" borderId="0" xfId="0" applyFont="1" applyFill="1" applyAlignment="1">
      <alignment horizontal="center" vertical="center" wrapText="1"/>
    </xf>
    <xf numFmtId="0" fontId="0" fillId="0" borderId="0" xfId="0" applyAlignment="1">
      <alignment horizontal="right" vertical="center"/>
    </xf>
    <xf numFmtId="0" fontId="1" fillId="6" borderId="0" xfId="0" applyFont="1" applyFill="1" applyAlignment="1">
      <alignment horizontal="center" vertical="center"/>
    </xf>
    <xf numFmtId="164" fontId="0" fillId="0" borderId="0" xfId="1" applyNumberFormat="1" applyFont="1" applyBorder="1" applyAlignment="1">
      <alignment horizontal="center" vertical="center"/>
    </xf>
    <xf numFmtId="0" fontId="0" fillId="0" borderId="0" xfId="0" applyAlignment="1">
      <alignment horizontal="center" vertical="center" wrapText="1"/>
    </xf>
    <xf numFmtId="10" fontId="0" fillId="0" borderId="0" xfId="0" applyNumberFormat="1" applyAlignment="1">
      <alignment horizontal="center" vertical="center"/>
    </xf>
    <xf numFmtId="0" fontId="2" fillId="2" borderId="17" xfId="0" applyFont="1" applyFill="1" applyBorder="1" applyAlignment="1">
      <alignment horizontal="center" vertical="center" wrapText="1"/>
    </xf>
    <xf numFmtId="0" fontId="0" fillId="0" borderId="16" xfId="0" applyBorder="1" applyAlignment="1">
      <alignment horizontal="center"/>
    </xf>
    <xf numFmtId="0" fontId="1" fillId="0" borderId="0" xfId="0" applyFont="1" applyAlignment="1">
      <alignment horizontal="center"/>
    </xf>
    <xf numFmtId="0" fontId="1" fillId="7" borderId="0" xfId="0" applyFont="1" applyFill="1"/>
    <xf numFmtId="2" fontId="0" fillId="0" borderId="16" xfId="0" applyNumberFormat="1" applyBorder="1" applyAlignment="1">
      <alignment horizontal="center"/>
    </xf>
    <xf numFmtId="0" fontId="1" fillId="3" borderId="15" xfId="0" applyFont="1" applyFill="1" applyBorder="1" applyAlignment="1">
      <alignment vertical="center" wrapText="1"/>
    </xf>
    <xf numFmtId="0" fontId="0" fillId="0" borderId="19" xfId="0" applyBorder="1" applyAlignment="1">
      <alignment horizontal="center" vertical="center"/>
    </xf>
    <xf numFmtId="0" fontId="5" fillId="0" borderId="0" xfId="0" applyFont="1"/>
    <xf numFmtId="0" fontId="0" fillId="0" borderId="19" xfId="0" applyBorder="1" applyAlignment="1">
      <alignment vertical="center" wrapText="1"/>
    </xf>
    <xf numFmtId="0" fontId="0" fillId="0" borderId="19" xfId="0" applyBorder="1" applyAlignment="1">
      <alignment vertical="center"/>
    </xf>
    <xf numFmtId="9" fontId="0" fillId="0" borderId="1" xfId="0" applyNumberFormat="1" applyBorder="1" applyAlignment="1">
      <alignment vertical="center"/>
    </xf>
    <xf numFmtId="10" fontId="0" fillId="0" borderId="1" xfId="0" applyNumberFormat="1"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6" fillId="0" borderId="0" xfId="0" applyFont="1"/>
    <xf numFmtId="0" fontId="1" fillId="0" borderId="0" xfId="0" applyFont="1" applyAlignment="1">
      <alignment horizontal="center" vertical="center"/>
    </xf>
    <xf numFmtId="0" fontId="0" fillId="0" borderId="17" xfId="0" applyBorder="1" applyAlignment="1">
      <alignment horizontal="center"/>
    </xf>
    <xf numFmtId="0" fontId="1" fillId="0" borderId="17" xfId="0" applyFont="1" applyBorder="1" applyAlignment="1">
      <alignment horizontal="center" vertical="center"/>
    </xf>
    <xf numFmtId="0" fontId="0" fillId="0" borderId="0" xfId="0" applyAlignment="1">
      <alignment horizontal="left"/>
    </xf>
    <xf numFmtId="44" fontId="0" fillId="0" borderId="0" xfId="1" applyFont="1" applyBorder="1" applyAlignment="1">
      <alignment horizontal="center"/>
    </xf>
    <xf numFmtId="9" fontId="6" fillId="0" borderId="0" xfId="2" applyFont="1" applyBorder="1" applyAlignment="1">
      <alignment horizontal="center"/>
    </xf>
    <xf numFmtId="14" fontId="6" fillId="0" borderId="0" xfId="2" applyNumberFormat="1" applyFont="1" applyBorder="1" applyAlignment="1">
      <alignment horizontal="center"/>
    </xf>
    <xf numFmtId="14" fontId="6" fillId="0" borderId="0" xfId="0" applyNumberFormat="1" applyFont="1" applyAlignment="1">
      <alignment horizontal="center" wrapText="1"/>
    </xf>
    <xf numFmtId="0" fontId="6" fillId="0" borderId="0" xfId="0" applyFont="1" applyAlignment="1">
      <alignment horizontal="center" wrapText="1"/>
    </xf>
    <xf numFmtId="0" fontId="1" fillId="0" borderId="0" xfId="0" applyFont="1" applyAlignment="1">
      <alignment horizontal="center" vertical="center" wrapText="1"/>
    </xf>
    <xf numFmtId="164" fontId="0" fillId="0" borderId="1" xfId="1" applyNumberFormat="1" applyFont="1" applyBorder="1" applyAlignment="1">
      <alignment horizontal="center" vertical="center"/>
    </xf>
    <xf numFmtId="9" fontId="1" fillId="7" borderId="0" xfId="2" applyFont="1" applyFill="1" applyAlignment="1">
      <alignment horizontal="center"/>
    </xf>
    <xf numFmtId="9" fontId="0" fillId="0" borderId="0" xfId="2" applyFont="1" applyAlignment="1">
      <alignment horizontal="center"/>
    </xf>
    <xf numFmtId="0" fontId="1" fillId="4" borderId="0" xfId="0" applyFont="1" applyFill="1"/>
    <xf numFmtId="0" fontId="6" fillId="0" borderId="0" xfId="0" applyFont="1" applyAlignment="1" applyProtection="1">
      <alignment vertical="center"/>
      <protection locked="0"/>
    </xf>
    <xf numFmtId="0" fontId="6" fillId="0" borderId="0" xfId="0" applyFont="1" applyProtection="1">
      <protection locked="0"/>
    </xf>
    <xf numFmtId="0" fontId="8" fillId="5" borderId="1" xfId="0"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6" fillId="10" borderId="1" xfId="2" applyNumberFormat="1" applyFont="1" applyFill="1" applyBorder="1" applyAlignment="1" applyProtection="1">
      <alignment horizontal="center" vertical="center"/>
      <protection locked="0"/>
    </xf>
    <xf numFmtId="2" fontId="8" fillId="10" borderId="1" xfId="2" applyNumberFormat="1" applyFont="1" applyFill="1" applyBorder="1" applyAlignment="1" applyProtection="1">
      <alignment horizontal="center" vertical="center"/>
      <protection locked="0"/>
    </xf>
    <xf numFmtId="2" fontId="6" fillId="0" borderId="1" xfId="2" applyNumberFormat="1" applyFont="1" applyFill="1" applyBorder="1" applyAlignment="1" applyProtection="1">
      <alignment horizontal="center" vertical="center"/>
      <protection locked="0"/>
    </xf>
    <xf numFmtId="2" fontId="6" fillId="10" borderId="1" xfId="2" applyNumberFormat="1" applyFont="1" applyFill="1" applyBorder="1" applyAlignment="1" applyProtection="1">
      <alignment horizontal="center" vertical="center" wrapText="1"/>
      <protection locked="0"/>
    </xf>
    <xf numFmtId="14" fontId="6" fillId="0" borderId="1" xfId="2" applyNumberFormat="1" applyFont="1" applyFill="1" applyBorder="1" applyAlignment="1" applyProtection="1">
      <alignment horizontal="center" vertical="center"/>
      <protection locked="0"/>
    </xf>
    <xf numFmtId="9" fontId="6" fillId="0" borderId="1" xfId="2" applyFont="1" applyFill="1" applyBorder="1" applyAlignment="1" applyProtection="1">
      <alignment horizontal="center" vertical="center"/>
      <protection locked="0"/>
    </xf>
    <xf numFmtId="44" fontId="6" fillId="0" borderId="1" xfId="1" applyFont="1" applyFill="1" applyBorder="1" applyAlignment="1" applyProtection="1">
      <alignment horizontal="center" vertical="center"/>
      <protection locked="0"/>
    </xf>
    <xf numFmtId="44" fontId="6" fillId="10" borderId="1" xfId="1" applyFont="1" applyFill="1" applyBorder="1" applyAlignment="1" applyProtection="1">
      <alignment horizontal="center" vertical="center"/>
      <protection locked="0"/>
    </xf>
    <xf numFmtId="0" fontId="6" fillId="0" borderId="0" xfId="0" applyFont="1" applyAlignment="1" applyProtection="1">
      <alignment vertical="center" wrapText="1"/>
      <protection locked="0"/>
    </xf>
    <xf numFmtId="0" fontId="6" fillId="0" borderId="1" xfId="0" applyFont="1" applyBorder="1" applyAlignment="1" applyProtection="1">
      <alignment vertical="center" wrapText="1"/>
      <protection locked="0"/>
    </xf>
    <xf numFmtId="2" fontId="6" fillId="10" borderId="1" xfId="0" applyNumberFormat="1" applyFont="1" applyFill="1" applyBorder="1" applyAlignment="1" applyProtection="1">
      <alignment horizontal="center" vertical="center"/>
      <protection locked="0"/>
    </xf>
    <xf numFmtId="2" fontId="6" fillId="0" borderId="1" xfId="0" applyNumberFormat="1" applyFont="1" applyBorder="1" applyAlignment="1" applyProtection="1">
      <alignment horizontal="center" vertical="center"/>
      <protection locked="0"/>
    </xf>
    <xf numFmtId="166" fontId="6" fillId="0" borderId="1" xfId="2" applyNumberFormat="1" applyFont="1" applyFill="1" applyBorder="1" applyAlignment="1" applyProtection="1">
      <alignment horizontal="center" vertical="center"/>
      <protection locked="0"/>
    </xf>
    <xf numFmtId="0" fontId="6" fillId="0" borderId="1" xfId="0" applyFont="1" applyBorder="1" applyAlignment="1" applyProtection="1">
      <alignment vertical="center"/>
      <protection locked="0"/>
    </xf>
    <xf numFmtId="44" fontId="6" fillId="0" borderId="0" xfId="0" applyNumberFormat="1" applyFont="1" applyAlignment="1" applyProtection="1">
      <alignment vertical="center"/>
      <protection locked="0"/>
    </xf>
    <xf numFmtId="0" fontId="6"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14" fontId="6" fillId="0" borderId="0" xfId="0" applyNumberFormat="1" applyFont="1" applyAlignment="1" applyProtection="1">
      <alignment horizontal="center" vertical="center"/>
      <protection locked="0"/>
    </xf>
    <xf numFmtId="2" fontId="6" fillId="0" borderId="0" xfId="0" applyNumberFormat="1" applyFont="1" applyAlignment="1" applyProtection="1">
      <alignment horizontal="center" vertical="center"/>
      <protection locked="0"/>
    </xf>
    <xf numFmtId="0" fontId="8" fillId="3" borderId="1" xfId="0" applyFont="1" applyFill="1" applyBorder="1" applyAlignment="1">
      <alignment horizontal="center" vertical="center" wrapText="1"/>
    </xf>
    <xf numFmtId="2" fontId="6" fillId="11" borderId="1" xfId="2" applyNumberFormat="1" applyFont="1" applyFill="1" applyBorder="1" applyAlignment="1" applyProtection="1">
      <alignment horizontal="center" vertical="center" wrapText="1"/>
    </xf>
    <xf numFmtId="0" fontId="6" fillId="0" borderId="0" xfId="0" applyFont="1" applyAlignment="1">
      <alignment horizontal="center" vertical="center"/>
    </xf>
    <xf numFmtId="0" fontId="8" fillId="4" borderId="1" xfId="0" applyFont="1" applyFill="1" applyBorder="1" applyAlignment="1">
      <alignment horizontal="center" vertical="center" wrapText="1"/>
    </xf>
    <xf numFmtId="2" fontId="6" fillId="11" borderId="1" xfId="2" applyNumberFormat="1" applyFont="1" applyFill="1" applyBorder="1" applyAlignment="1" applyProtection="1">
      <alignment horizontal="center" vertical="center"/>
    </xf>
    <xf numFmtId="165" fontId="6" fillId="11" borderId="1" xfId="0" applyNumberFormat="1" applyFont="1" applyFill="1" applyBorder="1" applyAlignment="1">
      <alignment horizontal="center" vertical="center"/>
    </xf>
    <xf numFmtId="44" fontId="6" fillId="11" borderId="1" xfId="1" applyFont="1" applyFill="1" applyBorder="1" applyAlignment="1" applyProtection="1">
      <alignment horizontal="center" vertical="center"/>
    </xf>
    <xf numFmtId="44" fontId="6" fillId="0" borderId="2" xfId="1" applyFont="1" applyBorder="1" applyAlignment="1" applyProtection="1">
      <alignment horizontal="center" vertical="center"/>
    </xf>
    <xf numFmtId="0" fontId="8" fillId="8" borderId="1" xfId="0" applyFont="1" applyFill="1" applyBorder="1" applyAlignment="1">
      <alignment horizontal="center" vertical="center" wrapText="1"/>
    </xf>
    <xf numFmtId="0" fontId="6" fillId="0" borderId="0" xfId="0" applyFont="1" applyAlignment="1">
      <alignment vertical="center"/>
    </xf>
    <xf numFmtId="0" fontId="1" fillId="6" borderId="18" xfId="0" applyFont="1" applyFill="1" applyBorder="1" applyAlignment="1" applyProtection="1">
      <alignment vertical="center"/>
      <protection locked="0"/>
    </xf>
    <xf numFmtId="0" fontId="1" fillId="6" borderId="2" xfId="0" applyFont="1" applyFill="1" applyBorder="1" applyAlignment="1" applyProtection="1">
      <alignment horizontal="center" vertical="center" wrapText="1"/>
      <protection locked="0"/>
    </xf>
    <xf numFmtId="0" fontId="1" fillId="6" borderId="18" xfId="0" applyFont="1" applyFill="1" applyBorder="1" applyAlignment="1">
      <alignment vertical="center"/>
    </xf>
    <xf numFmtId="0" fontId="1" fillId="6" borderId="2" xfId="0" applyFont="1" applyFill="1" applyBorder="1" applyAlignment="1">
      <alignment horizontal="center" vertical="center" wrapText="1"/>
    </xf>
    <xf numFmtId="0" fontId="10" fillId="11" borderId="1" xfId="0" applyFont="1" applyFill="1" applyBorder="1" applyAlignment="1">
      <alignment horizontal="center" vertical="center"/>
    </xf>
    <xf numFmtId="0" fontId="0" fillId="11" borderId="1" xfId="0" applyFill="1" applyBorder="1" applyAlignment="1">
      <alignment horizontal="center" vertical="center"/>
    </xf>
    <xf numFmtId="0" fontId="2" fillId="11" borderId="1" xfId="0" applyFont="1" applyFill="1" applyBorder="1" applyAlignment="1">
      <alignment horizontal="center" vertical="center" wrapText="1"/>
    </xf>
    <xf numFmtId="0" fontId="1" fillId="6" borderId="15" xfId="0" applyFont="1" applyFill="1" applyBorder="1" applyAlignment="1">
      <alignment vertical="center"/>
    </xf>
    <xf numFmtId="0" fontId="0" fillId="0" borderId="0" xfId="0"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6" borderId="14" xfId="0" applyFont="1" applyFill="1" applyBorder="1" applyAlignment="1" applyProtection="1">
      <alignment vertical="center"/>
      <protection locked="0"/>
    </xf>
    <xf numFmtId="0" fontId="0" fillId="0" borderId="0" xfId="0" applyProtection="1">
      <protection locked="0"/>
    </xf>
    <xf numFmtId="0" fontId="10" fillId="0" borderId="0" xfId="0" applyFont="1" applyProtection="1">
      <protection locked="0"/>
    </xf>
    <xf numFmtId="0" fontId="9"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0" fillId="9" borderId="1" xfId="0" applyFont="1" applyFill="1" applyBorder="1" applyAlignment="1" applyProtection="1">
      <alignment horizontal="center" vertical="center" wrapText="1"/>
      <protection locked="0"/>
    </xf>
    <xf numFmtId="0" fontId="10" fillId="1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9" borderId="1" xfId="0" applyFill="1" applyBorder="1" applyAlignment="1" applyProtection="1">
      <alignment horizontal="center" vertical="center" wrapText="1"/>
      <protection locked="0"/>
    </xf>
    <xf numFmtId="0" fontId="0" fillId="10" borderId="1" xfId="0" applyFill="1" applyBorder="1" applyAlignment="1" applyProtection="1">
      <alignment horizontal="center" vertical="center" wrapText="1"/>
      <protection locked="0"/>
    </xf>
    <xf numFmtId="0" fontId="0" fillId="0" borderId="1" xfId="0" applyBorder="1" applyProtection="1">
      <protection locked="0"/>
    </xf>
    <xf numFmtId="0" fontId="0" fillId="0" borderId="1" xfId="0" applyBorder="1" applyAlignment="1" applyProtection="1">
      <alignment vertical="center"/>
      <protection locked="0"/>
    </xf>
    <xf numFmtId="0" fontId="0" fillId="10" borderId="1" xfId="0"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10" fillId="9" borderId="1" xfId="0" applyFont="1" applyFill="1" applyBorder="1" applyAlignment="1">
      <alignment horizontal="center" vertical="center" wrapText="1"/>
    </xf>
    <xf numFmtId="0" fontId="10" fillId="0" borderId="1" xfId="0" applyFont="1" applyBorder="1" applyAlignment="1">
      <alignment horizontal="center"/>
    </xf>
    <xf numFmtId="0" fontId="0" fillId="9" borderId="1" xfId="0" applyFill="1" applyBorder="1" applyAlignment="1">
      <alignment horizontal="center" vertical="center" wrapText="1"/>
    </xf>
    <xf numFmtId="0" fontId="12" fillId="0" borderId="0" xfId="0" applyFont="1"/>
    <xf numFmtId="0" fontId="14" fillId="0" borderId="21" xfId="0" applyFont="1" applyBorder="1" applyAlignment="1">
      <alignment horizontal="center" vertical="center" wrapText="1"/>
    </xf>
    <xf numFmtId="0" fontId="16" fillId="0" borderId="21"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horizontal="center" wrapText="1"/>
    </xf>
    <xf numFmtId="0" fontId="12" fillId="0" borderId="0" xfId="0" applyFont="1" applyAlignment="1">
      <alignment horizontal="left" wrapText="1" indent="1"/>
    </xf>
    <xf numFmtId="0" fontId="12" fillId="0" borderId="25" xfId="0" applyFont="1" applyBorder="1"/>
    <xf numFmtId="0" fontId="12" fillId="0" borderId="26" xfId="0" applyFont="1" applyBorder="1"/>
    <xf numFmtId="0" fontId="12" fillId="0" borderId="27" xfId="0" applyFont="1" applyBorder="1"/>
    <xf numFmtId="0" fontId="12" fillId="0" borderId="29" xfId="0" applyFont="1" applyBorder="1"/>
    <xf numFmtId="0" fontId="13" fillId="0" borderId="27" xfId="0" applyFont="1" applyBorder="1" applyAlignment="1">
      <alignment horizontal="center" wrapText="1"/>
    </xf>
    <xf numFmtId="0" fontId="13" fillId="0" borderId="29" xfId="0" applyFont="1" applyBorder="1" applyAlignment="1">
      <alignment horizontal="center" wrapText="1"/>
    </xf>
    <xf numFmtId="0" fontId="13" fillId="0" borderId="27" xfId="0" applyFont="1" applyBorder="1"/>
    <xf numFmtId="0" fontId="12" fillId="0" borderId="27" xfId="0" applyFont="1" applyBorder="1" applyAlignment="1">
      <alignment horizontal="left" wrapText="1" indent="1"/>
    </xf>
    <xf numFmtId="0" fontId="12" fillId="0" borderId="29" xfId="0" applyFont="1" applyBorder="1" applyAlignment="1">
      <alignment horizontal="left" wrapText="1" indent="1"/>
    </xf>
    <xf numFmtId="0" fontId="12" fillId="0" borderId="27" xfId="0" applyFont="1" applyBorder="1" applyAlignment="1">
      <alignment horizontal="left" indent="1"/>
    </xf>
    <xf numFmtId="0" fontId="13" fillId="0" borderId="27" xfId="0" applyFont="1" applyBorder="1" applyAlignment="1">
      <alignment horizontal="left" vertical="center"/>
    </xf>
    <xf numFmtId="0" fontId="20" fillId="0" borderId="27" xfId="0" applyFont="1" applyBorder="1" applyAlignment="1">
      <alignment horizontal="left" vertical="center" indent="1"/>
    </xf>
    <xf numFmtId="0" fontId="20" fillId="0" borderId="27" xfId="0" applyFont="1" applyBorder="1" applyAlignment="1">
      <alignment horizontal="left" indent="1"/>
    </xf>
    <xf numFmtId="0" fontId="13" fillId="0" borderId="30" xfId="0" applyFont="1" applyBorder="1"/>
    <xf numFmtId="0" fontId="12" fillId="0" borderId="31" xfId="0" applyFont="1" applyBorder="1"/>
    <xf numFmtId="0" fontId="12" fillId="0" borderId="32" xfId="0" applyFont="1" applyBorder="1"/>
    <xf numFmtId="10" fontId="12" fillId="0" borderId="38" xfId="0" applyNumberFormat="1" applyFont="1" applyBorder="1" applyAlignment="1">
      <alignment horizontal="center" vertical="center"/>
    </xf>
    <xf numFmtId="0" fontId="13" fillId="0" borderId="38" xfId="0" applyFont="1" applyBorder="1" applyAlignment="1">
      <alignment horizontal="center" vertical="center"/>
    </xf>
    <xf numFmtId="0" fontId="1" fillId="6" borderId="39" xfId="0" applyFont="1" applyFill="1" applyBorder="1" applyAlignment="1">
      <alignment horizontal="left" wrapText="1" indent="1"/>
    </xf>
    <xf numFmtId="0" fontId="0" fillId="0" borderId="39" xfId="0" applyBorder="1" applyAlignment="1">
      <alignment horizontal="center" vertical="center" wrapText="1"/>
    </xf>
    <xf numFmtId="0" fontId="26" fillId="9" borderId="0" xfId="0" applyFont="1" applyFill="1" applyAlignment="1">
      <alignment vertical="center"/>
    </xf>
    <xf numFmtId="0" fontId="0" fillId="9" borderId="0" xfId="0" applyFill="1" applyAlignment="1">
      <alignment horizontal="center"/>
    </xf>
    <xf numFmtId="0" fontId="13" fillId="9" borderId="0" xfId="0" applyFont="1" applyFill="1"/>
    <xf numFmtId="167" fontId="15" fillId="9" borderId="0" xfId="0" applyNumberFormat="1" applyFont="1" applyFill="1" applyAlignment="1">
      <alignment vertical="center" wrapText="1"/>
    </xf>
    <xf numFmtId="0" fontId="16" fillId="9" borderId="0" xfId="0" applyFont="1" applyFill="1" applyAlignment="1">
      <alignment horizontal="center" vertical="center" wrapText="1"/>
    </xf>
    <xf numFmtId="0" fontId="2" fillId="9" borderId="0" xfId="0" applyFont="1" applyFill="1" applyAlignment="1">
      <alignment horizontal="center" vertical="center" wrapText="1"/>
    </xf>
    <xf numFmtId="0" fontId="2" fillId="9" borderId="17" xfId="0" applyFont="1" applyFill="1" applyBorder="1" applyAlignment="1">
      <alignment horizontal="center" vertical="center" wrapText="1"/>
    </xf>
    <xf numFmtId="9" fontId="6" fillId="9" borderId="0" xfId="2" applyFont="1" applyFill="1" applyBorder="1" applyAlignment="1">
      <alignment horizontal="center"/>
    </xf>
    <xf numFmtId="14" fontId="6" fillId="9" borderId="0" xfId="2" applyNumberFormat="1" applyFont="1" applyFill="1" applyBorder="1" applyAlignment="1">
      <alignment horizontal="center"/>
    </xf>
    <xf numFmtId="0" fontId="0" fillId="9" borderId="16" xfId="0" applyFill="1" applyBorder="1" applyAlignment="1">
      <alignment horizontal="center"/>
    </xf>
    <xf numFmtId="14" fontId="6" fillId="9" borderId="0" xfId="0" applyNumberFormat="1" applyFont="1" applyFill="1" applyAlignment="1">
      <alignment horizontal="center" wrapText="1"/>
    </xf>
    <xf numFmtId="0" fontId="6" fillId="9" borderId="0" xfId="0" applyFont="1" applyFill="1" applyAlignment="1">
      <alignment horizontal="center" wrapText="1"/>
    </xf>
    <xf numFmtId="0" fontId="0" fillId="9" borderId="17" xfId="0" applyFill="1" applyBorder="1" applyAlignment="1">
      <alignment horizontal="center"/>
    </xf>
    <xf numFmtId="0" fontId="0" fillId="0" borderId="27" xfId="0" applyBorder="1" applyAlignment="1">
      <alignment horizontal="left"/>
    </xf>
    <xf numFmtId="0" fontId="0" fillId="0" borderId="29" xfId="0" applyBorder="1" applyAlignment="1">
      <alignment horizontal="center"/>
    </xf>
    <xf numFmtId="0" fontId="0" fillId="0" borderId="47" xfId="0" applyBorder="1" applyAlignment="1">
      <alignment horizontal="center"/>
    </xf>
    <xf numFmtId="0" fontId="1" fillId="0" borderId="48" xfId="0" applyFont="1" applyBorder="1" applyAlignment="1">
      <alignment horizontal="left" vertical="center"/>
    </xf>
    <xf numFmtId="0" fontId="1" fillId="0" borderId="46" xfId="0" applyFont="1" applyBorder="1" applyAlignment="1">
      <alignment horizontal="left"/>
    </xf>
    <xf numFmtId="0" fontId="0" fillId="0" borderId="49"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2" fillId="2" borderId="23" xfId="0" applyFont="1" applyFill="1" applyBorder="1" applyAlignment="1">
      <alignment horizontal="center" vertical="center" wrapText="1"/>
    </xf>
    <xf numFmtId="0" fontId="0" fillId="0" borderId="23" xfId="0" applyBorder="1" applyAlignment="1">
      <alignment horizontal="center"/>
    </xf>
    <xf numFmtId="9" fontId="6" fillId="0" borderId="23" xfId="2" applyFont="1" applyBorder="1" applyAlignment="1">
      <alignment horizontal="center"/>
    </xf>
    <xf numFmtId="14" fontId="6" fillId="0" borderId="23" xfId="2" applyNumberFormat="1" applyFont="1" applyBorder="1" applyAlignment="1">
      <alignment horizontal="center"/>
    </xf>
    <xf numFmtId="14" fontId="6" fillId="0" borderId="23" xfId="0" applyNumberFormat="1" applyFont="1" applyBorder="1" applyAlignment="1">
      <alignment horizontal="center" wrapText="1"/>
    </xf>
    <xf numFmtId="0" fontId="6" fillId="0" borderId="23" xfId="0" applyFont="1" applyBorder="1" applyAlignment="1">
      <alignment horizontal="center" wrapText="1"/>
    </xf>
    <xf numFmtId="0" fontId="1" fillId="0" borderId="50" xfId="0" applyFont="1" applyBorder="1" applyAlignment="1">
      <alignment horizontal="left"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0" fillId="0" borderId="39" xfId="0" applyBorder="1" applyAlignment="1">
      <alignment horizontal="left"/>
    </xf>
    <xf numFmtId="0" fontId="0" fillId="0" borderId="38" xfId="0" applyBorder="1" applyAlignment="1">
      <alignment horizontal="center"/>
    </xf>
    <xf numFmtId="9" fontId="6" fillId="0" borderId="38" xfId="2" applyFont="1" applyBorder="1" applyAlignment="1">
      <alignment horizontal="center"/>
    </xf>
    <xf numFmtId="0" fontId="6" fillId="0" borderId="39" xfId="0" applyFont="1" applyBorder="1" applyAlignment="1">
      <alignment horizontal="left"/>
    </xf>
    <xf numFmtId="14" fontId="6" fillId="0" borderId="38" xfId="2" applyNumberFormat="1" applyFont="1" applyBorder="1" applyAlignment="1">
      <alignment horizontal="center"/>
    </xf>
    <xf numFmtId="0" fontId="1" fillId="0" borderId="39" xfId="0" applyFont="1" applyBorder="1" applyAlignment="1">
      <alignment horizontal="left"/>
    </xf>
    <xf numFmtId="0" fontId="1" fillId="0" borderId="39" xfId="0" applyFont="1" applyBorder="1" applyAlignment="1">
      <alignment horizontal="left" vertical="center"/>
    </xf>
    <xf numFmtId="0" fontId="2" fillId="2" borderId="38" xfId="0" applyFont="1" applyFill="1" applyBorder="1" applyAlignment="1">
      <alignment horizontal="center" vertical="center" wrapText="1"/>
    </xf>
    <xf numFmtId="14" fontId="6" fillId="0" borderId="38" xfId="0" applyNumberFormat="1" applyFont="1" applyBorder="1" applyAlignment="1">
      <alignment horizontal="center" wrapText="1"/>
    </xf>
    <xf numFmtId="0" fontId="6" fillId="0" borderId="38" xfId="0" applyFont="1" applyBorder="1" applyAlignment="1">
      <alignment horizontal="center" wrapText="1"/>
    </xf>
    <xf numFmtId="0" fontId="0" fillId="0" borderId="39"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2" fontId="0" fillId="0" borderId="0" xfId="0" applyNumberFormat="1" applyAlignment="1">
      <alignment horizontal="center"/>
    </xf>
    <xf numFmtId="0" fontId="1" fillId="0" borderId="49" xfId="0" applyFont="1" applyBorder="1" applyAlignment="1">
      <alignment horizontal="center" vertical="center"/>
    </xf>
    <xf numFmtId="0" fontId="0" fillId="0" borderId="27" xfId="0" applyBorder="1" applyAlignment="1">
      <alignment horizontal="left" vertical="center"/>
    </xf>
    <xf numFmtId="44" fontId="0" fillId="0" borderId="29" xfId="1" applyFont="1" applyBorder="1" applyAlignment="1">
      <alignment horizontal="center"/>
    </xf>
    <xf numFmtId="0" fontId="0" fillId="0" borderId="46" xfId="0" applyBorder="1" applyAlignment="1">
      <alignment horizontal="left" vertical="center"/>
    </xf>
    <xf numFmtId="2" fontId="0" fillId="0" borderId="47" xfId="0" applyNumberFormat="1" applyBorder="1" applyAlignment="1">
      <alignment horizontal="center"/>
    </xf>
    <xf numFmtId="0" fontId="13" fillId="0" borderId="27" xfId="0" applyFont="1" applyBorder="1" applyAlignment="1">
      <alignment vertical="top"/>
    </xf>
    <xf numFmtId="14" fontId="17" fillId="0" borderId="21" xfId="0" applyNumberFormat="1" applyFont="1" applyBorder="1" applyAlignment="1">
      <alignment horizontal="center" vertical="center" wrapText="1"/>
    </xf>
    <xf numFmtId="0" fontId="13" fillId="6" borderId="39" xfId="0" applyFont="1" applyFill="1" applyBorder="1" applyAlignment="1">
      <alignment horizontal="left" wrapText="1" indent="1"/>
    </xf>
    <xf numFmtId="0" fontId="12" fillId="0" borderId="39" xfId="0" applyFont="1" applyBorder="1" applyAlignment="1">
      <alignment horizontal="center" vertical="center"/>
    </xf>
    <xf numFmtId="0" fontId="12" fillId="0" borderId="23" xfId="0" applyFont="1" applyBorder="1" applyAlignment="1">
      <alignment vertical="center" indent="1"/>
    </xf>
    <xf numFmtId="0" fontId="12" fillId="0" borderId="33" xfId="0" applyFont="1" applyBorder="1" applyAlignment="1">
      <alignment vertical="center"/>
    </xf>
    <xf numFmtId="0" fontId="12" fillId="0" borderId="35" xfId="0" applyFont="1" applyBorder="1" applyAlignment="1">
      <alignment vertical="center"/>
    </xf>
    <xf numFmtId="0" fontId="12" fillId="0" borderId="23" xfId="0" applyFont="1" applyBorder="1" applyAlignment="1">
      <alignment horizontal="left" vertical="center" indent="1"/>
    </xf>
    <xf numFmtId="0" fontId="12" fillId="0" borderId="23" xfId="0" applyFont="1" applyBorder="1" applyAlignment="1">
      <alignment horizontal="left" vertical="center"/>
    </xf>
    <xf numFmtId="0" fontId="12" fillId="0" borderId="0" xfId="0" applyFont="1" applyAlignment="1">
      <alignment horizontal="center"/>
    </xf>
    <xf numFmtId="0" fontId="35" fillId="0" borderId="0" xfId="3" applyFont="1" applyAlignment="1">
      <alignment horizontal="left"/>
    </xf>
    <xf numFmtId="167" fontId="15" fillId="0" borderId="45" xfId="0" applyNumberFormat="1" applyFont="1" applyBorder="1" applyAlignment="1">
      <alignment horizontal="center" vertical="center" wrapText="1"/>
    </xf>
    <xf numFmtId="0" fontId="12" fillId="0" borderId="56" xfId="0" applyFont="1" applyBorder="1"/>
    <xf numFmtId="0" fontId="14" fillId="0" borderId="0" xfId="0" applyFont="1" applyAlignment="1">
      <alignment vertical="center" wrapText="1"/>
    </xf>
    <xf numFmtId="0" fontId="14" fillId="0" borderId="57" xfId="0" applyFont="1" applyBorder="1" applyAlignment="1">
      <alignment horizontal="center" vertical="center" wrapText="1"/>
    </xf>
    <xf numFmtId="167" fontId="15" fillId="0" borderId="57" xfId="0" applyNumberFormat="1" applyFont="1" applyBorder="1" applyAlignment="1">
      <alignment horizontal="center" vertical="center" wrapText="1"/>
    </xf>
    <xf numFmtId="0" fontId="16" fillId="0" borderId="57" xfId="0" applyFont="1" applyBorder="1" applyAlignment="1">
      <alignment horizontal="center" vertical="center" wrapText="1"/>
    </xf>
    <xf numFmtId="14" fontId="15" fillId="0" borderId="57" xfId="0" applyNumberFormat="1" applyFont="1" applyBorder="1" applyAlignment="1">
      <alignment horizontal="center" vertical="center" wrapText="1"/>
    </xf>
    <xf numFmtId="0" fontId="0" fillId="0" borderId="58" xfId="0" applyBorder="1" applyAlignment="1">
      <alignment horizontal="center"/>
    </xf>
    <xf numFmtId="0" fontId="0" fillId="0" borderId="16" xfId="0" applyBorder="1" applyAlignment="1">
      <alignment horizontal="left"/>
    </xf>
    <xf numFmtId="167" fontId="15" fillId="0" borderId="61" xfId="0" applyNumberFormat="1" applyFont="1" applyBorder="1" applyAlignment="1">
      <alignment horizontal="center" vertical="center" wrapText="1"/>
    </xf>
    <xf numFmtId="0" fontId="16" fillId="0" borderId="61" xfId="0" applyFont="1" applyBorder="1" applyAlignment="1">
      <alignment horizontal="center" vertical="center" wrapText="1"/>
    </xf>
    <xf numFmtId="14" fontId="15" fillId="0" borderId="61" xfId="0" applyNumberFormat="1" applyFont="1" applyBorder="1" applyAlignment="1">
      <alignment horizontal="center" vertical="center" wrapText="1"/>
    </xf>
    <xf numFmtId="0" fontId="0" fillId="0" borderId="62" xfId="0" applyBorder="1" applyAlignment="1">
      <alignment horizontal="center"/>
    </xf>
    <xf numFmtId="0" fontId="14" fillId="0" borderId="62" xfId="0" applyFont="1" applyBorder="1" applyAlignment="1">
      <alignment vertical="center" wrapText="1"/>
    </xf>
    <xf numFmtId="0" fontId="14" fillId="0" borderId="0" xfId="0" applyFont="1" applyAlignment="1">
      <alignment horizontal="center" vertical="center" wrapText="1"/>
    </xf>
    <xf numFmtId="0" fontId="0" fillId="0" borderId="23" xfId="0" applyBorder="1" applyAlignment="1">
      <alignment horizontal="left" vertical="center" wrapText="1" indent="1"/>
    </xf>
    <xf numFmtId="0" fontId="23" fillId="0" borderId="23" xfId="0" applyFont="1" applyBorder="1" applyAlignment="1">
      <alignment horizontal="left" vertical="center" wrapText="1" indent="1"/>
    </xf>
    <xf numFmtId="0" fontId="23" fillId="0" borderId="38" xfId="0" applyFont="1" applyBorder="1" applyAlignment="1">
      <alignment horizontal="left" vertical="center" wrapText="1" indent="1"/>
    </xf>
    <xf numFmtId="0" fontId="22" fillId="0" borderId="39" xfId="0" applyFont="1" applyBorder="1" applyAlignment="1">
      <alignment horizontal="center" wrapText="1"/>
    </xf>
    <xf numFmtId="0" fontId="22" fillId="0" borderId="23" xfId="0" applyFont="1" applyBorder="1" applyAlignment="1">
      <alignment horizontal="center" wrapText="1"/>
    </xf>
    <xf numFmtId="0" fontId="22" fillId="0" borderId="38" xfId="0" applyFont="1" applyBorder="1" applyAlignment="1">
      <alignment horizontal="center" wrapText="1"/>
    </xf>
    <xf numFmtId="0" fontId="22" fillId="13" borderId="39" xfId="0" applyFont="1" applyFill="1" applyBorder="1" applyAlignment="1">
      <alignment horizontal="center"/>
    </xf>
    <xf numFmtId="0" fontId="22" fillId="13" borderId="23" xfId="0" applyFont="1" applyFill="1" applyBorder="1" applyAlignment="1">
      <alignment horizontal="center"/>
    </xf>
    <xf numFmtId="0" fontId="22" fillId="13" borderId="38" xfId="0" applyFont="1" applyFill="1" applyBorder="1" applyAlignment="1">
      <alignment horizontal="center"/>
    </xf>
    <xf numFmtId="0" fontId="12" fillId="0" borderId="23" xfId="0" applyFont="1" applyBorder="1" applyAlignment="1">
      <alignment horizontal="left" vertical="center" wrapText="1"/>
    </xf>
    <xf numFmtId="0" fontId="33" fillId="0" borderId="23" xfId="0" applyFont="1" applyBorder="1" applyAlignment="1">
      <alignment horizontal="left" vertical="center" wrapText="1" indent="1"/>
    </xf>
    <xf numFmtId="0" fontId="33" fillId="0" borderId="38" xfId="0" applyFont="1" applyBorder="1" applyAlignment="1">
      <alignment horizontal="left" vertical="center" wrapText="1" indent="1"/>
    </xf>
    <xf numFmtId="0" fontId="23" fillId="0" borderId="23" xfId="0" applyFont="1" applyBorder="1" applyAlignment="1">
      <alignment horizontal="left" vertical="center" indent="1"/>
    </xf>
    <xf numFmtId="0" fontId="12" fillId="0" borderId="27" xfId="0" applyFont="1" applyBorder="1" applyAlignment="1">
      <alignment horizontal="left" wrapText="1" indent="1"/>
    </xf>
    <xf numFmtId="0" fontId="12" fillId="0" borderId="0" xfId="0" applyFont="1" applyAlignment="1">
      <alignment horizontal="left" wrapText="1" indent="1"/>
    </xf>
    <xf numFmtId="0" fontId="12" fillId="0" borderId="29" xfId="0" applyFont="1" applyBorder="1" applyAlignment="1">
      <alignment horizontal="left" wrapText="1" indent="1"/>
    </xf>
    <xf numFmtId="0" fontId="27" fillId="0" borderId="27" xfId="0" applyFont="1" applyBorder="1" applyAlignment="1">
      <alignment horizontal="left" vertical="center" wrapText="1"/>
    </xf>
    <xf numFmtId="0" fontId="28" fillId="0" borderId="0" xfId="0" applyFont="1" applyAlignment="1">
      <alignment horizontal="left" vertical="center" wrapText="1"/>
    </xf>
    <xf numFmtId="0" fontId="28" fillId="0" borderId="29" xfId="0" applyFont="1" applyBorder="1" applyAlignment="1">
      <alignment horizontal="left" vertical="center" wrapText="1"/>
    </xf>
    <xf numFmtId="0" fontId="21" fillId="0" borderId="0" xfId="0" applyFont="1" applyAlignment="1">
      <alignment horizontal="left" wrapText="1"/>
    </xf>
    <xf numFmtId="0" fontId="21" fillId="0" borderId="29" xfId="0" applyFont="1" applyBorder="1" applyAlignment="1">
      <alignment horizontal="left" wrapText="1"/>
    </xf>
    <xf numFmtId="0" fontId="20" fillId="10" borderId="27" xfId="0" applyFont="1" applyFill="1" applyBorder="1" applyAlignment="1">
      <alignment horizontal="left" vertical="center" indent="1"/>
    </xf>
    <xf numFmtId="0" fontId="20" fillId="10" borderId="0" xfId="0" applyFont="1" applyFill="1" applyAlignment="1">
      <alignment horizontal="left" vertical="center" indent="1"/>
    </xf>
    <xf numFmtId="0" fontId="20" fillId="10" borderId="29" xfId="0" applyFont="1" applyFill="1" applyBorder="1" applyAlignment="1">
      <alignment horizontal="left" vertical="center" indent="1"/>
    </xf>
    <xf numFmtId="0" fontId="12" fillId="0" borderId="38" xfId="0" applyFont="1" applyBorder="1" applyAlignment="1">
      <alignment horizontal="center" vertical="center" wrapText="1"/>
    </xf>
    <xf numFmtId="0" fontId="25" fillId="2" borderId="40" xfId="0" applyFont="1" applyFill="1" applyBorder="1" applyAlignment="1">
      <alignment horizontal="center" vertical="center" wrapText="1"/>
    </xf>
    <xf numFmtId="0" fontId="26" fillId="2" borderId="40" xfId="0" applyFont="1" applyFill="1" applyBorder="1" applyAlignment="1">
      <alignment horizontal="center" vertical="center" wrapText="1"/>
    </xf>
    <xf numFmtId="0" fontId="12" fillId="0" borderId="23" xfId="0" applyFont="1" applyBorder="1" applyAlignment="1">
      <alignment horizontal="justify" vertical="center" wrapText="1"/>
    </xf>
    <xf numFmtId="0" fontId="13" fillId="0" borderId="39" xfId="0" applyFont="1" applyBorder="1" applyAlignment="1">
      <alignment horizontal="center"/>
    </xf>
    <xf numFmtId="0" fontId="13" fillId="0" borderId="23" xfId="0" applyFont="1" applyBorder="1" applyAlignment="1">
      <alignment horizontal="center"/>
    </xf>
    <xf numFmtId="0" fontId="13" fillId="0" borderId="23" xfId="0" applyFont="1" applyBorder="1" applyAlignment="1">
      <alignment horizontal="center" vertical="center"/>
    </xf>
    <xf numFmtId="0" fontId="19" fillId="12" borderId="27" xfId="0" applyFont="1" applyFill="1" applyBorder="1" applyAlignment="1">
      <alignment horizontal="left" vertical="center" indent="1"/>
    </xf>
    <xf numFmtId="0" fontId="19" fillId="12" borderId="0" xfId="0" applyFont="1" applyFill="1" applyAlignment="1">
      <alignment horizontal="left" vertical="center" indent="1"/>
    </xf>
    <xf numFmtId="0" fontId="19" fillId="12" borderId="29" xfId="0" applyFont="1" applyFill="1" applyBorder="1" applyAlignment="1">
      <alignment horizontal="left" vertical="center" indent="1"/>
    </xf>
    <xf numFmtId="0" fontId="12" fillId="0" borderId="39" xfId="0" applyFont="1" applyBorder="1" applyAlignment="1">
      <alignment horizontal="left" vertical="center" indent="2"/>
    </xf>
    <xf numFmtId="0" fontId="12" fillId="0" borderId="23" xfId="0" applyFont="1" applyBorder="1" applyAlignment="1">
      <alignment horizontal="left" vertical="center" indent="2"/>
    </xf>
    <xf numFmtId="0" fontId="12" fillId="0" borderId="27"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29" xfId="0" applyFont="1" applyBorder="1" applyAlignment="1">
      <alignment horizontal="left" vertical="center" wrapText="1" indent="1"/>
    </xf>
    <xf numFmtId="0" fontId="13" fillId="4" borderId="36" xfId="0" applyFont="1" applyFill="1" applyBorder="1" applyAlignment="1">
      <alignment horizontal="center" indent="1"/>
    </xf>
    <xf numFmtId="0" fontId="13" fillId="4" borderId="24" xfId="0" applyFont="1" applyFill="1" applyBorder="1" applyAlignment="1">
      <alignment horizontal="center" indent="1"/>
    </xf>
    <xf numFmtId="0" fontId="13" fillId="4" borderId="37" xfId="0" applyFont="1" applyFill="1" applyBorder="1" applyAlignment="1">
      <alignment horizontal="center" indent="1"/>
    </xf>
    <xf numFmtId="0" fontId="18" fillId="0" borderId="27" xfId="0" applyFont="1" applyBorder="1" applyAlignment="1">
      <alignment horizontal="left" vertical="top" wrapText="1"/>
    </xf>
    <xf numFmtId="0" fontId="18" fillId="0" borderId="0" xfId="0" applyFont="1" applyAlignment="1">
      <alignment horizontal="left" vertical="top" wrapText="1"/>
    </xf>
    <xf numFmtId="0" fontId="18" fillId="0" borderId="29" xfId="0" applyFont="1" applyBorder="1" applyAlignment="1">
      <alignment horizontal="left" vertical="top" wrapText="1"/>
    </xf>
    <xf numFmtId="0" fontId="13" fillId="6" borderId="33" xfId="0" applyFont="1" applyFill="1" applyBorder="1" applyAlignment="1">
      <alignment horizontal="center" indent="1"/>
    </xf>
    <xf numFmtId="0" fontId="13" fillId="6" borderId="34" xfId="0" applyFont="1" applyFill="1" applyBorder="1" applyAlignment="1">
      <alignment horizontal="center" indent="1"/>
    </xf>
    <xf numFmtId="0" fontId="13" fillId="6" borderId="35" xfId="0" applyFont="1" applyFill="1" applyBorder="1" applyAlignment="1">
      <alignment horizontal="center" indent="1"/>
    </xf>
    <xf numFmtId="0" fontId="13" fillId="6" borderId="41" xfId="0" applyFont="1" applyFill="1" applyBorder="1" applyAlignment="1">
      <alignment horizontal="center" indent="1"/>
    </xf>
    <xf numFmtId="0" fontId="20" fillId="0" borderId="39" xfId="0" applyFont="1" applyBorder="1" applyAlignment="1">
      <alignment horizontal="center" wrapText="1"/>
    </xf>
    <xf numFmtId="0" fontId="20" fillId="0" borderId="23" xfId="0" applyFont="1" applyBorder="1" applyAlignment="1">
      <alignment horizontal="center" wrapText="1"/>
    </xf>
    <xf numFmtId="0" fontId="20" fillId="0" borderId="38" xfId="0" applyFont="1" applyBorder="1" applyAlignment="1">
      <alignment horizontal="center" wrapText="1"/>
    </xf>
    <xf numFmtId="0" fontId="33" fillId="0" borderId="23" xfId="0" applyFont="1" applyBorder="1" applyAlignment="1">
      <alignment horizontal="left" vertical="center" indent="1"/>
    </xf>
    <xf numFmtId="0" fontId="31" fillId="14" borderId="21" xfId="0" applyFont="1" applyFill="1" applyBorder="1" applyAlignment="1">
      <alignment horizontal="center" vertical="center" wrapText="1"/>
    </xf>
    <xf numFmtId="0" fontId="31" fillId="14" borderId="28" xfId="0" applyFont="1" applyFill="1" applyBorder="1" applyAlignment="1">
      <alignment horizontal="center" vertical="center" wrapText="1"/>
    </xf>
    <xf numFmtId="0" fontId="13" fillId="0" borderId="21" xfId="0" applyFont="1" applyBorder="1" applyAlignment="1">
      <alignment horizontal="center"/>
    </xf>
    <xf numFmtId="0" fontId="13" fillId="0" borderId="28" xfId="0" applyFont="1" applyBorder="1" applyAlignment="1">
      <alignment horizontal="center"/>
    </xf>
    <xf numFmtId="167" fontId="15" fillId="0" borderId="21" xfId="0" applyNumberFormat="1" applyFont="1" applyBorder="1" applyAlignment="1">
      <alignment horizontal="center" vertical="center" wrapText="1"/>
    </xf>
    <xf numFmtId="14" fontId="17" fillId="0" borderId="21" xfId="0" applyNumberFormat="1" applyFont="1" applyBorder="1" applyAlignment="1">
      <alignment horizontal="center" vertical="center" wrapText="1"/>
    </xf>
    <xf numFmtId="14" fontId="17" fillId="0" borderId="28" xfId="0" applyNumberFormat="1" applyFont="1" applyBorder="1" applyAlignment="1">
      <alignment horizontal="center" vertical="center" wrapText="1"/>
    </xf>
    <xf numFmtId="0" fontId="1" fillId="6"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33" xfId="0" applyFont="1" applyFill="1" applyBorder="1" applyAlignment="1">
      <alignment horizontal="center"/>
    </xf>
    <xf numFmtId="0" fontId="1" fillId="6" borderId="34" xfId="0" applyFont="1" applyFill="1" applyBorder="1" applyAlignment="1">
      <alignment horizontal="center"/>
    </xf>
    <xf numFmtId="0" fontId="1" fillId="6" borderId="35" xfId="0" applyFont="1" applyFill="1" applyBorder="1" applyAlignment="1">
      <alignment horizontal="center"/>
    </xf>
    <xf numFmtId="0" fontId="1" fillId="6" borderId="33" xfId="0" applyFont="1" applyFill="1" applyBorder="1" applyAlignment="1">
      <alignment horizontal="center" indent="1"/>
    </xf>
    <xf numFmtId="0" fontId="1" fillId="6" borderId="34" xfId="0" applyFont="1" applyFill="1" applyBorder="1" applyAlignment="1">
      <alignment horizontal="center" indent="1"/>
    </xf>
    <xf numFmtId="0" fontId="1" fillId="6" borderId="41" xfId="0" applyFont="1" applyFill="1" applyBorder="1" applyAlignment="1">
      <alignment horizontal="center" indent="1"/>
    </xf>
    <xf numFmtId="0" fontId="12" fillId="0" borderId="42" xfId="0" applyFont="1" applyBorder="1" applyAlignment="1">
      <alignment horizontal="center" wrapText="1" indent="1"/>
    </xf>
    <xf numFmtId="0" fontId="12" fillId="0" borderId="34" xfId="0" applyFont="1" applyBorder="1" applyAlignment="1">
      <alignment horizontal="center" wrapText="1" indent="1"/>
    </xf>
    <xf numFmtId="0" fontId="12" fillId="0" borderId="41" xfId="0" applyFont="1" applyBorder="1" applyAlignment="1">
      <alignment horizontal="center" wrapText="1" indent="1"/>
    </xf>
    <xf numFmtId="0" fontId="12" fillId="0" borderId="33" xfId="0" applyFont="1" applyBorder="1" applyAlignment="1">
      <alignment horizontal="left" vertical="center" indent="1"/>
    </xf>
    <xf numFmtId="0" fontId="12" fillId="0" borderId="34" xfId="0" applyFont="1" applyBorder="1" applyAlignment="1">
      <alignment horizontal="left" vertical="center" indent="1"/>
    </xf>
    <xf numFmtId="0" fontId="12" fillId="0" borderId="35" xfId="0" applyFont="1" applyBorder="1" applyAlignment="1">
      <alignment horizontal="left" vertical="center" indent="1"/>
    </xf>
    <xf numFmtId="0" fontId="13" fillId="6" borderId="33"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5" xfId="0" applyFont="1" applyFill="1" applyBorder="1" applyAlignment="1">
      <alignment horizontal="center" vertical="center" wrapText="1"/>
    </xf>
    <xf numFmtId="0" fontId="13" fillId="0" borderId="20" xfId="0" applyFont="1" applyBorder="1" applyAlignment="1">
      <alignment horizontal="left"/>
    </xf>
    <xf numFmtId="0" fontId="32" fillId="14" borderId="22" xfId="0" applyFont="1" applyFill="1" applyBorder="1" applyAlignment="1">
      <alignment horizontal="center" vertical="center" wrapText="1"/>
    </xf>
    <xf numFmtId="0" fontId="13" fillId="0" borderId="22" xfId="0" applyFont="1" applyBorder="1" applyAlignment="1">
      <alignment horizontal="center"/>
    </xf>
    <xf numFmtId="0" fontId="1" fillId="3" borderId="1" xfId="0" applyFont="1" applyFill="1" applyBorder="1" applyAlignment="1" applyProtection="1">
      <alignment horizontal="center" vertical="center" wrapText="1"/>
      <protection locked="0"/>
    </xf>
    <xf numFmtId="0" fontId="14" fillId="0" borderId="57" xfId="0" applyFont="1" applyBorder="1" applyAlignment="1">
      <alignment horizontal="center" vertical="center" wrapText="1"/>
    </xf>
    <xf numFmtId="167" fontId="15" fillId="0" borderId="57" xfId="0" applyNumberFormat="1" applyFont="1" applyBorder="1" applyAlignment="1">
      <alignment horizontal="center" vertical="center" wrapText="1"/>
    </xf>
    <xf numFmtId="0" fontId="31" fillId="14" borderId="57" xfId="0" applyFont="1" applyFill="1" applyBorder="1" applyAlignment="1">
      <alignment horizontal="center" vertical="center"/>
    </xf>
    <xf numFmtId="0" fontId="13" fillId="0" borderId="57" xfId="0" applyFont="1" applyBorder="1" applyAlignment="1">
      <alignment horizontal="center"/>
    </xf>
    <xf numFmtId="14" fontId="15" fillId="0" borderId="57" xfId="0" applyNumberFormat="1" applyFont="1" applyBorder="1" applyAlignment="1">
      <alignment horizontal="center" vertical="center" wrapText="1"/>
    </xf>
    <xf numFmtId="0" fontId="16" fillId="0" borderId="57" xfId="0" applyFont="1" applyBorder="1" applyAlignment="1">
      <alignment horizontal="center" vertical="center" wrapText="1"/>
    </xf>
    <xf numFmtId="167" fontId="15" fillId="0" borderId="63" xfId="0" applyNumberFormat="1" applyFont="1" applyBorder="1" applyAlignment="1">
      <alignment horizontal="center" vertical="center" wrapText="1"/>
    </xf>
    <xf numFmtId="167" fontId="15" fillId="0" borderId="64" xfId="0" applyNumberFormat="1" applyFont="1" applyBorder="1" applyAlignment="1">
      <alignment horizontal="center" vertical="center" wrapText="1"/>
    </xf>
    <xf numFmtId="167" fontId="15" fillId="0" borderId="65" xfId="0" applyNumberFormat="1" applyFont="1" applyBorder="1" applyAlignment="1">
      <alignment horizontal="center" vertical="center" wrapText="1"/>
    </xf>
    <xf numFmtId="0" fontId="16" fillId="0" borderId="63" xfId="0" applyFont="1" applyBorder="1" applyAlignment="1">
      <alignment horizontal="center" vertical="center" wrapText="1"/>
    </xf>
    <xf numFmtId="0" fontId="16" fillId="0" borderId="64" xfId="0" applyFont="1" applyBorder="1" applyAlignment="1">
      <alignment horizontal="center" vertical="center" wrapText="1"/>
    </xf>
    <xf numFmtId="0" fontId="16" fillId="0" borderId="65" xfId="0" applyFont="1" applyBorder="1" applyAlignment="1">
      <alignment horizontal="center" vertical="center" wrapText="1"/>
    </xf>
    <xf numFmtId="0" fontId="1"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1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3" fillId="0" borderId="57" xfId="0" applyFont="1" applyBorder="1" applyAlignment="1">
      <alignment horizontal="center" vertical="center"/>
    </xf>
    <xf numFmtId="0" fontId="31" fillId="14" borderId="59" xfId="0" applyFont="1" applyFill="1" applyBorder="1" applyAlignment="1">
      <alignment horizontal="center" vertical="center" wrapText="1"/>
    </xf>
    <xf numFmtId="0" fontId="13" fillId="0" borderId="60" xfId="0" applyFont="1" applyBorder="1" applyAlignment="1">
      <alignment horizontal="center"/>
    </xf>
    <xf numFmtId="0" fontId="14" fillId="0" borderId="61" xfId="0" applyFont="1" applyBorder="1" applyAlignment="1">
      <alignment horizontal="center" vertical="center" wrapText="1"/>
    </xf>
    <xf numFmtId="14" fontId="17" fillId="9" borderId="0" xfId="0" applyNumberFormat="1" applyFont="1" applyFill="1" applyAlignment="1">
      <alignment horizontal="center" vertical="center" wrapText="1"/>
    </xf>
    <xf numFmtId="0" fontId="4" fillId="0" borderId="39" xfId="0" applyFont="1" applyBorder="1" applyAlignment="1">
      <alignment horizontal="center" vertical="center"/>
    </xf>
    <xf numFmtId="0" fontId="4" fillId="0" borderId="53" xfId="0" applyFont="1" applyBorder="1" applyAlignment="1">
      <alignment horizontal="center" vertical="center"/>
    </xf>
    <xf numFmtId="0" fontId="0" fillId="0" borderId="39" xfId="0" applyBorder="1" applyAlignment="1">
      <alignment vertical="center"/>
    </xf>
    <xf numFmtId="0" fontId="4" fillId="0" borderId="48" xfId="0" applyFont="1" applyBorder="1" applyAlignment="1">
      <alignment horizontal="left" vertical="center"/>
    </xf>
    <xf numFmtId="0" fontId="4" fillId="0" borderId="30" xfId="0" applyFont="1" applyBorder="1" applyAlignment="1">
      <alignment horizontal="left" vertical="center"/>
    </xf>
    <xf numFmtId="0" fontId="31" fillId="14" borderId="57" xfId="0" applyFont="1" applyFill="1" applyBorder="1" applyAlignment="1">
      <alignment horizontal="center" vertical="center" wrapText="1"/>
    </xf>
    <xf numFmtId="0" fontId="29" fillId="0" borderId="0" xfId="0" applyFont="1" applyAlignment="1">
      <alignment horizontal="center" vertical="center"/>
    </xf>
    <xf numFmtId="0" fontId="31" fillId="14" borderId="43" xfId="0" applyFont="1" applyFill="1" applyBorder="1" applyAlignment="1">
      <alignment horizontal="center" vertical="center" wrapText="1"/>
    </xf>
    <xf numFmtId="0" fontId="31" fillId="14" borderId="44" xfId="0" applyFont="1" applyFill="1" applyBorder="1" applyAlignment="1">
      <alignment horizontal="center" vertical="center" wrapText="1"/>
    </xf>
    <xf numFmtId="0" fontId="31" fillId="14" borderId="45" xfId="0" applyFont="1" applyFill="1" applyBorder="1" applyAlignment="1">
      <alignment horizontal="center" vertical="center" wrapText="1"/>
    </xf>
    <xf numFmtId="0" fontId="13" fillId="0" borderId="43" xfId="0" applyFont="1" applyBorder="1" applyAlignment="1">
      <alignment horizontal="center"/>
    </xf>
    <xf numFmtId="0" fontId="13" fillId="0" borderId="44" xfId="0" applyFont="1" applyBorder="1" applyAlignment="1">
      <alignment horizontal="center"/>
    </xf>
    <xf numFmtId="0" fontId="13" fillId="0" borderId="45" xfId="0" applyFont="1" applyBorder="1" applyAlignment="1">
      <alignment horizontal="center"/>
    </xf>
  </cellXfs>
  <cellStyles count="4">
    <cellStyle name="Hipervínculo" xfId="3" builtinId="8"/>
    <cellStyle name="Moneda" xfId="1" builtinId="4"/>
    <cellStyle name="Normal" xfId="0" builtinId="0"/>
    <cellStyle name="Porcentaje" xfId="2" builtinId="5"/>
  </cellStyles>
  <dxfs count="21">
    <dxf>
      <font>
        <color theme="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dxf>
    <dxf>
      <fill>
        <patternFill>
          <bgColor theme="6" tint="0.79998168889431442"/>
        </patternFill>
      </fill>
    </dxf>
    <dxf>
      <font>
        <color rgb="FFC00000"/>
      </font>
      <fill>
        <patternFill>
          <bgColor theme="5" tint="0.59996337778862885"/>
        </patternFill>
      </fill>
    </dxf>
    <dxf>
      <fill>
        <patternFill>
          <bgColor theme="6" tint="0.39994506668294322"/>
        </patternFill>
      </fill>
    </dxf>
    <dxf>
      <fill>
        <patternFill>
          <bgColor theme="9" tint="0.39994506668294322"/>
        </patternFill>
      </fill>
    </dxf>
    <dxf>
      <fill>
        <patternFill>
          <bgColor rgb="FFFF5050"/>
        </patternFill>
      </fill>
    </dxf>
    <dxf>
      <fill>
        <patternFill>
          <bgColor rgb="FFFFFF66"/>
        </patternFill>
      </fill>
    </dxf>
    <dxf>
      <fill>
        <patternFill>
          <bgColor rgb="FFFF9966"/>
        </patternFill>
      </fill>
    </dxf>
    <dxf>
      <fill>
        <patternFill>
          <bgColor rgb="FFCCFFCC"/>
        </patternFill>
      </fill>
    </dxf>
    <dxf>
      <fill>
        <patternFill>
          <bgColor rgb="FFCCFF99"/>
        </patternFill>
      </fill>
    </dxf>
    <dxf>
      <fill>
        <patternFill>
          <bgColor rgb="FFFF5050"/>
        </patternFill>
      </fill>
    </dxf>
    <dxf>
      <fill>
        <patternFill>
          <bgColor rgb="FFFFFF66"/>
        </patternFill>
      </fill>
    </dxf>
    <dxf>
      <fill>
        <patternFill>
          <bgColor rgb="FFFF9966"/>
        </patternFill>
      </fill>
    </dxf>
    <dxf>
      <fill>
        <patternFill>
          <bgColor rgb="FFCCFFCC"/>
        </patternFill>
      </fill>
    </dxf>
    <dxf>
      <fill>
        <patternFill>
          <bgColor rgb="FFCCFF99"/>
        </patternFill>
      </fill>
    </dxf>
  </dxfs>
  <tableStyles count="0" defaultTableStyle="TableStyleMedium2" defaultPivotStyle="PivotStyleLight16"/>
  <colors>
    <mruColors>
      <color rgb="FFFF9966"/>
      <color rgb="FFCCFF99"/>
      <color rgb="FFCCFFCC"/>
      <color rgb="FFFFFF66"/>
      <color rgb="FFFF505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615954</xdr:colOff>
      <xdr:row>0</xdr:row>
      <xdr:rowOff>168274</xdr:rowOff>
    </xdr:from>
    <xdr:to>
      <xdr:col>1</xdr:col>
      <xdr:colOff>486799</xdr:colOff>
      <xdr:row>3</xdr:row>
      <xdr:rowOff>94524</xdr:rowOff>
    </xdr:to>
    <xdr:pic>
      <xdr:nvPicPr>
        <xdr:cNvPr id="2" name="Imagen 1">
          <a:extLst>
            <a:ext uri="{FF2B5EF4-FFF2-40B4-BE49-F238E27FC236}">
              <a16:creationId xmlns:a16="http://schemas.microsoft.com/office/drawing/2014/main" id="{A96F32A6-6426-4CA9-8D53-441E1ECDF570}"/>
            </a:ext>
          </a:extLst>
        </xdr:cNvPr>
        <xdr:cNvPicPr>
          <a:picLocks noChangeAspect="1"/>
        </xdr:cNvPicPr>
      </xdr:nvPicPr>
      <xdr:blipFill>
        <a:blip xmlns:r="http://schemas.openxmlformats.org/officeDocument/2006/relationships" r:embed="rId1"/>
        <a:stretch>
          <a:fillRect/>
        </a:stretch>
      </xdr:blipFill>
      <xdr:spPr>
        <a:xfrm>
          <a:off x="615954" y="168274"/>
          <a:ext cx="48997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47624</xdr:rowOff>
    </xdr:from>
    <xdr:to>
      <xdr:col>1</xdr:col>
      <xdr:colOff>409575</xdr:colOff>
      <xdr:row>2</xdr:row>
      <xdr:rowOff>21449</xdr:rowOff>
    </xdr:to>
    <xdr:pic>
      <xdr:nvPicPr>
        <xdr:cNvPr id="2" name="Imagen 1">
          <a:extLst>
            <a:ext uri="{FF2B5EF4-FFF2-40B4-BE49-F238E27FC236}">
              <a16:creationId xmlns:a16="http://schemas.microsoft.com/office/drawing/2014/main" id="{5F099EBF-67F1-43B7-884A-421D7B9A7E38}"/>
            </a:ext>
          </a:extLst>
        </xdr:cNvPr>
        <xdr:cNvPicPr>
          <a:picLocks noChangeAspect="1"/>
        </xdr:cNvPicPr>
      </xdr:nvPicPr>
      <xdr:blipFill>
        <a:blip xmlns:r="http://schemas.openxmlformats.org/officeDocument/2006/relationships" r:embed="rId1"/>
        <a:stretch>
          <a:fillRect/>
        </a:stretch>
      </xdr:blipFill>
      <xdr:spPr>
        <a:xfrm>
          <a:off x="209550" y="47624"/>
          <a:ext cx="542925" cy="61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552451</xdr:colOff>
      <xdr:row>0</xdr:row>
      <xdr:rowOff>19050</xdr:rowOff>
    </xdr:from>
    <xdr:to>
      <xdr:col>1</xdr:col>
      <xdr:colOff>1028700</xdr:colOff>
      <xdr:row>2</xdr:row>
      <xdr:rowOff>123000</xdr:rowOff>
    </xdr:to>
    <xdr:pic>
      <xdr:nvPicPr>
        <xdr:cNvPr id="3" name="Imagen 1">
          <a:extLst>
            <a:ext uri="{FF2B5EF4-FFF2-40B4-BE49-F238E27FC236}">
              <a16:creationId xmlns:a16="http://schemas.microsoft.com/office/drawing/2014/main" id="{3C24A34F-935A-49BF-8F76-5F4C9F7F7EA0}"/>
            </a:ext>
          </a:extLst>
        </xdr:cNvPr>
        <xdr:cNvPicPr>
          <a:picLocks noChangeAspect="1"/>
        </xdr:cNvPicPr>
      </xdr:nvPicPr>
      <xdr:blipFill>
        <a:blip xmlns:r="http://schemas.openxmlformats.org/officeDocument/2006/relationships" r:embed="rId1"/>
        <a:stretch>
          <a:fillRect/>
        </a:stretch>
      </xdr:blipFill>
      <xdr:spPr>
        <a:xfrm>
          <a:off x="809626" y="19050"/>
          <a:ext cx="476249" cy="504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713255</xdr:colOff>
      <xdr:row>0</xdr:row>
      <xdr:rowOff>67236</xdr:rowOff>
    </xdr:from>
    <xdr:to>
      <xdr:col>1</xdr:col>
      <xdr:colOff>1266265</xdr:colOff>
      <xdr:row>2</xdr:row>
      <xdr:rowOff>152401</xdr:rowOff>
    </xdr:to>
    <xdr:pic>
      <xdr:nvPicPr>
        <xdr:cNvPr id="2" name="Imagen 1">
          <a:extLst>
            <a:ext uri="{FF2B5EF4-FFF2-40B4-BE49-F238E27FC236}">
              <a16:creationId xmlns:a16="http://schemas.microsoft.com/office/drawing/2014/main" id="{870C8BA2-0384-4699-954D-3D38CAC45E14}"/>
            </a:ext>
          </a:extLst>
        </xdr:cNvPr>
        <xdr:cNvPicPr>
          <a:picLocks noChangeAspect="1"/>
        </xdr:cNvPicPr>
      </xdr:nvPicPr>
      <xdr:blipFill>
        <a:blip xmlns:r="http://schemas.openxmlformats.org/officeDocument/2006/relationships" r:embed="rId1"/>
        <a:stretch>
          <a:fillRect/>
        </a:stretch>
      </xdr:blipFill>
      <xdr:spPr>
        <a:xfrm>
          <a:off x="914961" y="67236"/>
          <a:ext cx="553010" cy="533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117102</xdr:colOff>
      <xdr:row>0</xdr:row>
      <xdr:rowOff>11206</xdr:rowOff>
    </xdr:from>
    <xdr:to>
      <xdr:col>1</xdr:col>
      <xdr:colOff>649941</xdr:colOff>
      <xdr:row>2</xdr:row>
      <xdr:rowOff>156883</xdr:rowOff>
    </xdr:to>
    <xdr:pic>
      <xdr:nvPicPr>
        <xdr:cNvPr id="2" name="Imagen 1">
          <a:extLst>
            <a:ext uri="{FF2B5EF4-FFF2-40B4-BE49-F238E27FC236}">
              <a16:creationId xmlns:a16="http://schemas.microsoft.com/office/drawing/2014/main" id="{ECCABCEC-C265-4587-917A-E709F8FB604C}"/>
            </a:ext>
          </a:extLst>
        </xdr:cNvPr>
        <xdr:cNvPicPr>
          <a:picLocks noChangeAspect="1"/>
        </xdr:cNvPicPr>
      </xdr:nvPicPr>
      <xdr:blipFill>
        <a:blip xmlns:r="http://schemas.openxmlformats.org/officeDocument/2006/relationships" r:embed="rId1"/>
        <a:stretch>
          <a:fillRect/>
        </a:stretch>
      </xdr:blipFill>
      <xdr:spPr>
        <a:xfrm>
          <a:off x="273984" y="11206"/>
          <a:ext cx="532839" cy="694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1291167</xdr:colOff>
      <xdr:row>0</xdr:row>
      <xdr:rowOff>52918</xdr:rowOff>
    </xdr:from>
    <xdr:to>
      <xdr:col>1</xdr:col>
      <xdr:colOff>1873250</xdr:colOff>
      <xdr:row>2</xdr:row>
      <xdr:rowOff>10584</xdr:rowOff>
    </xdr:to>
    <xdr:pic>
      <xdr:nvPicPr>
        <xdr:cNvPr id="2" name="Imagen 1">
          <a:extLst>
            <a:ext uri="{FF2B5EF4-FFF2-40B4-BE49-F238E27FC236}">
              <a16:creationId xmlns:a16="http://schemas.microsoft.com/office/drawing/2014/main" id="{722F12AF-A74D-4AA8-A888-CD1EC182DB44}"/>
            </a:ext>
          </a:extLst>
        </xdr:cNvPr>
        <xdr:cNvPicPr>
          <a:picLocks noChangeAspect="1"/>
        </xdr:cNvPicPr>
      </xdr:nvPicPr>
      <xdr:blipFill>
        <a:blip xmlns:r="http://schemas.openxmlformats.org/officeDocument/2006/relationships" r:embed="rId1"/>
        <a:stretch>
          <a:fillRect/>
        </a:stretch>
      </xdr:blipFill>
      <xdr:spPr>
        <a:xfrm>
          <a:off x="1629834" y="52918"/>
          <a:ext cx="582083" cy="4656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1247775</xdr:colOff>
      <xdr:row>0</xdr:row>
      <xdr:rowOff>85725</xdr:rowOff>
    </xdr:from>
    <xdr:to>
      <xdr:col>1</xdr:col>
      <xdr:colOff>1733550</xdr:colOff>
      <xdr:row>2</xdr:row>
      <xdr:rowOff>104775</xdr:rowOff>
    </xdr:to>
    <xdr:pic>
      <xdr:nvPicPr>
        <xdr:cNvPr id="2" name="Imagen 1">
          <a:extLst>
            <a:ext uri="{FF2B5EF4-FFF2-40B4-BE49-F238E27FC236}">
              <a16:creationId xmlns:a16="http://schemas.microsoft.com/office/drawing/2014/main" id="{540A7A2F-2F84-4922-9126-E507E28EACB8}"/>
            </a:ext>
          </a:extLst>
        </xdr:cNvPr>
        <xdr:cNvPicPr>
          <a:picLocks noChangeAspect="1"/>
        </xdr:cNvPicPr>
      </xdr:nvPicPr>
      <xdr:blipFill>
        <a:blip xmlns:r="http://schemas.openxmlformats.org/officeDocument/2006/relationships" r:embed="rId1"/>
        <a:stretch>
          <a:fillRect/>
        </a:stretch>
      </xdr:blipFill>
      <xdr:spPr>
        <a:xfrm>
          <a:off x="1590675" y="85725"/>
          <a:ext cx="485775" cy="542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85725</xdr:colOff>
      <xdr:row>0</xdr:row>
      <xdr:rowOff>0</xdr:rowOff>
    </xdr:from>
    <xdr:to>
      <xdr:col>1</xdr:col>
      <xdr:colOff>657225</xdr:colOff>
      <xdr:row>1</xdr:row>
      <xdr:rowOff>104775</xdr:rowOff>
    </xdr:to>
    <xdr:pic>
      <xdr:nvPicPr>
        <xdr:cNvPr id="2" name="Imagen 1">
          <a:extLst>
            <a:ext uri="{FF2B5EF4-FFF2-40B4-BE49-F238E27FC236}">
              <a16:creationId xmlns:a16="http://schemas.microsoft.com/office/drawing/2014/main" id="{CDCEB885-C886-4291-8482-711767B2B54E}"/>
            </a:ext>
          </a:extLst>
        </xdr:cNvPr>
        <xdr:cNvPicPr>
          <a:picLocks noChangeAspect="1"/>
        </xdr:cNvPicPr>
      </xdr:nvPicPr>
      <xdr:blipFill>
        <a:blip xmlns:r="http://schemas.openxmlformats.org/officeDocument/2006/relationships" r:embed="rId1"/>
        <a:stretch>
          <a:fillRect/>
        </a:stretch>
      </xdr:blipFill>
      <xdr:spPr>
        <a:xfrm>
          <a:off x="847725" y="0"/>
          <a:ext cx="571500" cy="5524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aura Tatiana Gonzalez Hernandez" id="{1DFB660B-5074-4184-BDCB-A18B182054FD}" userId="S::lgonzalez@ani.gov.co::edb8f915-e57f-4af0-8797-ed57f1d873e0" providerId="AD"/>
</personList>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13</v>
    <v>1</v>
  </rv>
</rvData>
</file>

<file path=xl/richData/rdrichvaluestructure.xml><?xml version="1.0" encoding="utf-8"?>
<rvStructures xmlns="http://schemas.microsoft.com/office/spreadsheetml/2017/richdata" count="2">
  <s t="_error">
    <k n="errorType" t="i"/>
    <k n="subType" t="i"/>
  </s>
  <s t="_error">
    <k n="errorType" t="i"/>
    <k n="propagated" t="b"/>
  </s>
</rvStructures>
</file>

<file path=xl/theme/theme1.xml><?xml version="1.0" encoding="utf-8"?>
<a:theme xmlns:a="http://schemas.openxmlformats.org/drawingml/2006/main" name="Tema de Offic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O5" dT="2025-07-03T20:26:57.80" personId="{1DFB660B-5074-4184-BDCB-A18B182054FD}" id="{FEE36B79-379D-49F7-8E93-5C4352D1C1CB}">
    <text>Se toma el valor del CapEx de diciembre del año anterior a la fecha de diligenciamiento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134B7-0DC6-4FD5-9F5A-954640DFD8EB}">
  <sheetPr codeName="Hoja1">
    <tabColor theme="9"/>
  </sheetPr>
  <dimension ref="B1:O87"/>
  <sheetViews>
    <sheetView showGridLines="0" tabSelected="1" zoomScale="90" zoomScaleNormal="90" workbookViewId="0">
      <selection activeCell="B7" sqref="B7:O8"/>
    </sheetView>
  </sheetViews>
  <sheetFormatPr baseColWidth="10" defaultColWidth="11.42578125" defaultRowHeight="15" x14ac:dyDescent="0.25"/>
  <cols>
    <col min="1" max="1" width="3.42578125" style="115" customWidth="1"/>
    <col min="2" max="16384" width="11.42578125" style="115"/>
  </cols>
  <sheetData>
    <row r="1" spans="2:15" ht="14.25" customHeight="1" x14ac:dyDescent="0.25">
      <c r="C1" s="121"/>
      <c r="D1" s="121"/>
      <c r="E1" s="121"/>
      <c r="F1" s="121"/>
      <c r="G1" s="121"/>
      <c r="H1" s="121"/>
      <c r="I1" s="121"/>
      <c r="J1" s="121"/>
      <c r="K1" s="121"/>
      <c r="L1" s="121"/>
      <c r="M1" s="121"/>
      <c r="N1" s="121"/>
      <c r="O1" s="122"/>
    </row>
    <row r="2" spans="2:15" ht="33.75" customHeight="1" x14ac:dyDescent="0.25">
      <c r="B2" s="123"/>
      <c r="C2" s="269" t="s">
        <v>0</v>
      </c>
      <c r="D2" s="269"/>
      <c r="E2" s="269"/>
      <c r="F2" s="269"/>
      <c r="G2" s="269"/>
      <c r="H2" s="269"/>
      <c r="I2" s="269"/>
      <c r="J2" s="269"/>
      <c r="K2" s="269"/>
      <c r="L2" s="269"/>
      <c r="M2" s="269"/>
      <c r="N2" s="269"/>
      <c r="O2" s="270"/>
    </row>
    <row r="3" spans="2:15" ht="14.25" customHeight="1" x14ac:dyDescent="0.25">
      <c r="B3" s="123"/>
      <c r="C3" s="271" t="s">
        <v>1</v>
      </c>
      <c r="D3" s="271"/>
      <c r="E3" s="271"/>
      <c r="F3" s="271"/>
      <c r="G3" s="271"/>
      <c r="H3" s="271"/>
      <c r="I3" s="271"/>
      <c r="J3" s="271"/>
      <c r="K3" s="271"/>
      <c r="L3" s="271"/>
      <c r="M3" s="271"/>
      <c r="N3" s="271"/>
      <c r="O3" s="272"/>
    </row>
    <row r="4" spans="2:15" ht="14.25" customHeight="1" x14ac:dyDescent="0.25">
      <c r="C4" s="116" t="s">
        <v>2</v>
      </c>
      <c r="D4" s="273" t="s">
        <v>3</v>
      </c>
      <c r="E4" s="273"/>
      <c r="F4" s="273"/>
      <c r="G4" s="117" t="s">
        <v>4</v>
      </c>
      <c r="H4" s="273">
        <v>1</v>
      </c>
      <c r="I4" s="273"/>
      <c r="J4" s="273"/>
      <c r="K4" s="273"/>
      <c r="L4" s="273"/>
      <c r="M4" s="117" t="s">
        <v>5</v>
      </c>
      <c r="N4" s="274">
        <v>46170</v>
      </c>
      <c r="O4" s="275"/>
    </row>
    <row r="5" spans="2:15" ht="14.25" customHeight="1" x14ac:dyDescent="0.25">
      <c r="O5" s="124"/>
    </row>
    <row r="6" spans="2:15" ht="15.75" thickBot="1" x14ac:dyDescent="0.3">
      <c r="B6" s="135"/>
      <c r="O6" s="124"/>
    </row>
    <row r="7" spans="2:15" ht="15.75" thickBot="1" x14ac:dyDescent="0.3">
      <c r="B7" s="241" t="s">
        <v>6</v>
      </c>
      <c r="C7" s="242"/>
      <c r="D7" s="242"/>
      <c r="E7" s="242"/>
      <c r="F7" s="242"/>
      <c r="G7" s="242"/>
      <c r="H7" s="242"/>
      <c r="I7" s="242"/>
      <c r="J7" s="242"/>
      <c r="K7" s="242"/>
      <c r="L7" s="242"/>
      <c r="M7" s="242"/>
      <c r="N7" s="242"/>
      <c r="O7" s="242"/>
    </row>
    <row r="8" spans="2:15" x14ac:dyDescent="0.25">
      <c r="B8" s="242"/>
      <c r="C8" s="242"/>
      <c r="D8" s="242"/>
      <c r="E8" s="242"/>
      <c r="F8" s="242"/>
      <c r="G8" s="242"/>
      <c r="H8" s="242"/>
      <c r="I8" s="242"/>
      <c r="J8" s="242"/>
      <c r="K8" s="242"/>
      <c r="L8" s="242"/>
      <c r="M8" s="242"/>
      <c r="N8" s="242"/>
      <c r="O8" s="242"/>
    </row>
    <row r="9" spans="2:15" ht="3" customHeight="1" x14ac:dyDescent="0.25">
      <c r="B9" s="125"/>
      <c r="C9" s="119"/>
      <c r="D9" s="119"/>
      <c r="E9" s="119"/>
      <c r="F9" s="119"/>
      <c r="G9" s="119"/>
      <c r="H9" s="119"/>
      <c r="I9" s="119"/>
      <c r="J9" s="119"/>
      <c r="K9" s="119"/>
      <c r="L9" s="119"/>
      <c r="M9" s="119"/>
      <c r="N9" s="119"/>
      <c r="O9" s="126"/>
    </row>
    <row r="10" spans="2:15" x14ac:dyDescent="0.25">
      <c r="B10" s="127" t="s">
        <v>7</v>
      </c>
      <c r="O10" s="124"/>
    </row>
    <row r="11" spans="2:15" s="118" customFormat="1" ht="32.25" customHeight="1" x14ac:dyDescent="0.25">
      <c r="B11" s="232" t="s">
        <v>8</v>
      </c>
      <c r="C11" s="233"/>
      <c r="D11" s="233"/>
      <c r="E11" s="233"/>
      <c r="F11" s="233"/>
      <c r="G11" s="233"/>
      <c r="H11" s="233"/>
      <c r="I11" s="233"/>
      <c r="J11" s="233"/>
      <c r="K11" s="233"/>
      <c r="L11" s="233"/>
      <c r="M11" s="233"/>
      <c r="N11" s="233"/>
      <c r="O11" s="234"/>
    </row>
    <row r="12" spans="2:15" ht="3.75" customHeight="1" x14ac:dyDescent="0.25">
      <c r="B12" s="258"/>
      <c r="C12" s="259"/>
      <c r="D12" s="259"/>
      <c r="E12" s="259"/>
      <c r="F12" s="259"/>
      <c r="G12" s="259"/>
      <c r="H12" s="259"/>
      <c r="I12" s="259"/>
      <c r="J12" s="259"/>
      <c r="K12" s="259"/>
      <c r="L12" s="259"/>
      <c r="M12" s="259"/>
      <c r="N12" s="259"/>
      <c r="O12" s="260"/>
    </row>
    <row r="13" spans="2:15" ht="19.5" customHeight="1" x14ac:dyDescent="0.25">
      <c r="B13" s="190" t="s">
        <v>9</v>
      </c>
      <c r="O13" s="124"/>
    </row>
    <row r="14" spans="2:15" ht="47.25" customHeight="1" x14ac:dyDescent="0.25">
      <c r="B14" s="252" t="s">
        <v>10</v>
      </c>
      <c r="C14" s="253"/>
      <c r="D14" s="253"/>
      <c r="E14" s="253"/>
      <c r="F14" s="253"/>
      <c r="G14" s="253"/>
      <c r="H14" s="253"/>
      <c r="I14" s="253"/>
      <c r="J14" s="253"/>
      <c r="K14" s="253"/>
      <c r="L14" s="253"/>
      <c r="M14" s="253"/>
      <c r="N14" s="253"/>
      <c r="O14" s="254"/>
    </row>
    <row r="15" spans="2:15" ht="3" customHeight="1" x14ac:dyDescent="0.25">
      <c r="B15" s="128"/>
      <c r="C15" s="120"/>
      <c r="D15" s="120"/>
      <c r="E15" s="120"/>
      <c r="F15" s="120"/>
      <c r="G15" s="120"/>
      <c r="H15" s="120"/>
      <c r="I15" s="120"/>
      <c r="J15" s="120"/>
      <c r="K15" s="120"/>
      <c r="L15" s="120"/>
      <c r="M15" s="120"/>
      <c r="N15" s="120"/>
      <c r="O15" s="129"/>
    </row>
    <row r="16" spans="2:15" x14ac:dyDescent="0.25">
      <c r="B16" s="265" t="s">
        <v>11</v>
      </c>
      <c r="C16" s="266"/>
      <c r="D16" s="266"/>
      <c r="E16" s="266"/>
      <c r="F16" s="266"/>
      <c r="G16" s="266"/>
      <c r="H16" s="266"/>
      <c r="I16" s="266"/>
      <c r="J16" s="266"/>
      <c r="K16" s="266"/>
      <c r="L16" s="266"/>
      <c r="M16" s="266"/>
      <c r="N16" s="266"/>
      <c r="O16" s="267"/>
    </row>
    <row r="17" spans="2:15" x14ac:dyDescent="0.25">
      <c r="B17" s="192" t="s">
        <v>12</v>
      </c>
      <c r="C17" s="291" t="s">
        <v>13</v>
      </c>
      <c r="D17" s="292"/>
      <c r="E17" s="293"/>
      <c r="F17" s="261" t="s">
        <v>14</v>
      </c>
      <c r="G17" s="262"/>
      <c r="H17" s="262"/>
      <c r="I17" s="262"/>
      <c r="J17" s="263"/>
      <c r="K17" s="261" t="s">
        <v>15</v>
      </c>
      <c r="L17" s="262"/>
      <c r="M17" s="262"/>
      <c r="N17" s="262"/>
      <c r="O17" s="264"/>
    </row>
    <row r="18" spans="2:15" ht="29.25" customHeight="1" x14ac:dyDescent="0.25">
      <c r="B18" s="193" t="s">
        <v>16</v>
      </c>
      <c r="C18" s="288" t="s">
        <v>17</v>
      </c>
      <c r="D18" s="289"/>
      <c r="E18" s="290"/>
      <c r="F18" s="268" t="s">
        <v>18</v>
      </c>
      <c r="G18" s="268"/>
      <c r="H18" s="268"/>
      <c r="I18" s="268"/>
      <c r="J18" s="268"/>
      <c r="K18" s="226" t="s">
        <v>19</v>
      </c>
      <c r="L18" s="226"/>
      <c r="M18" s="226"/>
      <c r="N18" s="226"/>
      <c r="O18" s="227"/>
    </row>
    <row r="19" spans="2:15" ht="29.25" customHeight="1" x14ac:dyDescent="0.25">
      <c r="B19" s="193" t="s">
        <v>20</v>
      </c>
      <c r="C19" s="288" t="s">
        <v>21</v>
      </c>
      <c r="D19" s="289"/>
      <c r="E19" s="290"/>
      <c r="F19" s="226" t="s">
        <v>22</v>
      </c>
      <c r="G19" s="226"/>
      <c r="H19" s="226"/>
      <c r="I19" s="226"/>
      <c r="J19" s="226"/>
      <c r="K19" s="226" t="s">
        <v>23</v>
      </c>
      <c r="L19" s="226"/>
      <c r="M19" s="226"/>
      <c r="N19" s="226"/>
      <c r="O19" s="227"/>
    </row>
    <row r="20" spans="2:15" ht="29.25" customHeight="1" x14ac:dyDescent="0.25">
      <c r="B20" s="193" t="s">
        <v>24</v>
      </c>
      <c r="C20" s="288" t="s">
        <v>25</v>
      </c>
      <c r="D20" s="289"/>
      <c r="E20" s="290"/>
      <c r="F20" s="226" t="s">
        <v>26</v>
      </c>
      <c r="G20" s="226"/>
      <c r="H20" s="226"/>
      <c r="I20" s="226"/>
      <c r="J20" s="226"/>
      <c r="K20" s="226" t="s">
        <v>27</v>
      </c>
      <c r="L20" s="226"/>
      <c r="M20" s="226"/>
      <c r="N20" s="226"/>
      <c r="O20" s="227"/>
    </row>
    <row r="21" spans="2:15" ht="29.25" customHeight="1" x14ac:dyDescent="0.25">
      <c r="B21" s="193" t="s">
        <v>28</v>
      </c>
      <c r="C21" s="288" t="s">
        <v>29</v>
      </c>
      <c r="D21" s="289"/>
      <c r="E21" s="290"/>
      <c r="F21" s="226" t="s">
        <v>30</v>
      </c>
      <c r="G21" s="226"/>
      <c r="H21" s="226"/>
      <c r="I21" s="226"/>
      <c r="J21" s="226"/>
      <c r="K21" s="226" t="s">
        <v>31</v>
      </c>
      <c r="L21" s="226"/>
      <c r="M21" s="226"/>
      <c r="N21" s="226"/>
      <c r="O21" s="227"/>
    </row>
    <row r="22" spans="2:15" ht="29.25" customHeight="1" x14ac:dyDescent="0.25">
      <c r="B22" s="193" t="s">
        <v>32</v>
      </c>
      <c r="C22" s="194" t="s">
        <v>33</v>
      </c>
      <c r="D22" s="195"/>
      <c r="E22" s="196"/>
      <c r="F22" s="226" t="s">
        <v>34</v>
      </c>
      <c r="G22" s="226"/>
      <c r="H22" s="226"/>
      <c r="I22" s="226"/>
      <c r="J22" s="226"/>
      <c r="K22" s="226" t="s">
        <v>35</v>
      </c>
      <c r="L22" s="226"/>
      <c r="M22" s="226"/>
      <c r="N22" s="226"/>
      <c r="O22" s="227"/>
    </row>
    <row r="23" spans="2:15" ht="29.25" customHeight="1" x14ac:dyDescent="0.25">
      <c r="B23" s="193" t="s">
        <v>36</v>
      </c>
      <c r="C23" s="194" t="s">
        <v>37</v>
      </c>
      <c r="D23" s="195"/>
      <c r="E23" s="196"/>
      <c r="F23" s="226" t="s">
        <v>38</v>
      </c>
      <c r="G23" s="226"/>
      <c r="H23" s="226"/>
      <c r="I23" s="226"/>
      <c r="J23" s="226"/>
      <c r="K23" s="226" t="s">
        <v>39</v>
      </c>
      <c r="L23" s="226"/>
      <c r="M23" s="226"/>
      <c r="N23" s="226"/>
      <c r="O23" s="227"/>
    </row>
    <row r="24" spans="2:15" ht="29.25" customHeight="1" x14ac:dyDescent="0.25">
      <c r="B24" s="193" t="s">
        <v>40</v>
      </c>
      <c r="C24" s="194" t="s">
        <v>41</v>
      </c>
      <c r="D24" s="195"/>
      <c r="E24" s="196"/>
      <c r="F24" s="226" t="s">
        <v>42</v>
      </c>
      <c r="G24" s="226"/>
      <c r="H24" s="226"/>
      <c r="I24" s="226"/>
      <c r="J24" s="226"/>
      <c r="K24" s="226" t="s">
        <v>43</v>
      </c>
      <c r="L24" s="226"/>
      <c r="M24" s="226"/>
      <c r="N24" s="226"/>
      <c r="O24" s="227"/>
    </row>
    <row r="25" spans="2:15" ht="29.25" customHeight="1" x14ac:dyDescent="0.25">
      <c r="B25" s="193" t="s">
        <v>44</v>
      </c>
      <c r="C25" s="194" t="s">
        <v>45</v>
      </c>
      <c r="D25" s="195"/>
      <c r="E25" s="196"/>
      <c r="F25" s="226" t="s">
        <v>46</v>
      </c>
      <c r="G25" s="226"/>
      <c r="H25" s="226"/>
      <c r="I25" s="226"/>
      <c r="J25" s="226"/>
      <c r="K25" s="226" t="s">
        <v>47</v>
      </c>
      <c r="L25" s="226"/>
      <c r="M25" s="226"/>
      <c r="N25" s="226"/>
      <c r="O25" s="227"/>
    </row>
    <row r="26" spans="2:15" ht="29.25" customHeight="1" x14ac:dyDescent="0.25">
      <c r="B26" s="193" t="s">
        <v>48</v>
      </c>
      <c r="C26" s="288" t="s">
        <v>49</v>
      </c>
      <c r="D26" s="289"/>
      <c r="E26" s="290"/>
      <c r="F26" s="226" t="s">
        <v>50</v>
      </c>
      <c r="G26" s="226"/>
      <c r="H26" s="226"/>
      <c r="I26" s="226"/>
      <c r="J26" s="226"/>
      <c r="K26" s="226" t="s">
        <v>51</v>
      </c>
      <c r="L26" s="226"/>
      <c r="M26" s="226"/>
      <c r="N26" s="226"/>
      <c r="O26" s="227"/>
    </row>
    <row r="27" spans="2:15" ht="29.25" customHeight="1" x14ac:dyDescent="0.25">
      <c r="B27" s="193" t="s">
        <v>52</v>
      </c>
      <c r="C27" s="194" t="s">
        <v>53</v>
      </c>
      <c r="D27" s="195"/>
      <c r="E27" s="196"/>
      <c r="F27" s="226" t="s">
        <v>54</v>
      </c>
      <c r="G27" s="226"/>
      <c r="H27" s="226"/>
      <c r="I27" s="226"/>
      <c r="J27" s="226"/>
      <c r="K27" s="226" t="s">
        <v>255</v>
      </c>
      <c r="L27" s="226"/>
      <c r="M27" s="226"/>
      <c r="N27" s="226"/>
      <c r="O27" s="227"/>
    </row>
    <row r="28" spans="2:15" ht="29.25" customHeight="1" x14ac:dyDescent="0.25">
      <c r="B28" s="193" t="s">
        <v>55</v>
      </c>
      <c r="C28" s="194" t="s">
        <v>56</v>
      </c>
      <c r="D28" s="195"/>
      <c r="E28" s="196"/>
      <c r="F28" s="226" t="s">
        <v>57</v>
      </c>
      <c r="G28" s="226"/>
      <c r="H28" s="226"/>
      <c r="I28" s="226"/>
      <c r="J28" s="226"/>
      <c r="K28" s="226" t="s">
        <v>58</v>
      </c>
      <c r="L28" s="226"/>
      <c r="M28" s="226"/>
      <c r="N28" s="226"/>
      <c r="O28" s="227"/>
    </row>
    <row r="29" spans="2:15" ht="29.25" customHeight="1" x14ac:dyDescent="0.25">
      <c r="B29" s="193" t="s">
        <v>59</v>
      </c>
      <c r="C29" s="194" t="s">
        <v>60</v>
      </c>
      <c r="D29" s="195"/>
      <c r="E29" s="196"/>
      <c r="F29" s="226" t="s">
        <v>61</v>
      </c>
      <c r="G29" s="226"/>
      <c r="H29" s="226"/>
      <c r="I29" s="226"/>
      <c r="J29" s="226"/>
      <c r="K29" s="226" t="s">
        <v>62</v>
      </c>
      <c r="L29" s="226"/>
      <c r="M29" s="226"/>
      <c r="N29" s="226"/>
      <c r="O29" s="227"/>
    </row>
    <row r="30" spans="2:15" ht="29.25" customHeight="1" x14ac:dyDescent="0.25">
      <c r="B30" s="193" t="s">
        <v>63</v>
      </c>
      <c r="C30" s="194" t="s">
        <v>64</v>
      </c>
      <c r="D30" s="195"/>
      <c r="E30" s="196"/>
      <c r="F30" s="226" t="s">
        <v>65</v>
      </c>
      <c r="G30" s="226"/>
      <c r="H30" s="226"/>
      <c r="I30" s="226"/>
      <c r="J30" s="226"/>
      <c r="K30" s="226" t="s">
        <v>256</v>
      </c>
      <c r="L30" s="226"/>
      <c r="M30" s="226"/>
      <c r="N30" s="226"/>
      <c r="O30" s="227"/>
    </row>
    <row r="31" spans="2:15" ht="29.25" customHeight="1" x14ac:dyDescent="0.25">
      <c r="B31" s="193" t="s">
        <v>66</v>
      </c>
      <c r="C31" s="194" t="s">
        <v>67</v>
      </c>
      <c r="D31" s="195"/>
      <c r="E31" s="196"/>
      <c r="F31" s="226" t="s">
        <v>68</v>
      </c>
      <c r="G31" s="226"/>
      <c r="H31" s="226"/>
      <c r="I31" s="226"/>
      <c r="J31" s="226"/>
      <c r="K31" s="226" t="s">
        <v>69</v>
      </c>
      <c r="L31" s="226"/>
      <c r="M31" s="226"/>
      <c r="N31" s="226"/>
      <c r="O31" s="227"/>
    </row>
    <row r="32" spans="2:15" ht="29.25" customHeight="1" x14ac:dyDescent="0.25">
      <c r="B32" s="193" t="s">
        <v>70</v>
      </c>
      <c r="C32" s="288" t="s">
        <v>71</v>
      </c>
      <c r="D32" s="289"/>
      <c r="E32" s="290"/>
      <c r="F32" s="226" t="s">
        <v>72</v>
      </c>
      <c r="G32" s="226"/>
      <c r="H32" s="226"/>
      <c r="I32" s="226"/>
      <c r="J32" s="226"/>
      <c r="K32" s="226" t="s">
        <v>73</v>
      </c>
      <c r="L32" s="226"/>
      <c r="M32" s="226"/>
      <c r="N32" s="226"/>
      <c r="O32" s="227"/>
    </row>
    <row r="33" spans="2:15" ht="29.25" customHeight="1" x14ac:dyDescent="0.25">
      <c r="B33" s="193" t="s">
        <v>74</v>
      </c>
      <c r="C33" s="197" t="s">
        <v>75</v>
      </c>
      <c r="D33" s="198"/>
      <c r="E33" s="198"/>
      <c r="F33" s="226" t="s">
        <v>76</v>
      </c>
      <c r="G33" s="226"/>
      <c r="H33" s="226"/>
      <c r="I33" s="226"/>
      <c r="J33" s="226"/>
      <c r="K33" s="226" t="s">
        <v>77</v>
      </c>
      <c r="L33" s="226"/>
      <c r="M33" s="226"/>
      <c r="N33" s="226"/>
      <c r="O33" s="227"/>
    </row>
    <row r="34" spans="2:15" ht="11.25" customHeight="1" x14ac:dyDescent="0.25">
      <c r="B34" s="128"/>
      <c r="C34" s="120"/>
      <c r="D34" s="120"/>
      <c r="E34" s="120"/>
      <c r="F34" s="120"/>
      <c r="G34" s="120"/>
      <c r="H34" s="120"/>
      <c r="I34" s="120"/>
      <c r="J34" s="120"/>
      <c r="K34" s="120"/>
      <c r="L34" s="120"/>
      <c r="M34" s="120"/>
      <c r="N34" s="120"/>
      <c r="O34" s="129"/>
    </row>
    <row r="35" spans="2:15" ht="43.5" customHeight="1" x14ac:dyDescent="0.25">
      <c r="B35" s="229" t="s">
        <v>78</v>
      </c>
      <c r="C35" s="230"/>
      <c r="D35" s="230"/>
      <c r="E35" s="230"/>
      <c r="F35" s="230"/>
      <c r="G35" s="230"/>
      <c r="H35" s="230"/>
      <c r="I35" s="230"/>
      <c r="J35" s="230"/>
      <c r="K35" s="230"/>
      <c r="L35" s="230"/>
      <c r="M35" s="230"/>
      <c r="N35" s="230"/>
      <c r="O35" s="231"/>
    </row>
    <row r="36" spans="2:15" ht="7.5" customHeight="1" x14ac:dyDescent="0.25">
      <c r="B36" s="128"/>
      <c r="C36" s="120"/>
      <c r="D36" s="120"/>
      <c r="E36" s="120"/>
      <c r="F36" s="120"/>
      <c r="G36" s="120"/>
      <c r="H36" s="120"/>
      <c r="I36" s="120"/>
      <c r="J36" s="120"/>
      <c r="K36" s="120"/>
      <c r="L36" s="120"/>
      <c r="M36" s="120"/>
      <c r="N36" s="120"/>
      <c r="O36" s="129"/>
    </row>
    <row r="37" spans="2:15" x14ac:dyDescent="0.25">
      <c r="B37" s="219" t="s">
        <v>79</v>
      </c>
      <c r="C37" s="220"/>
      <c r="D37" s="220"/>
      <c r="E37" s="220"/>
      <c r="F37" s="220"/>
      <c r="G37" s="220"/>
      <c r="H37" s="220"/>
      <c r="I37" s="220"/>
      <c r="J37" s="220"/>
      <c r="K37" s="220"/>
      <c r="L37" s="220"/>
      <c r="M37" s="220"/>
      <c r="N37" s="220"/>
      <c r="O37" s="221"/>
    </row>
    <row r="38" spans="2:15" x14ac:dyDescent="0.25">
      <c r="B38" s="139" t="s">
        <v>12</v>
      </c>
      <c r="C38" s="276" t="s">
        <v>13</v>
      </c>
      <c r="D38" s="277"/>
      <c r="E38" s="278"/>
      <c r="F38" s="279" t="s">
        <v>14</v>
      </c>
      <c r="G38" s="280"/>
      <c r="H38" s="280"/>
      <c r="I38" s="280"/>
      <c r="J38" s="281"/>
      <c r="K38" s="282" t="s">
        <v>15</v>
      </c>
      <c r="L38" s="283"/>
      <c r="M38" s="283"/>
      <c r="N38" s="283"/>
      <c r="O38" s="284"/>
    </row>
    <row r="39" spans="2:15" ht="30" customHeight="1" x14ac:dyDescent="0.25">
      <c r="B39" s="140" t="s">
        <v>16</v>
      </c>
      <c r="C39" s="216" t="s">
        <v>17</v>
      </c>
      <c r="D39" s="216"/>
      <c r="E39" s="216"/>
      <c r="F39" s="228" t="s">
        <v>18</v>
      </c>
      <c r="G39" s="228"/>
      <c r="H39" s="228"/>
      <c r="I39" s="228"/>
      <c r="J39" s="228"/>
      <c r="K39" s="217" t="s">
        <v>19</v>
      </c>
      <c r="L39" s="217"/>
      <c r="M39" s="217"/>
      <c r="N39" s="217"/>
      <c r="O39" s="218"/>
    </row>
    <row r="40" spans="2:15" ht="30" customHeight="1" x14ac:dyDescent="0.25">
      <c r="B40" s="140" t="s">
        <v>20</v>
      </c>
      <c r="C40" s="216" t="s">
        <v>80</v>
      </c>
      <c r="D40" s="216"/>
      <c r="E40" s="216"/>
      <c r="F40" s="217" t="s">
        <v>243</v>
      </c>
      <c r="G40" s="217"/>
      <c r="H40" s="217"/>
      <c r="I40" s="217"/>
      <c r="J40" s="217"/>
      <c r="K40" s="217" t="s">
        <v>81</v>
      </c>
      <c r="L40" s="217"/>
      <c r="M40" s="217"/>
      <c r="N40" s="217"/>
      <c r="O40" s="218"/>
    </row>
    <row r="41" spans="2:15" ht="46.5" customHeight="1" x14ac:dyDescent="0.25">
      <c r="B41" s="140" t="s">
        <v>24</v>
      </c>
      <c r="C41" s="216" t="s">
        <v>82</v>
      </c>
      <c r="D41" s="216"/>
      <c r="E41" s="216"/>
      <c r="F41" s="217" t="s">
        <v>83</v>
      </c>
      <c r="G41" s="217"/>
      <c r="H41" s="217"/>
      <c r="I41" s="217"/>
      <c r="J41" s="217"/>
      <c r="K41" s="217" t="s">
        <v>244</v>
      </c>
      <c r="L41" s="217"/>
      <c r="M41" s="217"/>
      <c r="N41" s="217"/>
      <c r="O41" s="218"/>
    </row>
    <row r="42" spans="2:15" ht="30" customHeight="1" x14ac:dyDescent="0.25">
      <c r="B42" s="140" t="s">
        <v>28</v>
      </c>
      <c r="C42" s="216" t="s">
        <v>84</v>
      </c>
      <c r="D42" s="216"/>
      <c r="E42" s="216"/>
      <c r="F42" s="217" t="s">
        <v>85</v>
      </c>
      <c r="G42" s="217"/>
      <c r="H42" s="217"/>
      <c r="I42" s="217"/>
      <c r="J42" s="217"/>
      <c r="K42" s="217" t="s">
        <v>86</v>
      </c>
      <c r="L42" s="217"/>
      <c r="M42" s="217"/>
      <c r="N42" s="217"/>
      <c r="O42" s="218"/>
    </row>
    <row r="43" spans="2:15" ht="30" customHeight="1" x14ac:dyDescent="0.25">
      <c r="B43" s="140" t="s">
        <v>32</v>
      </c>
      <c r="C43" s="216" t="s">
        <v>87</v>
      </c>
      <c r="D43" s="216"/>
      <c r="E43" s="216"/>
      <c r="F43" s="217" t="s">
        <v>88</v>
      </c>
      <c r="G43" s="217"/>
      <c r="H43" s="217"/>
      <c r="I43" s="217"/>
      <c r="J43" s="217"/>
      <c r="K43" s="217" t="s">
        <v>89</v>
      </c>
      <c r="L43" s="217"/>
      <c r="M43" s="217"/>
      <c r="N43" s="217"/>
      <c r="O43" s="218"/>
    </row>
    <row r="44" spans="2:15" ht="30" customHeight="1" x14ac:dyDescent="0.25">
      <c r="B44" s="140" t="s">
        <v>36</v>
      </c>
      <c r="C44" s="216" t="s">
        <v>90</v>
      </c>
      <c r="D44" s="216"/>
      <c r="E44" s="216"/>
      <c r="F44" s="217" t="s">
        <v>91</v>
      </c>
      <c r="G44" s="217"/>
      <c r="H44" s="217"/>
      <c r="I44" s="217"/>
      <c r="J44" s="217"/>
      <c r="K44" s="217" t="s">
        <v>92</v>
      </c>
      <c r="L44" s="217"/>
      <c r="M44" s="217"/>
      <c r="N44" s="217"/>
      <c r="O44" s="218"/>
    </row>
    <row r="45" spans="2:15" ht="30" customHeight="1" x14ac:dyDescent="0.25">
      <c r="B45" s="140" t="s">
        <v>40</v>
      </c>
      <c r="C45" s="216" t="s">
        <v>93</v>
      </c>
      <c r="D45" s="216"/>
      <c r="E45" s="216"/>
      <c r="F45" s="217" t="s">
        <v>94</v>
      </c>
      <c r="G45" s="217"/>
      <c r="H45" s="217"/>
      <c r="I45" s="217"/>
      <c r="J45" s="217"/>
      <c r="K45" s="217" t="s">
        <v>95</v>
      </c>
      <c r="L45" s="217"/>
      <c r="M45" s="217"/>
      <c r="N45" s="217"/>
      <c r="O45" s="218"/>
    </row>
    <row r="46" spans="2:15" ht="30" customHeight="1" x14ac:dyDescent="0.25">
      <c r="B46" s="140" t="s">
        <v>44</v>
      </c>
      <c r="C46" s="216" t="s">
        <v>96</v>
      </c>
      <c r="D46" s="216"/>
      <c r="E46" s="216"/>
      <c r="F46" s="217" t="s">
        <v>245</v>
      </c>
      <c r="G46" s="217"/>
      <c r="H46" s="217"/>
      <c r="I46" s="217"/>
      <c r="J46" s="217"/>
      <c r="K46" s="217" t="s">
        <v>97</v>
      </c>
      <c r="L46" s="217"/>
      <c r="M46" s="217"/>
      <c r="N46" s="217"/>
      <c r="O46" s="218"/>
    </row>
    <row r="47" spans="2:15" ht="30" customHeight="1" x14ac:dyDescent="0.25">
      <c r="B47" s="140" t="s">
        <v>48</v>
      </c>
      <c r="C47" s="216" t="s">
        <v>98</v>
      </c>
      <c r="D47" s="216"/>
      <c r="E47" s="216"/>
      <c r="F47" s="217" t="s">
        <v>99</v>
      </c>
      <c r="G47" s="217"/>
      <c r="H47" s="217"/>
      <c r="I47" s="217"/>
      <c r="J47" s="217"/>
      <c r="K47" s="217" t="s">
        <v>100</v>
      </c>
      <c r="L47" s="217"/>
      <c r="M47" s="217"/>
      <c r="N47" s="217"/>
      <c r="O47" s="218"/>
    </row>
    <row r="48" spans="2:15" ht="30" customHeight="1" x14ac:dyDescent="0.25">
      <c r="B48" s="140" t="s">
        <v>52</v>
      </c>
      <c r="C48" s="216" t="s">
        <v>101</v>
      </c>
      <c r="D48" s="216"/>
      <c r="E48" s="216"/>
      <c r="F48" s="217" t="s">
        <v>102</v>
      </c>
      <c r="G48" s="217"/>
      <c r="H48" s="217"/>
      <c r="I48" s="217"/>
      <c r="J48" s="217"/>
      <c r="K48" s="217" t="s">
        <v>103</v>
      </c>
      <c r="L48" s="217"/>
      <c r="M48" s="217"/>
      <c r="N48" s="217"/>
      <c r="O48" s="218"/>
    </row>
    <row r="49" spans="2:15" ht="30" customHeight="1" x14ac:dyDescent="0.25">
      <c r="B49" s="140" t="s">
        <v>55</v>
      </c>
      <c r="C49" s="216" t="s">
        <v>104</v>
      </c>
      <c r="D49" s="216"/>
      <c r="E49" s="216"/>
      <c r="F49" s="217" t="s">
        <v>105</v>
      </c>
      <c r="G49" s="217"/>
      <c r="H49" s="217"/>
      <c r="I49" s="217"/>
      <c r="J49" s="217"/>
      <c r="K49" s="217" t="s">
        <v>106</v>
      </c>
      <c r="L49" s="217"/>
      <c r="M49" s="217"/>
      <c r="N49" s="217"/>
      <c r="O49" s="218"/>
    </row>
    <row r="50" spans="2:15" ht="47.25" customHeight="1" x14ac:dyDescent="0.25">
      <c r="B50" s="140" t="s">
        <v>59</v>
      </c>
      <c r="C50" s="216" t="s">
        <v>107</v>
      </c>
      <c r="D50" s="216"/>
      <c r="E50" s="216"/>
      <c r="F50" s="217" t="s">
        <v>108</v>
      </c>
      <c r="G50" s="217"/>
      <c r="H50" s="217"/>
      <c r="I50" s="217"/>
      <c r="J50" s="217"/>
      <c r="K50" s="217" t="s">
        <v>109</v>
      </c>
      <c r="L50" s="217"/>
      <c r="M50" s="217"/>
      <c r="N50" s="217"/>
      <c r="O50" s="218"/>
    </row>
    <row r="51" spans="2:15" ht="30" customHeight="1" x14ac:dyDescent="0.25">
      <c r="B51" s="140" t="s">
        <v>63</v>
      </c>
      <c r="C51" s="216" t="s">
        <v>110</v>
      </c>
      <c r="D51" s="216"/>
      <c r="E51" s="216"/>
      <c r="F51" s="217" t="s">
        <v>246</v>
      </c>
      <c r="G51" s="217"/>
      <c r="H51" s="217"/>
      <c r="I51" s="217"/>
      <c r="J51" s="217"/>
      <c r="K51" s="217" t="s">
        <v>111</v>
      </c>
      <c r="L51" s="217"/>
      <c r="M51" s="217"/>
      <c r="N51" s="217"/>
      <c r="O51" s="218"/>
    </row>
    <row r="52" spans="2:15" ht="30" customHeight="1" x14ac:dyDescent="0.25">
      <c r="B52" s="140" t="s">
        <v>66</v>
      </c>
      <c r="C52" s="216" t="s">
        <v>112</v>
      </c>
      <c r="D52" s="216"/>
      <c r="E52" s="216"/>
      <c r="F52" s="217" t="s">
        <v>113</v>
      </c>
      <c r="G52" s="217"/>
      <c r="H52" s="217"/>
      <c r="I52" s="217"/>
      <c r="J52" s="217"/>
      <c r="K52" s="217" t="s">
        <v>114</v>
      </c>
      <c r="L52" s="217"/>
      <c r="M52" s="217"/>
      <c r="N52" s="217"/>
      <c r="O52" s="218"/>
    </row>
    <row r="53" spans="2:15" ht="30" customHeight="1" x14ac:dyDescent="0.25">
      <c r="B53" s="140" t="s">
        <v>70</v>
      </c>
      <c r="C53" s="216" t="s">
        <v>115</v>
      </c>
      <c r="D53" s="216"/>
      <c r="E53" s="216"/>
      <c r="F53" s="217" t="s">
        <v>116</v>
      </c>
      <c r="G53" s="217"/>
      <c r="H53" s="217"/>
      <c r="I53" s="217"/>
      <c r="J53" s="217"/>
      <c r="K53" s="217" t="s">
        <v>117</v>
      </c>
      <c r="L53" s="217"/>
      <c r="M53" s="217"/>
      <c r="N53" s="217"/>
      <c r="O53" s="218"/>
    </row>
    <row r="54" spans="2:15" ht="30" customHeight="1" x14ac:dyDescent="0.25">
      <c r="B54" s="140" t="s">
        <v>74</v>
      </c>
      <c r="C54" s="216" t="s">
        <v>118</v>
      </c>
      <c r="D54" s="216"/>
      <c r="E54" s="216"/>
      <c r="F54" s="217" t="s">
        <v>119</v>
      </c>
      <c r="G54" s="217"/>
      <c r="H54" s="217"/>
      <c r="I54" s="217"/>
      <c r="J54" s="217"/>
      <c r="K54" s="217" t="s">
        <v>247</v>
      </c>
      <c r="L54" s="217"/>
      <c r="M54" s="217"/>
      <c r="N54" s="217"/>
      <c r="O54" s="218"/>
    </row>
    <row r="55" spans="2:15" ht="50.25" customHeight="1" x14ac:dyDescent="0.25">
      <c r="B55" s="140" t="s">
        <v>120</v>
      </c>
      <c r="C55" s="216" t="s">
        <v>121</v>
      </c>
      <c r="D55" s="216"/>
      <c r="E55" s="216"/>
      <c r="F55" s="217" t="s">
        <v>122</v>
      </c>
      <c r="G55" s="217"/>
      <c r="H55" s="217"/>
      <c r="I55" s="217"/>
      <c r="J55" s="217"/>
      <c r="K55" s="217" t="s">
        <v>248</v>
      </c>
      <c r="L55" s="217"/>
      <c r="M55" s="217"/>
      <c r="N55" s="217"/>
      <c r="O55" s="218"/>
    </row>
    <row r="56" spans="2:15" ht="30" customHeight="1" x14ac:dyDescent="0.25">
      <c r="B56" s="140" t="s">
        <v>123</v>
      </c>
      <c r="C56" s="216" t="s">
        <v>124</v>
      </c>
      <c r="D56" s="216"/>
      <c r="E56" s="216"/>
      <c r="F56" s="217" t="s">
        <v>125</v>
      </c>
      <c r="G56" s="217"/>
      <c r="H56" s="217"/>
      <c r="I56" s="217"/>
      <c r="J56" s="217"/>
      <c r="K56" s="217" t="s">
        <v>126</v>
      </c>
      <c r="L56" s="217"/>
      <c r="M56" s="217"/>
      <c r="N56" s="217"/>
      <c r="O56" s="218"/>
    </row>
    <row r="57" spans="2:15" ht="30" customHeight="1" x14ac:dyDescent="0.25">
      <c r="B57" s="140" t="s">
        <v>127</v>
      </c>
      <c r="C57" s="216" t="s">
        <v>128</v>
      </c>
      <c r="D57" s="216"/>
      <c r="E57" s="216"/>
      <c r="F57" s="217" t="s">
        <v>129</v>
      </c>
      <c r="G57" s="217"/>
      <c r="H57" s="217"/>
      <c r="I57" s="217"/>
      <c r="J57" s="217"/>
      <c r="K57" s="217" t="s">
        <v>130</v>
      </c>
      <c r="L57" s="217"/>
      <c r="M57" s="217"/>
      <c r="N57" s="217"/>
      <c r="O57" s="218"/>
    </row>
    <row r="58" spans="2:15" ht="30" customHeight="1" x14ac:dyDescent="0.25">
      <c r="B58" s="140" t="s">
        <v>131</v>
      </c>
      <c r="C58" s="216" t="s">
        <v>132</v>
      </c>
      <c r="D58" s="216"/>
      <c r="E58" s="216"/>
      <c r="F58" s="217" t="s">
        <v>133</v>
      </c>
      <c r="G58" s="217"/>
      <c r="H58" s="217"/>
      <c r="I58" s="217"/>
      <c r="J58" s="217"/>
      <c r="K58" s="217" t="s">
        <v>134</v>
      </c>
      <c r="L58" s="217"/>
      <c r="M58" s="217"/>
      <c r="N58" s="217"/>
      <c r="O58" s="218"/>
    </row>
    <row r="59" spans="2:15" ht="30" customHeight="1" x14ac:dyDescent="0.25">
      <c r="B59" s="140" t="s">
        <v>135</v>
      </c>
      <c r="C59" s="216" t="s">
        <v>136</v>
      </c>
      <c r="D59" s="216"/>
      <c r="E59" s="216"/>
      <c r="F59" s="217" t="s">
        <v>137</v>
      </c>
      <c r="G59" s="217"/>
      <c r="H59" s="217"/>
      <c r="I59" s="217"/>
      <c r="J59" s="217"/>
      <c r="K59" s="217" t="s">
        <v>138</v>
      </c>
      <c r="L59" s="217"/>
      <c r="M59" s="217"/>
      <c r="N59" s="217"/>
      <c r="O59" s="218"/>
    </row>
    <row r="60" spans="2:15" ht="6.75" customHeight="1" x14ac:dyDescent="0.25">
      <c r="B60" s="285"/>
      <c r="C60" s="286"/>
      <c r="D60" s="286"/>
      <c r="E60" s="286"/>
      <c r="F60" s="286"/>
      <c r="G60" s="286"/>
      <c r="H60" s="286"/>
      <c r="I60" s="286"/>
      <c r="J60" s="286"/>
      <c r="K60" s="286"/>
      <c r="L60" s="286"/>
      <c r="M60" s="286"/>
      <c r="N60" s="286"/>
      <c r="O60" s="287"/>
    </row>
    <row r="61" spans="2:15" ht="15.75" customHeight="1" x14ac:dyDescent="0.25">
      <c r="B61" s="130" t="s">
        <v>249</v>
      </c>
      <c r="O61" s="124"/>
    </row>
    <row r="62" spans="2:15" ht="15" customHeight="1" x14ac:dyDescent="0.25">
      <c r="B62" s="229" t="s">
        <v>139</v>
      </c>
      <c r="C62" s="230"/>
      <c r="D62" s="230"/>
      <c r="E62" s="230"/>
      <c r="F62" s="230"/>
      <c r="G62" s="230"/>
      <c r="H62" s="230"/>
      <c r="I62" s="230"/>
      <c r="J62" s="230"/>
      <c r="K62" s="230"/>
      <c r="L62" s="230"/>
      <c r="M62" s="230"/>
      <c r="N62" s="230"/>
      <c r="O62" s="231"/>
    </row>
    <row r="63" spans="2:15" ht="15" customHeight="1" x14ac:dyDescent="0.25">
      <c r="B63" s="130" t="s">
        <v>140</v>
      </c>
      <c r="O63" s="124"/>
    </row>
    <row r="64" spans="2:15" ht="15" customHeight="1" x14ac:dyDescent="0.25">
      <c r="B64" s="130" t="s">
        <v>250</v>
      </c>
      <c r="O64" s="124"/>
    </row>
    <row r="65" spans="2:15" ht="8.25" customHeight="1" x14ac:dyDescent="0.25">
      <c r="B65" s="130"/>
      <c r="O65" s="124"/>
    </row>
    <row r="66" spans="2:15" x14ac:dyDescent="0.25">
      <c r="B66" s="222" t="s">
        <v>141</v>
      </c>
      <c r="C66" s="223"/>
      <c r="D66" s="223"/>
      <c r="E66" s="223"/>
      <c r="F66" s="223"/>
      <c r="G66" s="223"/>
      <c r="H66" s="223"/>
      <c r="I66" s="223"/>
      <c r="J66" s="223"/>
      <c r="K66" s="223"/>
      <c r="L66" s="223"/>
      <c r="M66" s="223"/>
      <c r="N66" s="223"/>
      <c r="O66" s="224"/>
    </row>
    <row r="67" spans="2:15" x14ac:dyDescent="0.25">
      <c r="B67" s="244" t="s">
        <v>142</v>
      </c>
      <c r="C67" s="245"/>
      <c r="D67" s="245"/>
      <c r="E67" s="245"/>
      <c r="F67" s="245"/>
      <c r="G67" s="246" t="s">
        <v>143</v>
      </c>
      <c r="H67" s="246"/>
      <c r="I67" s="246"/>
      <c r="J67" s="246"/>
      <c r="K67" s="246"/>
      <c r="L67" s="246"/>
      <c r="M67" s="246"/>
      <c r="N67" s="246"/>
      <c r="O67" s="138" t="s">
        <v>144</v>
      </c>
    </row>
    <row r="68" spans="2:15" x14ac:dyDescent="0.25">
      <c r="B68" s="255" t="s">
        <v>145</v>
      </c>
      <c r="C68" s="256"/>
      <c r="D68" s="256"/>
      <c r="E68" s="256"/>
      <c r="F68" s="256"/>
      <c r="G68" s="256"/>
      <c r="H68" s="256"/>
      <c r="I68" s="256"/>
      <c r="J68" s="256"/>
      <c r="K68" s="256"/>
      <c r="L68" s="256"/>
      <c r="M68" s="256"/>
      <c r="N68" s="256"/>
      <c r="O68" s="257"/>
    </row>
    <row r="69" spans="2:15" s="118" customFormat="1" ht="31.5" customHeight="1" x14ac:dyDescent="0.25">
      <c r="B69" s="250" t="s">
        <v>80</v>
      </c>
      <c r="C69" s="251"/>
      <c r="D69" s="251"/>
      <c r="E69" s="251"/>
      <c r="F69" s="251"/>
      <c r="G69" s="225" t="s">
        <v>146</v>
      </c>
      <c r="H69" s="225"/>
      <c r="I69" s="225"/>
      <c r="J69" s="225"/>
      <c r="K69" s="225"/>
      <c r="L69" s="225"/>
      <c r="M69" s="225"/>
      <c r="N69" s="225"/>
      <c r="O69" s="240" t="s">
        <v>147</v>
      </c>
    </row>
    <row r="70" spans="2:15" ht="46.5" customHeight="1" x14ac:dyDescent="0.25">
      <c r="B70" s="250" t="s">
        <v>148</v>
      </c>
      <c r="C70" s="251"/>
      <c r="D70" s="251"/>
      <c r="E70" s="251"/>
      <c r="F70" s="251"/>
      <c r="G70" s="225" t="s">
        <v>149</v>
      </c>
      <c r="H70" s="225"/>
      <c r="I70" s="225"/>
      <c r="J70" s="225"/>
      <c r="K70" s="225"/>
      <c r="L70" s="225"/>
      <c r="M70" s="225"/>
      <c r="N70" s="225"/>
      <c r="O70" s="240"/>
    </row>
    <row r="71" spans="2:15" ht="69" customHeight="1" x14ac:dyDescent="0.25">
      <c r="B71" s="250" t="s">
        <v>150</v>
      </c>
      <c r="C71" s="251"/>
      <c r="D71" s="251"/>
      <c r="E71" s="251"/>
      <c r="F71" s="251"/>
      <c r="G71" s="225" t="s">
        <v>151</v>
      </c>
      <c r="H71" s="225"/>
      <c r="I71" s="225"/>
      <c r="J71" s="225"/>
      <c r="K71" s="225"/>
      <c r="L71" s="225"/>
      <c r="M71" s="225"/>
      <c r="N71" s="225"/>
      <c r="O71" s="240"/>
    </row>
    <row r="72" spans="2:15" x14ac:dyDescent="0.25">
      <c r="B72" s="255" t="s">
        <v>152</v>
      </c>
      <c r="C72" s="256"/>
      <c r="D72" s="256"/>
      <c r="E72" s="256"/>
      <c r="F72" s="256"/>
      <c r="G72" s="256"/>
      <c r="H72" s="256"/>
      <c r="I72" s="256"/>
      <c r="J72" s="256"/>
      <c r="K72" s="256"/>
      <c r="L72" s="256"/>
      <c r="M72" s="256"/>
      <c r="N72" s="256"/>
      <c r="O72" s="257"/>
    </row>
    <row r="73" spans="2:15" ht="46.5" customHeight="1" x14ac:dyDescent="0.25">
      <c r="B73" s="250" t="s">
        <v>153</v>
      </c>
      <c r="C73" s="251"/>
      <c r="D73" s="251"/>
      <c r="E73" s="251"/>
      <c r="F73" s="251"/>
      <c r="G73" s="243" t="s">
        <v>154</v>
      </c>
      <c r="H73" s="243"/>
      <c r="I73" s="243"/>
      <c r="J73" s="243"/>
      <c r="K73" s="243"/>
      <c r="L73" s="243"/>
      <c r="M73" s="243"/>
      <c r="N73" s="243"/>
      <c r="O73" s="137">
        <f>Ponderadores!M34</f>
        <v>0.11</v>
      </c>
    </row>
    <row r="74" spans="2:15" ht="44.25" customHeight="1" x14ac:dyDescent="0.25">
      <c r="B74" s="250" t="s">
        <v>101</v>
      </c>
      <c r="C74" s="251"/>
      <c r="D74" s="251"/>
      <c r="E74" s="251"/>
      <c r="F74" s="251"/>
      <c r="G74" s="243" t="s">
        <v>155</v>
      </c>
      <c r="H74" s="243"/>
      <c r="I74" s="243"/>
      <c r="J74" s="243"/>
      <c r="K74" s="243"/>
      <c r="L74" s="243"/>
      <c r="M74" s="243"/>
      <c r="N74" s="243"/>
      <c r="O74" s="137">
        <f>Ponderadores!M35</f>
        <v>0.12</v>
      </c>
    </row>
    <row r="75" spans="2:15" ht="42.75" customHeight="1" x14ac:dyDescent="0.25">
      <c r="B75" s="250" t="s">
        <v>156</v>
      </c>
      <c r="C75" s="251"/>
      <c r="D75" s="251"/>
      <c r="E75" s="251"/>
      <c r="F75" s="251"/>
      <c r="G75" s="243" t="s">
        <v>157</v>
      </c>
      <c r="H75" s="243"/>
      <c r="I75" s="243"/>
      <c r="J75" s="243"/>
      <c r="K75" s="243"/>
      <c r="L75" s="243"/>
      <c r="M75" s="243"/>
      <c r="N75" s="243"/>
      <c r="O75" s="137">
        <f>Ponderadores!M36</f>
        <v>0.15</v>
      </c>
    </row>
    <row r="76" spans="2:15" ht="35.25" customHeight="1" x14ac:dyDescent="0.25">
      <c r="B76" s="250" t="s">
        <v>158</v>
      </c>
      <c r="C76" s="251"/>
      <c r="D76" s="251"/>
      <c r="E76" s="251"/>
      <c r="F76" s="251"/>
      <c r="G76" s="243" t="s">
        <v>159</v>
      </c>
      <c r="H76" s="243"/>
      <c r="I76" s="243"/>
      <c r="J76" s="243"/>
      <c r="K76" s="243"/>
      <c r="L76" s="243"/>
      <c r="M76" s="243"/>
      <c r="N76" s="243"/>
      <c r="O76" s="137">
        <f>Ponderadores!M37</f>
        <v>0.14000000000000001</v>
      </c>
    </row>
    <row r="77" spans="2:15" ht="30.75" customHeight="1" x14ac:dyDescent="0.25">
      <c r="B77" s="250" t="s">
        <v>160</v>
      </c>
      <c r="C77" s="251"/>
      <c r="D77" s="251"/>
      <c r="E77" s="251"/>
      <c r="F77" s="251"/>
      <c r="G77" s="243" t="s">
        <v>161</v>
      </c>
      <c r="H77" s="243"/>
      <c r="I77" s="243"/>
      <c r="J77" s="243"/>
      <c r="K77" s="243"/>
      <c r="L77" s="243"/>
      <c r="M77" s="243"/>
      <c r="N77" s="243"/>
      <c r="O77" s="137">
        <f>Ponderadores!M38</f>
        <v>0.15</v>
      </c>
    </row>
    <row r="78" spans="2:15" ht="30" customHeight="1" x14ac:dyDescent="0.25">
      <c r="B78" s="250" t="s">
        <v>115</v>
      </c>
      <c r="C78" s="251"/>
      <c r="D78" s="251"/>
      <c r="E78" s="251"/>
      <c r="F78" s="251"/>
      <c r="G78" s="243" t="s">
        <v>162</v>
      </c>
      <c r="H78" s="243"/>
      <c r="I78" s="243"/>
      <c r="J78" s="243"/>
      <c r="K78" s="243"/>
      <c r="L78" s="243"/>
      <c r="M78" s="243"/>
      <c r="N78" s="243"/>
      <c r="O78" s="137">
        <f>Ponderadores!M39</f>
        <v>0.14000000000000001</v>
      </c>
    </row>
    <row r="79" spans="2:15" ht="33" customHeight="1" x14ac:dyDescent="0.25">
      <c r="B79" s="250" t="s">
        <v>163</v>
      </c>
      <c r="C79" s="251"/>
      <c r="D79" s="251"/>
      <c r="E79" s="251"/>
      <c r="F79" s="251"/>
      <c r="G79" s="243" t="s">
        <v>164</v>
      </c>
      <c r="H79" s="243"/>
      <c r="I79" s="243"/>
      <c r="J79" s="243"/>
      <c r="K79" s="243"/>
      <c r="L79" s="243"/>
      <c r="M79" s="243"/>
      <c r="N79" s="243"/>
      <c r="O79" s="137">
        <f>Ponderadores!M40</f>
        <v>7.0000000000000007E-2</v>
      </c>
    </row>
    <row r="80" spans="2:15" ht="46.5" customHeight="1" x14ac:dyDescent="0.25">
      <c r="B80" s="250" t="s">
        <v>121</v>
      </c>
      <c r="C80" s="251"/>
      <c r="D80" s="251"/>
      <c r="E80" s="251"/>
      <c r="F80" s="251"/>
      <c r="G80" s="243" t="s">
        <v>251</v>
      </c>
      <c r="H80" s="243"/>
      <c r="I80" s="243"/>
      <c r="J80" s="243"/>
      <c r="K80" s="243"/>
      <c r="L80" s="243"/>
      <c r="M80" s="243"/>
      <c r="N80" s="243"/>
      <c r="O80" s="137">
        <f>Ponderadores!M41</f>
        <v>0.12</v>
      </c>
    </row>
    <row r="81" spans="2:15" ht="3" customHeight="1" x14ac:dyDescent="0.25">
      <c r="B81" s="123"/>
      <c r="O81" s="124"/>
    </row>
    <row r="82" spans="2:15" x14ac:dyDescent="0.25">
      <c r="B82" s="131" t="s">
        <v>165</v>
      </c>
      <c r="O82" s="124"/>
    </row>
    <row r="83" spans="2:15" x14ac:dyDescent="0.25">
      <c r="B83" s="247" t="s">
        <v>166</v>
      </c>
      <c r="C83" s="248"/>
      <c r="D83" s="248"/>
      <c r="E83" s="248"/>
      <c r="F83" s="248"/>
      <c r="G83" s="248"/>
      <c r="H83" s="248"/>
      <c r="I83" s="248"/>
      <c r="J83" s="248"/>
      <c r="K83" s="248"/>
      <c r="L83" s="248"/>
      <c r="M83" s="248"/>
      <c r="N83" s="248"/>
      <c r="O83" s="249"/>
    </row>
    <row r="84" spans="2:15" x14ac:dyDescent="0.25">
      <c r="B84" s="237" t="s">
        <v>252</v>
      </c>
      <c r="C84" s="238"/>
      <c r="D84" s="238"/>
      <c r="E84" s="238"/>
      <c r="F84" s="238"/>
      <c r="G84" s="238"/>
      <c r="H84" s="238"/>
      <c r="I84" s="238"/>
      <c r="J84" s="238"/>
      <c r="K84" s="238"/>
      <c r="L84" s="238"/>
      <c r="M84" s="238"/>
      <c r="N84" s="238"/>
      <c r="O84" s="239"/>
    </row>
    <row r="85" spans="2:15" x14ac:dyDescent="0.25">
      <c r="B85" s="132" t="s">
        <v>253</v>
      </c>
      <c r="O85" s="124"/>
    </row>
    <row r="86" spans="2:15" ht="15.75" customHeight="1" x14ac:dyDescent="0.3">
      <c r="B86" s="133" t="s">
        <v>254</v>
      </c>
      <c r="L86" s="235"/>
      <c r="M86" s="235"/>
      <c r="N86" s="235"/>
      <c r="O86" s="236"/>
    </row>
    <row r="87" spans="2:15" x14ac:dyDescent="0.25">
      <c r="B87" s="134" t="s">
        <v>167</v>
      </c>
      <c r="C87" s="135"/>
      <c r="D87" s="135"/>
      <c r="E87" s="135"/>
      <c r="F87" s="135"/>
      <c r="G87" s="135"/>
      <c r="H87" s="135"/>
      <c r="I87" s="135"/>
      <c r="J87" s="135"/>
      <c r="K87" s="135"/>
      <c r="L87" s="135"/>
      <c r="M87" s="135"/>
      <c r="N87" s="135"/>
      <c r="O87" s="136"/>
    </row>
  </sheetData>
  <mergeCells count="152">
    <mergeCell ref="G80:N80"/>
    <mergeCell ref="B79:F79"/>
    <mergeCell ref="B80:F80"/>
    <mergeCell ref="B74:F74"/>
    <mergeCell ref="B75:F75"/>
    <mergeCell ref="B78:F78"/>
    <mergeCell ref="C2:O2"/>
    <mergeCell ref="C3:O3"/>
    <mergeCell ref="D4:F4"/>
    <mergeCell ref="H4:L4"/>
    <mergeCell ref="N4:O4"/>
    <mergeCell ref="C38:E38"/>
    <mergeCell ref="F38:J38"/>
    <mergeCell ref="K38:O38"/>
    <mergeCell ref="B60:O60"/>
    <mergeCell ref="C18:E18"/>
    <mergeCell ref="C19:E19"/>
    <mergeCell ref="C20:E20"/>
    <mergeCell ref="C21:E21"/>
    <mergeCell ref="C26:E26"/>
    <mergeCell ref="C32:E32"/>
    <mergeCell ref="C17:E17"/>
    <mergeCell ref="B62:O62"/>
    <mergeCell ref="B69:F69"/>
    <mergeCell ref="B68:O68"/>
    <mergeCell ref="B12:O12"/>
    <mergeCell ref="F21:J21"/>
    <mergeCell ref="K21:O21"/>
    <mergeCell ref="F22:J22"/>
    <mergeCell ref="K22:O22"/>
    <mergeCell ref="F23:J23"/>
    <mergeCell ref="K23:O23"/>
    <mergeCell ref="F24:J24"/>
    <mergeCell ref="K24:O24"/>
    <mergeCell ref="F25:J25"/>
    <mergeCell ref="K25:O25"/>
    <mergeCell ref="F17:J17"/>
    <mergeCell ref="K17:O17"/>
    <mergeCell ref="B16:O16"/>
    <mergeCell ref="F18:J18"/>
    <mergeCell ref="K18:O18"/>
    <mergeCell ref="F19:J19"/>
    <mergeCell ref="K19:O19"/>
    <mergeCell ref="F20:J20"/>
    <mergeCell ref="K20:O20"/>
    <mergeCell ref="C39:E39"/>
    <mergeCell ref="C40:E40"/>
    <mergeCell ref="K43:O43"/>
    <mergeCell ref="B11:O11"/>
    <mergeCell ref="L86:O86"/>
    <mergeCell ref="B84:O84"/>
    <mergeCell ref="O69:O71"/>
    <mergeCell ref="B7:O8"/>
    <mergeCell ref="G78:N78"/>
    <mergeCell ref="G79:N79"/>
    <mergeCell ref="B67:F67"/>
    <mergeCell ref="G67:N67"/>
    <mergeCell ref="B83:O83"/>
    <mergeCell ref="G73:N73"/>
    <mergeCell ref="G74:N74"/>
    <mergeCell ref="G75:N75"/>
    <mergeCell ref="G76:N76"/>
    <mergeCell ref="G77:N77"/>
    <mergeCell ref="B76:F76"/>
    <mergeCell ref="B77:F77"/>
    <mergeCell ref="B70:F70"/>
    <mergeCell ref="B71:F71"/>
    <mergeCell ref="B73:F73"/>
    <mergeCell ref="B14:O14"/>
    <mergeCell ref="G69:N69"/>
    <mergeCell ref="B72:O72"/>
    <mergeCell ref="G70:N70"/>
    <mergeCell ref="G71:N71"/>
    <mergeCell ref="F29:J29"/>
    <mergeCell ref="K29:O29"/>
    <mergeCell ref="F30:J30"/>
    <mergeCell ref="K30:O30"/>
    <mergeCell ref="F31:J31"/>
    <mergeCell ref="K31:O31"/>
    <mergeCell ref="F26:J26"/>
    <mergeCell ref="K26:O26"/>
    <mergeCell ref="F27:J27"/>
    <mergeCell ref="K27:O27"/>
    <mergeCell ref="F28:J28"/>
    <mergeCell ref="K28:O28"/>
    <mergeCell ref="F39:J39"/>
    <mergeCell ref="K39:O39"/>
    <mergeCell ref="F40:J40"/>
    <mergeCell ref="K40:O40"/>
    <mergeCell ref="F32:J32"/>
    <mergeCell ref="K32:O32"/>
    <mergeCell ref="F33:J33"/>
    <mergeCell ref="K33:O33"/>
    <mergeCell ref="B35:O35"/>
    <mergeCell ref="C43:E43"/>
    <mergeCell ref="F43:J43"/>
    <mergeCell ref="C44:E44"/>
    <mergeCell ref="F44:J44"/>
    <mergeCell ref="K44:O44"/>
    <mergeCell ref="C41:E41"/>
    <mergeCell ref="F41:J41"/>
    <mergeCell ref="K41:O41"/>
    <mergeCell ref="C42:E42"/>
    <mergeCell ref="F42:J42"/>
    <mergeCell ref="K42:O42"/>
    <mergeCell ref="C47:E47"/>
    <mergeCell ref="F47:J47"/>
    <mergeCell ref="K47:O47"/>
    <mergeCell ref="C48:E48"/>
    <mergeCell ref="F48:J48"/>
    <mergeCell ref="K48:O48"/>
    <mergeCell ref="C45:E45"/>
    <mergeCell ref="F45:J45"/>
    <mergeCell ref="K45:O45"/>
    <mergeCell ref="C46:E46"/>
    <mergeCell ref="F46:J46"/>
    <mergeCell ref="K46:O46"/>
    <mergeCell ref="F51:J51"/>
    <mergeCell ref="K51:O51"/>
    <mergeCell ref="C52:E52"/>
    <mergeCell ref="F52:J52"/>
    <mergeCell ref="K52:O52"/>
    <mergeCell ref="C49:E49"/>
    <mergeCell ref="F49:J49"/>
    <mergeCell ref="K49:O49"/>
    <mergeCell ref="C50:E50"/>
    <mergeCell ref="F50:J50"/>
    <mergeCell ref="K50:O50"/>
    <mergeCell ref="C59:E59"/>
    <mergeCell ref="F59:J59"/>
    <mergeCell ref="K59:O59"/>
    <mergeCell ref="B37:O37"/>
    <mergeCell ref="B66:O66"/>
    <mergeCell ref="C57:E57"/>
    <mergeCell ref="F57:J57"/>
    <mergeCell ref="K57:O57"/>
    <mergeCell ref="C58:E58"/>
    <mergeCell ref="F58:J58"/>
    <mergeCell ref="K58:O58"/>
    <mergeCell ref="C55:E55"/>
    <mergeCell ref="F55:J55"/>
    <mergeCell ref="K55:O55"/>
    <mergeCell ref="C56:E56"/>
    <mergeCell ref="F56:J56"/>
    <mergeCell ref="K56:O56"/>
    <mergeCell ref="C53:E53"/>
    <mergeCell ref="F53:J53"/>
    <mergeCell ref="K53:O53"/>
    <mergeCell ref="C54:E54"/>
    <mergeCell ref="F54:J54"/>
    <mergeCell ref="K54:O54"/>
    <mergeCell ref="C51:E5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DC4E-84C1-48C6-B994-025B1BC086A3}">
  <sheetPr codeName="Hoja2">
    <tabColor theme="9"/>
  </sheetPr>
  <dimension ref="C1:O12"/>
  <sheetViews>
    <sheetView showGridLines="0" workbookViewId="0">
      <selection activeCell="C1" sqref="C1:O1"/>
    </sheetView>
  </sheetViews>
  <sheetFormatPr baseColWidth="10" defaultColWidth="11.42578125" defaultRowHeight="15" x14ac:dyDescent="0.25"/>
  <cols>
    <col min="1" max="1" width="5.140625" style="115" customWidth="1"/>
    <col min="2" max="2" width="11.42578125" style="115"/>
    <col min="3" max="3" width="16.28515625" style="115" customWidth="1"/>
    <col min="4" max="4" width="24.85546875" style="115" customWidth="1"/>
    <col min="5" max="5" width="5.7109375" style="115" customWidth="1"/>
    <col min="6" max="6" width="3.28515625" style="115" customWidth="1"/>
    <col min="7" max="7" width="11.42578125" style="115"/>
    <col min="8" max="8" width="6.85546875" style="115" customWidth="1"/>
    <col min="9" max="9" width="6.5703125" style="115" customWidth="1"/>
    <col min="10" max="10" width="11.42578125" style="115"/>
    <col min="11" max="11" width="4.7109375" style="115" customWidth="1"/>
    <col min="12" max="12" width="0" style="115" hidden="1" customWidth="1"/>
    <col min="13" max="14" width="11.42578125" style="115"/>
    <col min="15" max="15" width="5.42578125" style="115" customWidth="1"/>
    <col min="16" max="16384" width="11.42578125" style="115"/>
  </cols>
  <sheetData>
    <row r="1" spans="3:15" ht="35.25" customHeight="1" x14ac:dyDescent="0.25">
      <c r="C1" s="295" t="s">
        <v>0</v>
      </c>
      <c r="D1" s="295"/>
      <c r="E1" s="295"/>
      <c r="F1" s="295"/>
      <c r="G1" s="295"/>
      <c r="H1" s="295"/>
      <c r="I1" s="295"/>
      <c r="J1" s="295"/>
      <c r="K1" s="295"/>
      <c r="L1" s="295"/>
      <c r="M1" s="295"/>
      <c r="N1" s="295"/>
      <c r="O1" s="295"/>
    </row>
    <row r="2" spans="3:15" x14ac:dyDescent="0.25">
      <c r="C2" s="296" t="s">
        <v>1</v>
      </c>
      <c r="D2" s="296"/>
      <c r="E2" s="296"/>
      <c r="F2" s="296"/>
      <c r="G2" s="296"/>
      <c r="H2" s="296"/>
      <c r="I2" s="296"/>
      <c r="J2" s="296"/>
      <c r="K2" s="296"/>
      <c r="L2" s="296"/>
      <c r="M2" s="296"/>
      <c r="N2" s="296"/>
      <c r="O2" s="296"/>
    </row>
    <row r="3" spans="3:15" ht="14.25" customHeight="1" x14ac:dyDescent="0.25">
      <c r="C3" s="116" t="s">
        <v>2</v>
      </c>
      <c r="D3" s="273" t="s">
        <v>3</v>
      </c>
      <c r="E3" s="273"/>
      <c r="F3" s="273"/>
      <c r="G3" s="117" t="s">
        <v>4</v>
      </c>
      <c r="H3" s="273">
        <v>1</v>
      </c>
      <c r="I3" s="273"/>
      <c r="J3" s="273"/>
      <c r="K3" s="273"/>
      <c r="L3" s="273"/>
      <c r="M3" s="117" t="s">
        <v>5</v>
      </c>
      <c r="N3" s="274">
        <f>Instructivo!N4</f>
        <v>46170</v>
      </c>
      <c r="O3" s="274"/>
    </row>
    <row r="4" spans="3:15" ht="14.25" customHeight="1" x14ac:dyDescent="0.25"/>
    <row r="5" spans="3:15" ht="14.25" customHeight="1" x14ac:dyDescent="0.25"/>
    <row r="6" spans="3:15" ht="18" customHeight="1" x14ac:dyDescent="0.25">
      <c r="C6" s="294" t="s">
        <v>168</v>
      </c>
      <c r="D6" s="294"/>
    </row>
    <row r="7" spans="3:15" x14ac:dyDescent="0.25">
      <c r="C7" s="199">
        <v>1</v>
      </c>
      <c r="D7" s="200" t="s">
        <v>124</v>
      </c>
    </row>
    <row r="8" spans="3:15" x14ac:dyDescent="0.25">
      <c r="C8" s="199">
        <v>2</v>
      </c>
      <c r="D8" s="200" t="s">
        <v>169</v>
      </c>
    </row>
    <row r="9" spans="3:15" x14ac:dyDescent="0.25">
      <c r="C9" s="199">
        <v>3</v>
      </c>
      <c r="D9" s="200" t="s">
        <v>170</v>
      </c>
    </row>
    <row r="10" spans="3:15" x14ac:dyDescent="0.25">
      <c r="C10" s="199">
        <v>4</v>
      </c>
      <c r="D10" s="200" t="s">
        <v>171</v>
      </c>
    </row>
    <row r="11" spans="3:15" x14ac:dyDescent="0.25">
      <c r="C11" s="199">
        <v>5</v>
      </c>
      <c r="D11" s="200" t="s">
        <v>172</v>
      </c>
    </row>
    <row r="12" spans="3:15" x14ac:dyDescent="0.25">
      <c r="C12" s="199">
        <v>6</v>
      </c>
      <c r="D12" s="200" t="s">
        <v>173</v>
      </c>
    </row>
  </sheetData>
  <mergeCells count="6">
    <mergeCell ref="C6:D6"/>
    <mergeCell ref="C1:O1"/>
    <mergeCell ref="C2:O2"/>
    <mergeCell ref="D3:F3"/>
    <mergeCell ref="H3:L3"/>
    <mergeCell ref="N3:O3"/>
  </mergeCells>
  <hyperlinks>
    <hyperlink ref="D7" location="'Criticidad Social'!A1" display="Criticidad Social" xr:uid="{900F5F9F-F118-48C3-81E1-EBE200B1F2E1}"/>
    <hyperlink ref="D8" location="'Información Base'!A1" display="Información Base" xr:uid="{4ADD4D8D-EBE3-40E6-A0C2-D20259E4F953}"/>
    <hyperlink ref="D9" location="Ponderadores!A1" display="Ponderadores" xr:uid="{E830E67C-08B6-43B5-AFAC-B5494A7CEB63}"/>
    <hyperlink ref="D10" location="Habilitadores!A1" display="Habilitadores" xr:uid="{EE5AED8C-4DDC-4E0D-AADA-2E9B8D9D1BA1}"/>
    <hyperlink ref="D11" location="'Matriz Priorización'!A1" display="Matriz Priorización" xr:uid="{03F6D636-B515-4327-9D96-7F284FDDF820}"/>
    <hyperlink ref="D12" location="Resultados!A1" display="Resultados" xr:uid="{23361743-501D-459D-B1E3-95679923377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CC3A-95FD-4703-8077-7F15960AD886}">
  <sheetPr codeName="Hoja3">
    <tabColor theme="8" tint="-0.249977111117893"/>
  </sheetPr>
  <dimension ref="A1:T160"/>
  <sheetViews>
    <sheetView showGridLines="0" workbookViewId="0">
      <selection activeCell="B7" sqref="B7"/>
    </sheetView>
  </sheetViews>
  <sheetFormatPr baseColWidth="10" defaultColWidth="11.42578125" defaultRowHeight="15" x14ac:dyDescent="0.25"/>
  <cols>
    <col min="1" max="1" width="3.85546875" style="97" customWidth="1"/>
    <col min="2" max="2" width="27.85546875" style="97" customWidth="1"/>
    <col min="3" max="3" width="10" style="97" customWidth="1"/>
    <col min="4" max="4" width="15.85546875" style="97" bestFit="1" customWidth="1"/>
    <col min="5" max="5" width="15.140625" style="97" bestFit="1" customWidth="1"/>
    <col min="6" max="6" width="15.85546875" style="97" bestFit="1" customWidth="1"/>
    <col min="7" max="7" width="25.140625" style="97" bestFit="1" customWidth="1"/>
    <col min="8" max="8" width="16.42578125" style="97" bestFit="1" customWidth="1"/>
    <col min="9" max="9" width="17.140625" style="97" bestFit="1" customWidth="1"/>
    <col min="10" max="10" width="14.5703125" style="97" bestFit="1" customWidth="1"/>
    <col min="11" max="11" width="21.85546875" style="97" customWidth="1"/>
    <col min="12" max="13" width="18.5703125" style="97" customWidth="1"/>
    <col min="14" max="14" width="17.5703125" style="97" customWidth="1"/>
    <col min="15" max="15" width="11.42578125" style="10"/>
    <col min="16" max="17" width="25.140625" style="11" customWidth="1"/>
    <col min="18" max="18" width="11.42578125" style="97"/>
    <col min="19" max="19" width="14.85546875" style="97" customWidth="1"/>
    <col min="20" max="21" width="11.42578125" style="97"/>
    <col min="22" max="22" width="41.42578125" style="97" customWidth="1"/>
    <col min="23" max="16384" width="11.42578125" style="97"/>
  </cols>
  <sheetData>
    <row r="1" spans="1:20" ht="15.75" customHeight="1" x14ac:dyDescent="0.25">
      <c r="B1" s="115"/>
      <c r="C1" s="300" t="s">
        <v>0</v>
      </c>
      <c r="D1" s="300"/>
      <c r="E1" s="300"/>
      <c r="F1" s="300"/>
      <c r="G1" s="300"/>
      <c r="H1" s="300"/>
      <c r="I1" s="300"/>
      <c r="J1" s="300"/>
      <c r="K1" s="300"/>
      <c r="L1" s="300"/>
      <c r="M1" s="300"/>
      <c r="N1" s="300"/>
      <c r="O1" s="300"/>
      <c r="P1" s="300"/>
      <c r="Q1" s="300"/>
    </row>
    <row r="2" spans="1:20" ht="15.75" customHeight="1" x14ac:dyDescent="0.25">
      <c r="B2" s="115"/>
      <c r="C2" s="301" t="s">
        <v>1</v>
      </c>
      <c r="D2" s="301"/>
      <c r="E2" s="301"/>
      <c r="F2" s="301"/>
      <c r="G2" s="301"/>
      <c r="H2" s="301"/>
      <c r="I2" s="301"/>
      <c r="J2" s="301"/>
      <c r="K2" s="301"/>
      <c r="L2" s="301"/>
      <c r="M2" s="301"/>
      <c r="N2" s="301"/>
      <c r="O2" s="301"/>
      <c r="P2" s="301"/>
      <c r="Q2" s="301"/>
    </row>
    <row r="3" spans="1:20" ht="15.75" x14ac:dyDescent="0.25">
      <c r="B3" s="115"/>
      <c r="C3" s="298" t="s">
        <v>2</v>
      </c>
      <c r="D3" s="298"/>
      <c r="E3" s="299" t="s">
        <v>3</v>
      </c>
      <c r="F3" s="299"/>
      <c r="G3" s="307" t="s">
        <v>4</v>
      </c>
      <c r="H3" s="308"/>
      <c r="I3" s="309"/>
      <c r="J3" s="304">
        <f>Instructivo!H4</f>
        <v>1</v>
      </c>
      <c r="K3" s="305"/>
      <c r="L3" s="306"/>
      <c r="M3" s="303" t="s">
        <v>5</v>
      </c>
      <c r="N3" s="303"/>
      <c r="O3" s="303"/>
      <c r="P3" s="302">
        <f>Instructivo!N4</f>
        <v>46170</v>
      </c>
      <c r="Q3" s="302"/>
    </row>
    <row r="5" spans="1:20" ht="15" customHeight="1" x14ac:dyDescent="0.25">
      <c r="A5" s="94"/>
      <c r="B5" s="297" t="s">
        <v>174</v>
      </c>
      <c r="C5" s="297"/>
      <c r="D5" s="297"/>
      <c r="E5" s="297"/>
      <c r="F5" s="297"/>
      <c r="G5" s="297"/>
      <c r="H5" s="297"/>
      <c r="I5" s="297"/>
      <c r="J5" s="297"/>
      <c r="K5" s="96" t="s">
        <v>175</v>
      </c>
      <c r="L5" s="86"/>
      <c r="M5" s="86"/>
      <c r="N5" s="86"/>
      <c r="O5" s="88"/>
      <c r="P5" s="88"/>
      <c r="Q5" s="93"/>
    </row>
    <row r="6" spans="1:20" ht="30" x14ac:dyDescent="0.25">
      <c r="B6" s="95" t="s">
        <v>17</v>
      </c>
      <c r="C6" s="95" t="s">
        <v>21</v>
      </c>
      <c r="D6" s="95" t="s">
        <v>25</v>
      </c>
      <c r="E6" s="95" t="s">
        <v>29</v>
      </c>
      <c r="F6" s="95" t="s">
        <v>33</v>
      </c>
      <c r="G6" s="95" t="s">
        <v>37</v>
      </c>
      <c r="H6" s="95" t="s">
        <v>41</v>
      </c>
      <c r="I6" s="95" t="s">
        <v>45</v>
      </c>
      <c r="J6" s="95" t="s">
        <v>49</v>
      </c>
      <c r="K6" s="87" t="s">
        <v>176</v>
      </c>
      <c r="L6" s="87" t="s">
        <v>56</v>
      </c>
      <c r="M6" s="87" t="s">
        <v>60</v>
      </c>
      <c r="N6" s="87" t="s">
        <v>64</v>
      </c>
      <c r="O6" s="89" t="s">
        <v>67</v>
      </c>
      <c r="P6" s="89" t="s">
        <v>71</v>
      </c>
      <c r="Q6" s="89" t="s">
        <v>75</v>
      </c>
      <c r="S6" s="110" t="s">
        <v>124</v>
      </c>
      <c r="T6" s="111" t="s">
        <v>177</v>
      </c>
    </row>
    <row r="7" spans="1:20" s="98" customFormat="1" ht="13.5" x14ac:dyDescent="0.25">
      <c r="B7" s="99"/>
      <c r="C7" s="99"/>
      <c r="D7" s="99"/>
      <c r="E7" s="99"/>
      <c r="F7" s="100"/>
      <c r="G7" s="100"/>
      <c r="H7" s="100"/>
      <c r="I7" s="100"/>
      <c r="J7" s="100"/>
      <c r="K7" s="100"/>
      <c r="L7" s="100"/>
      <c r="M7" s="101"/>
      <c r="N7" s="102" t="s">
        <v>178</v>
      </c>
      <c r="O7" s="90">
        <f t="shared" ref="O7:O38" si="0">IF(N7=$S$7,$T$7,IF(N7=$S$8,$T$8,IF(N7=$S$9,$T$9,IF(N7=$S$10,$T$10,IF(N7=$S$11,$T$11,"REV")))))</f>
        <v>0</v>
      </c>
      <c r="P7" s="92" t="str" cm="1">
        <f t="array" ref="P7">IF(COUNTIF($B$7:B7,B7)=1,MAX(IF($B$7:$B$160=B7,$O$7:$O$160)),"")</f>
        <v/>
      </c>
      <c r="Q7" s="90" t="str">
        <f>IF(P7="","",IF(P7=1,"Muy Alta",IF(P7=0.75,"Alta",IF(P7=0.5,"Media",IF(P7=0.25,"Baja",IF(P7=0,"Nula","REV"))))))</f>
        <v/>
      </c>
      <c r="S7" s="112" t="s">
        <v>179</v>
      </c>
      <c r="T7" s="113">
        <v>1</v>
      </c>
    </row>
    <row r="8" spans="1:20" x14ac:dyDescent="0.25">
      <c r="B8" s="103"/>
      <c r="C8" s="104"/>
      <c r="D8" s="104"/>
      <c r="E8" s="104"/>
      <c r="F8" s="104"/>
      <c r="G8" s="104"/>
      <c r="H8" s="104"/>
      <c r="I8" s="104"/>
      <c r="J8" s="104"/>
      <c r="K8" s="104"/>
      <c r="L8" s="104"/>
      <c r="M8" s="105"/>
      <c r="N8" s="106"/>
      <c r="O8" s="91" t="str">
        <f t="shared" si="0"/>
        <v>REV</v>
      </c>
      <c r="P8" s="92" t="str" cm="1">
        <f t="array" ref="P8">IF(COUNTIF($B$7:B8,B8)=1,MAX(IF($B$7:$B$160=B8,$O$7:$O$160)),"")</f>
        <v/>
      </c>
      <c r="Q8" s="91" t="str">
        <f t="shared" ref="Q8:Q71" si="1">IF(P8="","",IF(P8=1,"Muy Alta",IF(P8=0.75,"Alta",IF(P8=0.5,"Media",IF(P8=0.25,"Baja",IF(P8=0,"Nula","REV"))))))</f>
        <v/>
      </c>
      <c r="S8" s="114" t="s">
        <v>180</v>
      </c>
      <c r="T8" s="4">
        <v>0.75</v>
      </c>
    </row>
    <row r="9" spans="1:20" x14ac:dyDescent="0.25">
      <c r="B9" s="103"/>
      <c r="C9" s="104"/>
      <c r="D9" s="104"/>
      <c r="E9" s="104"/>
      <c r="F9" s="104"/>
      <c r="G9" s="104"/>
      <c r="H9" s="104"/>
      <c r="I9" s="104"/>
      <c r="J9" s="104"/>
      <c r="K9" s="104"/>
      <c r="L9" s="104"/>
      <c r="M9" s="105"/>
      <c r="N9" s="106"/>
      <c r="O9" s="91" t="str">
        <f t="shared" si="0"/>
        <v>REV</v>
      </c>
      <c r="P9" s="92" t="str" cm="1">
        <f t="array" ref="P9">IF(COUNTIF($B$7:B9,B9)=1,MAX(IF($B$7:$B$160=B9,$O$7:$O$160)),"")</f>
        <v/>
      </c>
      <c r="Q9" s="91" t="str">
        <f t="shared" si="1"/>
        <v/>
      </c>
      <c r="S9" s="114" t="s">
        <v>181</v>
      </c>
      <c r="T9" s="4">
        <v>0.5</v>
      </c>
    </row>
    <row r="10" spans="1:20" x14ac:dyDescent="0.25">
      <c r="B10" s="103"/>
      <c r="C10" s="104"/>
      <c r="D10" s="104"/>
      <c r="E10" s="104"/>
      <c r="F10" s="104"/>
      <c r="G10" s="104"/>
      <c r="H10" s="104"/>
      <c r="I10" s="104"/>
      <c r="J10" s="104"/>
      <c r="K10" s="104"/>
      <c r="L10" s="104"/>
      <c r="M10" s="105"/>
      <c r="N10" s="106"/>
      <c r="O10" s="91" t="str">
        <f t="shared" si="0"/>
        <v>REV</v>
      </c>
      <c r="P10" s="92" t="str" cm="1">
        <f t="array" ref="P10">IF(COUNTIF($B$7:B10,B10)=1,MAX(IF($B$7:$B$160=B10,$O$7:$O$160)),"")</f>
        <v/>
      </c>
      <c r="Q10" s="91" t="str">
        <f t="shared" si="1"/>
        <v/>
      </c>
      <c r="S10" s="114" t="s">
        <v>182</v>
      </c>
      <c r="T10" s="4">
        <v>0.25</v>
      </c>
    </row>
    <row r="11" spans="1:20" x14ac:dyDescent="0.25">
      <c r="B11" s="103"/>
      <c r="C11" s="104"/>
      <c r="D11" s="104"/>
      <c r="E11" s="104"/>
      <c r="F11" s="104"/>
      <c r="G11" s="104"/>
      <c r="H11" s="104"/>
      <c r="I11" s="104"/>
      <c r="J11" s="104"/>
      <c r="K11" s="104"/>
      <c r="L11" s="104"/>
      <c r="M11" s="105"/>
      <c r="N11" s="106"/>
      <c r="O11" s="91" t="str">
        <f t="shared" si="0"/>
        <v>REV</v>
      </c>
      <c r="P11" s="92" t="str" cm="1">
        <f t="array" ref="P11">IF(COUNTIF($B$7:B11,B11)=1,MAX(IF($B$7:$B$160=B11,$O$7:$O$160)),"")</f>
        <v/>
      </c>
      <c r="Q11" s="91" t="str">
        <f t="shared" si="1"/>
        <v/>
      </c>
      <c r="S11" s="114" t="s">
        <v>178</v>
      </c>
      <c r="T11" s="4">
        <v>0</v>
      </c>
    </row>
    <row r="12" spans="1:20" x14ac:dyDescent="0.25">
      <c r="B12" s="103"/>
      <c r="C12" s="104"/>
      <c r="D12" s="104"/>
      <c r="E12" s="104"/>
      <c r="F12" s="104"/>
      <c r="G12" s="104"/>
      <c r="H12" s="104"/>
      <c r="I12" s="104"/>
      <c r="J12" s="104"/>
      <c r="K12" s="104"/>
      <c r="L12" s="104"/>
      <c r="M12" s="105"/>
      <c r="N12" s="106"/>
      <c r="O12" s="91" t="str">
        <f t="shared" si="0"/>
        <v>REV</v>
      </c>
      <c r="P12" s="92" t="str" cm="1">
        <f t="array" ref="P12">IF(COUNTIF($B$7:B12,B12)=1,MAX(IF($B$7:$B$160=B12,$O$7:$O$160)),"")</f>
        <v/>
      </c>
      <c r="Q12" s="91" t="str">
        <f t="shared" si="1"/>
        <v/>
      </c>
    </row>
    <row r="13" spans="1:20" x14ac:dyDescent="0.25">
      <c r="B13" s="103"/>
      <c r="C13" s="104"/>
      <c r="D13" s="104"/>
      <c r="E13" s="104"/>
      <c r="F13" s="104"/>
      <c r="G13" s="104"/>
      <c r="H13" s="104"/>
      <c r="I13" s="104"/>
      <c r="J13" s="104"/>
      <c r="K13" s="104"/>
      <c r="L13" s="104"/>
      <c r="M13" s="105"/>
      <c r="N13" s="106"/>
      <c r="O13" s="91" t="str">
        <f t="shared" si="0"/>
        <v>REV</v>
      </c>
      <c r="P13" s="92" t="str" cm="1">
        <f t="array" ref="P13">IF(COUNTIF($B$7:B13,B13)=1,MAX(IF($B$7:$B$160=B13,$O$7:$O$160)),"")</f>
        <v/>
      </c>
      <c r="Q13" s="91" t="str">
        <f t="shared" si="1"/>
        <v/>
      </c>
    </row>
    <row r="14" spans="1:20" x14ac:dyDescent="0.25">
      <c r="B14" s="103"/>
      <c r="C14" s="104"/>
      <c r="D14" s="104"/>
      <c r="E14" s="104"/>
      <c r="F14" s="104"/>
      <c r="G14" s="104"/>
      <c r="H14" s="104"/>
      <c r="I14" s="104"/>
      <c r="J14" s="104"/>
      <c r="K14" s="104"/>
      <c r="L14" s="104"/>
      <c r="M14" s="105"/>
      <c r="N14" s="106"/>
      <c r="O14" s="91" t="str">
        <f t="shared" si="0"/>
        <v>REV</v>
      </c>
      <c r="P14" s="92" t="str" cm="1">
        <f t="array" ref="P14">IF(COUNTIF($B$7:B14,B14)=1,MAX(IF($B$7:$B$160=B14,$O$7:$O$160)),"")</f>
        <v/>
      </c>
      <c r="Q14" s="91" t="str">
        <f t="shared" si="1"/>
        <v/>
      </c>
    </row>
    <row r="15" spans="1:20" x14ac:dyDescent="0.25">
      <c r="B15" s="103"/>
      <c r="C15" s="104"/>
      <c r="D15" s="104"/>
      <c r="E15" s="104"/>
      <c r="F15" s="104"/>
      <c r="G15" s="104"/>
      <c r="H15" s="104"/>
      <c r="I15" s="104"/>
      <c r="J15" s="104"/>
      <c r="K15" s="104"/>
      <c r="L15" s="104"/>
      <c r="M15" s="105"/>
      <c r="N15" s="106"/>
      <c r="O15" s="91" t="str">
        <f t="shared" si="0"/>
        <v>REV</v>
      </c>
      <c r="P15" s="92" t="str" cm="1">
        <f t="array" ref="P15">IF(COUNTIF($B$7:B15,B15)=1,MAX(IF($B$7:$B$160=B15,$O$7:$O$160)),"")</f>
        <v/>
      </c>
      <c r="Q15" s="91" t="str">
        <f t="shared" si="1"/>
        <v/>
      </c>
    </row>
    <row r="16" spans="1:20" x14ac:dyDescent="0.25">
      <c r="B16" s="103"/>
      <c r="C16" s="104"/>
      <c r="D16" s="104"/>
      <c r="E16" s="104"/>
      <c r="F16" s="104"/>
      <c r="G16" s="104"/>
      <c r="H16" s="104"/>
      <c r="I16" s="104"/>
      <c r="J16" s="104"/>
      <c r="K16" s="104"/>
      <c r="L16" s="104"/>
      <c r="M16" s="105"/>
      <c r="N16" s="106"/>
      <c r="O16" s="91" t="str">
        <f t="shared" si="0"/>
        <v>REV</v>
      </c>
      <c r="P16" s="92" t="str" cm="1">
        <f t="array" ref="P16">IF(COUNTIF($B$7:B16,B16)=1,MAX(IF($B$7:$B$160=B16,$O$7:$O$160)),"")</f>
        <v/>
      </c>
      <c r="Q16" s="91" t="str">
        <f t="shared" si="1"/>
        <v/>
      </c>
    </row>
    <row r="17" spans="2:17" x14ac:dyDescent="0.25">
      <c r="B17" s="103"/>
      <c r="C17" s="104"/>
      <c r="D17" s="104"/>
      <c r="E17" s="104"/>
      <c r="F17" s="104"/>
      <c r="G17" s="104"/>
      <c r="H17" s="104"/>
      <c r="I17" s="104"/>
      <c r="J17" s="104"/>
      <c r="K17" s="104"/>
      <c r="L17" s="104"/>
      <c r="M17" s="105"/>
      <c r="N17" s="106"/>
      <c r="O17" s="91" t="str">
        <f t="shared" si="0"/>
        <v>REV</v>
      </c>
      <c r="P17" s="92" t="str" cm="1">
        <f t="array" ref="P17">IF(COUNTIF($B$7:B17,B17)=1,MAX(IF($B$7:$B$160=B17,$O$7:$O$160)),"")</f>
        <v/>
      </c>
      <c r="Q17" s="91" t="str">
        <f t="shared" si="1"/>
        <v/>
      </c>
    </row>
    <row r="18" spans="2:17" x14ac:dyDescent="0.25">
      <c r="B18" s="103"/>
      <c r="C18" s="104"/>
      <c r="D18" s="104"/>
      <c r="E18" s="104"/>
      <c r="F18" s="104"/>
      <c r="G18" s="104"/>
      <c r="H18" s="104"/>
      <c r="I18" s="104"/>
      <c r="J18" s="104"/>
      <c r="K18" s="104"/>
      <c r="L18" s="104"/>
      <c r="M18" s="105"/>
      <c r="N18" s="106"/>
      <c r="O18" s="91" t="str">
        <f t="shared" si="0"/>
        <v>REV</v>
      </c>
      <c r="P18" s="92" t="str" cm="1">
        <f t="array" ref="P18">IF(COUNTIF($B$7:B18,B18)=1,MAX(IF($B$7:$B$160=B18,$O$7:$O$160)),"")</f>
        <v/>
      </c>
      <c r="Q18" s="91" t="str">
        <f t="shared" si="1"/>
        <v/>
      </c>
    </row>
    <row r="19" spans="2:17" x14ac:dyDescent="0.25">
      <c r="B19" s="103"/>
      <c r="C19" s="104"/>
      <c r="D19" s="104"/>
      <c r="E19" s="104"/>
      <c r="F19" s="104"/>
      <c r="G19" s="104"/>
      <c r="H19" s="104"/>
      <c r="I19" s="104"/>
      <c r="J19" s="104"/>
      <c r="K19" s="104"/>
      <c r="L19" s="104"/>
      <c r="M19" s="105"/>
      <c r="N19" s="106"/>
      <c r="O19" s="91" t="str">
        <f t="shared" si="0"/>
        <v>REV</v>
      </c>
      <c r="P19" s="92" t="str" cm="1">
        <f t="array" ref="P19">IF(COUNTIF($B$7:B19,B19)=1,MAX(IF($B$7:$B$160=B19,$O$7:$O$160)),"")</f>
        <v/>
      </c>
      <c r="Q19" s="91" t="str">
        <f t="shared" si="1"/>
        <v/>
      </c>
    </row>
    <row r="20" spans="2:17" x14ac:dyDescent="0.25">
      <c r="B20" s="103"/>
      <c r="C20" s="104"/>
      <c r="D20" s="104"/>
      <c r="E20" s="104"/>
      <c r="F20" s="104"/>
      <c r="G20" s="104"/>
      <c r="H20" s="104"/>
      <c r="I20" s="104"/>
      <c r="J20" s="104"/>
      <c r="K20" s="104"/>
      <c r="L20" s="104"/>
      <c r="M20" s="105"/>
      <c r="N20" s="106"/>
      <c r="O20" s="91" t="str">
        <f t="shared" si="0"/>
        <v>REV</v>
      </c>
      <c r="P20" s="92" t="str" cm="1">
        <f t="array" ref="P20">IF(COUNTIF($B$7:B20,B20)=1,MAX(IF($B$7:$B$160=B20,$O$7:$O$160)),"")</f>
        <v/>
      </c>
      <c r="Q20" s="91" t="str">
        <f t="shared" si="1"/>
        <v/>
      </c>
    </row>
    <row r="21" spans="2:17" x14ac:dyDescent="0.25">
      <c r="B21" s="103"/>
      <c r="C21" s="104"/>
      <c r="D21" s="104"/>
      <c r="E21" s="104"/>
      <c r="F21" s="104"/>
      <c r="G21" s="104"/>
      <c r="H21" s="104"/>
      <c r="I21" s="104"/>
      <c r="J21" s="104"/>
      <c r="K21" s="104"/>
      <c r="L21" s="104"/>
      <c r="M21" s="105"/>
      <c r="N21" s="106"/>
      <c r="O21" s="91" t="str">
        <f t="shared" si="0"/>
        <v>REV</v>
      </c>
      <c r="P21" s="92" t="str" cm="1">
        <f t="array" ref="P21">IF(COUNTIF($B$7:B21,B21)=1,MAX(IF($B$7:$B$160=B21,$O$7:$O$160)),"")</f>
        <v/>
      </c>
      <c r="Q21" s="91" t="str">
        <f t="shared" si="1"/>
        <v/>
      </c>
    </row>
    <row r="22" spans="2:17" x14ac:dyDescent="0.25">
      <c r="B22" s="103"/>
      <c r="C22" s="104"/>
      <c r="D22" s="104"/>
      <c r="E22" s="104"/>
      <c r="F22" s="104"/>
      <c r="G22" s="104"/>
      <c r="H22" s="104"/>
      <c r="I22" s="104"/>
      <c r="J22" s="104"/>
      <c r="K22" s="104"/>
      <c r="L22" s="104"/>
      <c r="M22" s="105"/>
      <c r="N22" s="106"/>
      <c r="O22" s="91" t="str">
        <f t="shared" si="0"/>
        <v>REV</v>
      </c>
      <c r="P22" s="92" t="str" cm="1">
        <f t="array" ref="P22">IF(COUNTIF($B$7:B22,B22)=1,MAX(IF($B$7:$B$160=B22,$O$7:$O$160)),"")</f>
        <v/>
      </c>
      <c r="Q22" s="91" t="str">
        <f t="shared" si="1"/>
        <v/>
      </c>
    </row>
    <row r="23" spans="2:17" x14ac:dyDescent="0.25">
      <c r="B23" s="103"/>
      <c r="C23" s="104"/>
      <c r="D23" s="104"/>
      <c r="E23" s="104"/>
      <c r="F23" s="104"/>
      <c r="G23" s="104"/>
      <c r="H23" s="104"/>
      <c r="I23" s="104"/>
      <c r="J23" s="104"/>
      <c r="K23" s="104"/>
      <c r="L23" s="104"/>
      <c r="M23" s="105"/>
      <c r="N23" s="106"/>
      <c r="O23" s="91" t="str">
        <f t="shared" si="0"/>
        <v>REV</v>
      </c>
      <c r="P23" s="92" t="str" cm="1">
        <f t="array" ref="P23">IF(COUNTIF($B$7:B23,B23)=1,MAX(IF($B$7:$B$160=B23,$O$7:$O$160)),"")</f>
        <v/>
      </c>
      <c r="Q23" s="91" t="str">
        <f t="shared" si="1"/>
        <v/>
      </c>
    </row>
    <row r="24" spans="2:17" x14ac:dyDescent="0.25">
      <c r="B24" s="103"/>
      <c r="C24" s="104"/>
      <c r="D24" s="104"/>
      <c r="E24" s="104"/>
      <c r="F24" s="104"/>
      <c r="G24" s="104"/>
      <c r="H24" s="104"/>
      <c r="I24" s="104"/>
      <c r="J24" s="104"/>
      <c r="K24" s="104"/>
      <c r="L24" s="104"/>
      <c r="M24" s="105"/>
      <c r="N24" s="106"/>
      <c r="O24" s="91" t="str">
        <f t="shared" si="0"/>
        <v>REV</v>
      </c>
      <c r="P24" s="92" t="str" cm="1">
        <f t="array" ref="P24">IF(COUNTIF($B$7:B24,B24)=1,MAX(IF($B$7:$B$160=B24,$O$7:$O$160)),"")</f>
        <v/>
      </c>
      <c r="Q24" s="91" t="str">
        <f t="shared" si="1"/>
        <v/>
      </c>
    </row>
    <row r="25" spans="2:17" x14ac:dyDescent="0.25">
      <c r="B25" s="103"/>
      <c r="C25" s="104"/>
      <c r="D25" s="104"/>
      <c r="E25" s="104"/>
      <c r="F25" s="104"/>
      <c r="G25" s="104"/>
      <c r="H25" s="104"/>
      <c r="I25" s="104"/>
      <c r="J25" s="104"/>
      <c r="K25" s="104"/>
      <c r="L25" s="104"/>
      <c r="M25" s="105"/>
      <c r="N25" s="106"/>
      <c r="O25" s="91" t="str">
        <f t="shared" si="0"/>
        <v>REV</v>
      </c>
      <c r="P25" s="92" t="str" cm="1">
        <f t="array" ref="P25">IF(COUNTIF($B$7:B25,B25)=1,MAX(IF($B$7:$B$160=B25,$O$7:$O$160)),"")</f>
        <v/>
      </c>
      <c r="Q25" s="91" t="str">
        <f t="shared" si="1"/>
        <v/>
      </c>
    </row>
    <row r="26" spans="2:17" x14ac:dyDescent="0.25">
      <c r="B26" s="103"/>
      <c r="C26" s="104"/>
      <c r="D26" s="104"/>
      <c r="E26" s="104"/>
      <c r="F26" s="104"/>
      <c r="G26" s="104"/>
      <c r="H26" s="104"/>
      <c r="I26" s="104"/>
      <c r="J26" s="104"/>
      <c r="K26" s="104"/>
      <c r="L26" s="104"/>
      <c r="M26" s="105"/>
      <c r="N26" s="106"/>
      <c r="O26" s="91" t="str">
        <f t="shared" si="0"/>
        <v>REV</v>
      </c>
      <c r="P26" s="92" t="str" cm="1">
        <f t="array" ref="P26">IF(COUNTIF($B$7:B26,B26)=1,MAX(IF($B$7:$B$160=B26,$O$7:$O$160)),"")</f>
        <v/>
      </c>
      <c r="Q26" s="91" t="str">
        <f t="shared" si="1"/>
        <v/>
      </c>
    </row>
    <row r="27" spans="2:17" x14ac:dyDescent="0.25">
      <c r="B27" s="103"/>
      <c r="C27" s="104"/>
      <c r="D27" s="104"/>
      <c r="E27" s="104"/>
      <c r="F27" s="104"/>
      <c r="G27" s="104"/>
      <c r="H27" s="104"/>
      <c r="I27" s="104"/>
      <c r="J27" s="104"/>
      <c r="K27" s="104"/>
      <c r="L27" s="104"/>
      <c r="M27" s="105"/>
      <c r="N27" s="106"/>
      <c r="O27" s="91" t="str">
        <f t="shared" si="0"/>
        <v>REV</v>
      </c>
      <c r="P27" s="92" t="str" cm="1">
        <f t="array" ref="P27">IF(COUNTIF($B$7:B27,B27)=1,MAX(IF($B$7:$B$160=B27,$O$7:$O$160)),"")</f>
        <v/>
      </c>
      <c r="Q27" s="91" t="str">
        <f t="shared" si="1"/>
        <v/>
      </c>
    </row>
    <row r="28" spans="2:17" x14ac:dyDescent="0.25">
      <c r="B28" s="103"/>
      <c r="C28" s="104"/>
      <c r="D28" s="104"/>
      <c r="E28" s="104"/>
      <c r="F28" s="104"/>
      <c r="G28" s="104"/>
      <c r="H28" s="104"/>
      <c r="I28" s="104"/>
      <c r="J28" s="104"/>
      <c r="K28" s="104"/>
      <c r="L28" s="104"/>
      <c r="M28" s="105"/>
      <c r="N28" s="106"/>
      <c r="O28" s="91" t="str">
        <f t="shared" si="0"/>
        <v>REV</v>
      </c>
      <c r="P28" s="92" t="str" cm="1">
        <f t="array" ref="P28">IF(COUNTIF($B$7:B28,B28)=1,MAX(IF($B$7:$B$160=B28,$O$7:$O$160)),"")</f>
        <v/>
      </c>
      <c r="Q28" s="91" t="str">
        <f t="shared" si="1"/>
        <v/>
      </c>
    </row>
    <row r="29" spans="2:17" x14ac:dyDescent="0.25">
      <c r="B29" s="103"/>
      <c r="C29" s="104"/>
      <c r="D29" s="104"/>
      <c r="E29" s="104"/>
      <c r="F29" s="104"/>
      <c r="G29" s="104"/>
      <c r="H29" s="104"/>
      <c r="I29" s="104"/>
      <c r="J29" s="104"/>
      <c r="K29" s="104"/>
      <c r="L29" s="104"/>
      <c r="M29" s="105"/>
      <c r="N29" s="106"/>
      <c r="O29" s="91" t="str">
        <f t="shared" si="0"/>
        <v>REV</v>
      </c>
      <c r="P29" s="92" t="str" cm="1">
        <f t="array" ref="P29">IF(COUNTIF($B$7:B29,B29)=1,MAX(IF($B$7:$B$160=B29,$O$7:$O$160)),"")</f>
        <v/>
      </c>
      <c r="Q29" s="91" t="str">
        <f t="shared" si="1"/>
        <v/>
      </c>
    </row>
    <row r="30" spans="2:17" x14ac:dyDescent="0.25">
      <c r="B30" s="103"/>
      <c r="C30" s="104"/>
      <c r="D30" s="104"/>
      <c r="E30" s="104"/>
      <c r="F30" s="104"/>
      <c r="G30" s="104"/>
      <c r="H30" s="104"/>
      <c r="I30" s="104"/>
      <c r="J30" s="104"/>
      <c r="K30" s="104"/>
      <c r="L30" s="104"/>
      <c r="M30" s="105"/>
      <c r="N30" s="106"/>
      <c r="O30" s="91" t="str">
        <f t="shared" si="0"/>
        <v>REV</v>
      </c>
      <c r="P30" s="92" t="str" cm="1">
        <f t="array" ref="P30">IF(COUNTIF($B$7:B30,B30)=1,MAX(IF($B$7:$B$160=B30,$O$7:$O$160)),"")</f>
        <v/>
      </c>
      <c r="Q30" s="91" t="str">
        <f t="shared" si="1"/>
        <v/>
      </c>
    </row>
    <row r="31" spans="2:17" x14ac:dyDescent="0.25">
      <c r="B31" s="103"/>
      <c r="C31" s="104"/>
      <c r="D31" s="104"/>
      <c r="E31" s="104"/>
      <c r="F31" s="104"/>
      <c r="G31" s="104"/>
      <c r="H31" s="104"/>
      <c r="I31" s="104"/>
      <c r="J31" s="104"/>
      <c r="K31" s="104"/>
      <c r="L31" s="104"/>
      <c r="M31" s="105"/>
      <c r="N31" s="106"/>
      <c r="O31" s="91" t="str">
        <f t="shared" si="0"/>
        <v>REV</v>
      </c>
      <c r="P31" s="92" t="str" cm="1">
        <f t="array" ref="P31">IF(COUNTIF($B$7:B31,B31)=1,MAX(IF($B$7:$B$160=B31,$O$7:$O$160)),"")</f>
        <v/>
      </c>
      <c r="Q31" s="91" t="str">
        <f t="shared" si="1"/>
        <v/>
      </c>
    </row>
    <row r="32" spans="2:17" x14ac:dyDescent="0.25">
      <c r="B32" s="103"/>
      <c r="C32" s="104"/>
      <c r="D32" s="104"/>
      <c r="E32" s="104"/>
      <c r="F32" s="104"/>
      <c r="G32" s="104"/>
      <c r="H32" s="104"/>
      <c r="I32" s="104"/>
      <c r="J32" s="104"/>
      <c r="K32" s="104"/>
      <c r="L32" s="104"/>
      <c r="M32" s="105"/>
      <c r="N32" s="106"/>
      <c r="O32" s="91" t="str">
        <f t="shared" si="0"/>
        <v>REV</v>
      </c>
      <c r="P32" s="92" t="str" cm="1">
        <f t="array" ref="P32">IF(COUNTIF($B$7:B32,B32)=1,MAX(IF($B$7:$B$160=B32,$O$7:$O$160)),"")</f>
        <v/>
      </c>
      <c r="Q32" s="91" t="str">
        <f t="shared" si="1"/>
        <v/>
      </c>
    </row>
    <row r="33" spans="2:17" x14ac:dyDescent="0.25">
      <c r="B33" s="103"/>
      <c r="C33" s="104"/>
      <c r="D33" s="104"/>
      <c r="E33" s="104"/>
      <c r="F33" s="104"/>
      <c r="G33" s="104"/>
      <c r="H33" s="104"/>
      <c r="I33" s="104"/>
      <c r="J33" s="104"/>
      <c r="K33" s="104"/>
      <c r="L33" s="104"/>
      <c r="M33" s="105"/>
      <c r="N33" s="106"/>
      <c r="O33" s="91" t="str">
        <f t="shared" si="0"/>
        <v>REV</v>
      </c>
      <c r="P33" s="92" t="str" cm="1">
        <f t="array" ref="P33">IF(COUNTIF($B$7:B33,B33)=1,MAX(IF($B$7:$B$160=B33,$O$7:$O$160)),"")</f>
        <v/>
      </c>
      <c r="Q33" s="91" t="str">
        <f t="shared" si="1"/>
        <v/>
      </c>
    </row>
    <row r="34" spans="2:17" x14ac:dyDescent="0.25">
      <c r="B34" s="103"/>
      <c r="C34" s="104"/>
      <c r="D34" s="104"/>
      <c r="E34" s="104"/>
      <c r="F34" s="104"/>
      <c r="G34" s="104"/>
      <c r="H34" s="104"/>
      <c r="I34" s="104"/>
      <c r="J34" s="104"/>
      <c r="K34" s="104"/>
      <c r="L34" s="104"/>
      <c r="M34" s="105"/>
      <c r="N34" s="106"/>
      <c r="O34" s="91" t="str">
        <f t="shared" si="0"/>
        <v>REV</v>
      </c>
      <c r="P34" s="92" t="str" cm="1">
        <f t="array" ref="P34">IF(COUNTIF($B$7:B34,B34)=1,MAX(IF($B$7:$B$160=B34,$O$7:$O$160)),"")</f>
        <v/>
      </c>
      <c r="Q34" s="91" t="str">
        <f t="shared" si="1"/>
        <v/>
      </c>
    </row>
    <row r="35" spans="2:17" x14ac:dyDescent="0.25">
      <c r="B35" s="103"/>
      <c r="C35" s="104"/>
      <c r="D35" s="104"/>
      <c r="E35" s="104"/>
      <c r="F35" s="104"/>
      <c r="G35" s="104"/>
      <c r="H35" s="104"/>
      <c r="I35" s="104"/>
      <c r="J35" s="104"/>
      <c r="K35" s="104"/>
      <c r="L35" s="104"/>
      <c r="M35" s="105"/>
      <c r="N35" s="106"/>
      <c r="O35" s="91" t="str">
        <f t="shared" si="0"/>
        <v>REV</v>
      </c>
      <c r="P35" s="92" t="str" cm="1">
        <f t="array" ref="P35">IF(COUNTIF($B$7:B35,B35)=1,MAX(IF($B$7:$B$160=B35,$O$7:$O$160)),"")</f>
        <v/>
      </c>
      <c r="Q35" s="91" t="str">
        <f t="shared" si="1"/>
        <v/>
      </c>
    </row>
    <row r="36" spans="2:17" x14ac:dyDescent="0.25">
      <c r="B36" s="103"/>
      <c r="C36" s="104"/>
      <c r="D36" s="104"/>
      <c r="E36" s="104"/>
      <c r="F36" s="104"/>
      <c r="G36" s="104"/>
      <c r="H36" s="104"/>
      <c r="I36" s="104"/>
      <c r="J36" s="104"/>
      <c r="K36" s="104"/>
      <c r="L36" s="104"/>
      <c r="M36" s="105"/>
      <c r="N36" s="106"/>
      <c r="O36" s="91" t="str">
        <f t="shared" si="0"/>
        <v>REV</v>
      </c>
      <c r="P36" s="92" t="str" cm="1">
        <f t="array" ref="P36">IF(COUNTIF($B$7:B36,B36)=1,MAX(IF($B$7:$B$160=B36,$O$7:$O$160)),"")</f>
        <v/>
      </c>
      <c r="Q36" s="91" t="str">
        <f t="shared" si="1"/>
        <v/>
      </c>
    </row>
    <row r="37" spans="2:17" x14ac:dyDescent="0.25">
      <c r="B37" s="103"/>
      <c r="C37" s="104"/>
      <c r="D37" s="104"/>
      <c r="E37" s="104"/>
      <c r="F37" s="104"/>
      <c r="G37" s="104"/>
      <c r="H37" s="104"/>
      <c r="I37" s="104"/>
      <c r="J37" s="104"/>
      <c r="K37" s="104"/>
      <c r="L37" s="104"/>
      <c r="M37" s="105"/>
      <c r="N37" s="106"/>
      <c r="O37" s="91" t="str">
        <f t="shared" si="0"/>
        <v>REV</v>
      </c>
      <c r="P37" s="92" t="str" cm="1">
        <f t="array" ref="P37">IF(COUNTIF($B$7:B37,B37)=1,MAX(IF($B$7:$B$160=B37,$O$7:$O$160)),"")</f>
        <v/>
      </c>
      <c r="Q37" s="91" t="str">
        <f t="shared" si="1"/>
        <v/>
      </c>
    </row>
    <row r="38" spans="2:17" x14ac:dyDescent="0.25">
      <c r="B38" s="103"/>
      <c r="C38" s="104"/>
      <c r="D38" s="104"/>
      <c r="E38" s="104"/>
      <c r="F38" s="104"/>
      <c r="G38" s="104"/>
      <c r="H38" s="104"/>
      <c r="I38" s="104"/>
      <c r="J38" s="104"/>
      <c r="K38" s="104"/>
      <c r="L38" s="104"/>
      <c r="M38" s="105"/>
      <c r="N38" s="106"/>
      <c r="O38" s="91" t="str">
        <f t="shared" si="0"/>
        <v>REV</v>
      </c>
      <c r="P38" s="92" t="str" cm="1">
        <f t="array" ref="P38">IF(COUNTIF($B$7:B38,B38)=1,MAX(IF($B$7:$B$160=B38,$O$7:$O$160)),"")</f>
        <v/>
      </c>
      <c r="Q38" s="91" t="str">
        <f t="shared" si="1"/>
        <v/>
      </c>
    </row>
    <row r="39" spans="2:17" x14ac:dyDescent="0.25">
      <c r="B39" s="103"/>
      <c r="C39" s="104"/>
      <c r="D39" s="104"/>
      <c r="E39" s="104"/>
      <c r="F39" s="104"/>
      <c r="G39" s="104"/>
      <c r="H39" s="104"/>
      <c r="I39" s="104"/>
      <c r="J39" s="104"/>
      <c r="K39" s="104"/>
      <c r="L39" s="104"/>
      <c r="M39" s="105"/>
      <c r="N39" s="106"/>
      <c r="O39" s="91" t="str">
        <f t="shared" ref="O39:O70" si="2">IF(N39=$S$7,$T$7,IF(N39=$S$8,$T$8,IF(N39=$S$9,$T$9,IF(N39=$S$10,$T$10,IF(N39=$S$11,$T$11,"REV")))))</f>
        <v>REV</v>
      </c>
      <c r="P39" s="92" t="str" cm="1">
        <f t="array" ref="P39">IF(COUNTIF($B$7:B39,B39)=1,MAX(IF($B$7:$B$160=B39,$O$7:$O$160)),"")</f>
        <v/>
      </c>
      <c r="Q39" s="91" t="str">
        <f t="shared" si="1"/>
        <v/>
      </c>
    </row>
    <row r="40" spans="2:17" x14ac:dyDescent="0.25">
      <c r="B40" s="103"/>
      <c r="C40" s="104"/>
      <c r="D40" s="104"/>
      <c r="E40" s="104"/>
      <c r="F40" s="104"/>
      <c r="G40" s="104"/>
      <c r="H40" s="104"/>
      <c r="I40" s="104"/>
      <c r="J40" s="104"/>
      <c r="K40" s="104"/>
      <c r="L40" s="104"/>
      <c r="M40" s="105"/>
      <c r="N40" s="106"/>
      <c r="O40" s="91" t="str">
        <f t="shared" si="2"/>
        <v>REV</v>
      </c>
      <c r="P40" s="92" t="str" cm="1">
        <f t="array" ref="P40">IF(COUNTIF($B$7:B40,B40)=1,MAX(IF($B$7:$B$160=B40,$O$7:$O$160)),"")</f>
        <v/>
      </c>
      <c r="Q40" s="91" t="str">
        <f t="shared" si="1"/>
        <v/>
      </c>
    </row>
    <row r="41" spans="2:17" x14ac:dyDescent="0.25">
      <c r="B41" s="103"/>
      <c r="C41" s="104"/>
      <c r="D41" s="104"/>
      <c r="E41" s="104"/>
      <c r="F41" s="104"/>
      <c r="G41" s="104"/>
      <c r="H41" s="104"/>
      <c r="I41" s="104"/>
      <c r="J41" s="104"/>
      <c r="K41" s="104"/>
      <c r="L41" s="104"/>
      <c r="M41" s="105"/>
      <c r="N41" s="106"/>
      <c r="O41" s="91" t="str">
        <f t="shared" si="2"/>
        <v>REV</v>
      </c>
      <c r="P41" s="92" t="str" cm="1">
        <f t="array" ref="P41">IF(COUNTIF($B$7:B41,B41)=1,MAX(IF($B$7:$B$160=B41,$O$7:$O$160)),"")</f>
        <v/>
      </c>
      <c r="Q41" s="91" t="str">
        <f t="shared" si="1"/>
        <v/>
      </c>
    </row>
    <row r="42" spans="2:17" x14ac:dyDescent="0.25">
      <c r="B42" s="103"/>
      <c r="C42" s="104"/>
      <c r="D42" s="104"/>
      <c r="E42" s="104"/>
      <c r="F42" s="104"/>
      <c r="G42" s="104"/>
      <c r="H42" s="104"/>
      <c r="I42" s="104"/>
      <c r="J42" s="104"/>
      <c r="K42" s="104"/>
      <c r="L42" s="104"/>
      <c r="M42" s="105"/>
      <c r="N42" s="106"/>
      <c r="O42" s="91" t="str">
        <f t="shared" si="2"/>
        <v>REV</v>
      </c>
      <c r="P42" s="92" t="str" cm="1">
        <f t="array" ref="P42">IF(COUNTIF($B$7:B42,B42)=1,MAX(IF($B$7:$B$160=B42,$O$7:$O$160)),"")</f>
        <v/>
      </c>
      <c r="Q42" s="91" t="str">
        <f t="shared" si="1"/>
        <v/>
      </c>
    </row>
    <row r="43" spans="2:17" x14ac:dyDescent="0.25">
      <c r="B43" s="103"/>
      <c r="C43" s="104"/>
      <c r="D43" s="104"/>
      <c r="E43" s="104"/>
      <c r="F43" s="104"/>
      <c r="G43" s="104"/>
      <c r="H43" s="104"/>
      <c r="I43" s="104"/>
      <c r="J43" s="104"/>
      <c r="K43" s="104"/>
      <c r="L43" s="104"/>
      <c r="M43" s="105"/>
      <c r="N43" s="106"/>
      <c r="O43" s="91" t="str">
        <f t="shared" si="2"/>
        <v>REV</v>
      </c>
      <c r="P43" s="92" t="str" cm="1">
        <f t="array" ref="P43">IF(COUNTIF($B$7:B43,B43)=1,MAX(IF($B$7:$B$160=B43,$O$7:$O$160)),"")</f>
        <v/>
      </c>
      <c r="Q43" s="91" t="str">
        <f t="shared" si="1"/>
        <v/>
      </c>
    </row>
    <row r="44" spans="2:17" x14ac:dyDescent="0.25">
      <c r="B44" s="103"/>
      <c r="C44" s="104"/>
      <c r="D44" s="104"/>
      <c r="E44" s="104"/>
      <c r="F44" s="104"/>
      <c r="G44" s="104"/>
      <c r="H44" s="104"/>
      <c r="I44" s="104"/>
      <c r="J44" s="104"/>
      <c r="K44" s="104"/>
      <c r="L44" s="104"/>
      <c r="M44" s="105"/>
      <c r="N44" s="106"/>
      <c r="O44" s="91" t="str">
        <f t="shared" si="2"/>
        <v>REV</v>
      </c>
      <c r="P44" s="92" t="str" cm="1">
        <f t="array" ref="P44">IF(COUNTIF($B$7:B44,B44)=1,MAX(IF($B$7:$B$160=B44,$O$7:$O$160)),"")</f>
        <v/>
      </c>
      <c r="Q44" s="91" t="str">
        <f t="shared" si="1"/>
        <v/>
      </c>
    </row>
    <row r="45" spans="2:17" x14ac:dyDescent="0.25">
      <c r="B45" s="103"/>
      <c r="C45" s="104"/>
      <c r="D45" s="104"/>
      <c r="E45" s="104"/>
      <c r="F45" s="104"/>
      <c r="G45" s="104"/>
      <c r="H45" s="104"/>
      <c r="I45" s="104"/>
      <c r="J45" s="104"/>
      <c r="K45" s="104"/>
      <c r="L45" s="104"/>
      <c r="M45" s="105"/>
      <c r="N45" s="106"/>
      <c r="O45" s="91" t="str">
        <f t="shared" si="2"/>
        <v>REV</v>
      </c>
      <c r="P45" s="92" t="str" cm="1">
        <f t="array" ref="P45">IF(COUNTIF($B$7:B45,B45)=1,MAX(IF($B$7:$B$160=B45,$O$7:$O$160)),"")</f>
        <v/>
      </c>
      <c r="Q45" s="91" t="str">
        <f t="shared" si="1"/>
        <v/>
      </c>
    </row>
    <row r="46" spans="2:17" x14ac:dyDescent="0.25">
      <c r="B46" s="103"/>
      <c r="C46" s="104"/>
      <c r="D46" s="104"/>
      <c r="E46" s="104"/>
      <c r="F46" s="104"/>
      <c r="G46" s="104"/>
      <c r="H46" s="104"/>
      <c r="I46" s="104"/>
      <c r="J46" s="104"/>
      <c r="K46" s="104"/>
      <c r="L46" s="104"/>
      <c r="M46" s="105"/>
      <c r="N46" s="106"/>
      <c r="O46" s="91" t="str">
        <f t="shared" si="2"/>
        <v>REV</v>
      </c>
      <c r="P46" s="92" t="str" cm="1">
        <f t="array" ref="P46">IF(COUNTIF($B$7:B46,B46)=1,MAX(IF($B$7:$B$160=B46,$O$7:$O$160)),"")</f>
        <v/>
      </c>
      <c r="Q46" s="91" t="str">
        <f t="shared" si="1"/>
        <v/>
      </c>
    </row>
    <row r="47" spans="2:17" x14ac:dyDescent="0.25">
      <c r="B47" s="103"/>
      <c r="C47" s="104"/>
      <c r="D47" s="104"/>
      <c r="E47" s="104"/>
      <c r="F47" s="104"/>
      <c r="G47" s="104"/>
      <c r="H47" s="104"/>
      <c r="I47" s="104"/>
      <c r="J47" s="104"/>
      <c r="K47" s="104"/>
      <c r="L47" s="104"/>
      <c r="M47" s="105"/>
      <c r="N47" s="106"/>
      <c r="O47" s="91" t="str">
        <f t="shared" si="2"/>
        <v>REV</v>
      </c>
      <c r="P47" s="92" t="str" cm="1">
        <f t="array" ref="P47">IF(COUNTIF($B$7:B47,B47)=1,MAX(IF($B$7:$B$160=B47,$O$7:$O$160)),"")</f>
        <v/>
      </c>
      <c r="Q47" s="91" t="str">
        <f t="shared" si="1"/>
        <v/>
      </c>
    </row>
    <row r="48" spans="2:17" x14ac:dyDescent="0.25">
      <c r="B48" s="103"/>
      <c r="C48" s="104"/>
      <c r="D48" s="104"/>
      <c r="E48" s="104"/>
      <c r="F48" s="104"/>
      <c r="G48" s="104"/>
      <c r="H48" s="104"/>
      <c r="I48" s="104"/>
      <c r="J48" s="104"/>
      <c r="K48" s="104"/>
      <c r="L48" s="104"/>
      <c r="M48" s="105"/>
      <c r="N48" s="106"/>
      <c r="O48" s="91" t="str">
        <f t="shared" si="2"/>
        <v>REV</v>
      </c>
      <c r="P48" s="92" t="str" cm="1">
        <f t="array" ref="P48">IF(COUNTIF($B$7:B48,B48)=1,MAX(IF($B$7:$B$160=B48,$O$7:$O$160)),"")</f>
        <v/>
      </c>
      <c r="Q48" s="91" t="str">
        <f t="shared" si="1"/>
        <v/>
      </c>
    </row>
    <row r="49" spans="2:17" x14ac:dyDescent="0.25">
      <c r="B49" s="103"/>
      <c r="C49" s="104"/>
      <c r="D49" s="104"/>
      <c r="E49" s="104"/>
      <c r="F49" s="104"/>
      <c r="G49" s="104"/>
      <c r="H49" s="104"/>
      <c r="I49" s="104"/>
      <c r="J49" s="104"/>
      <c r="K49" s="104"/>
      <c r="L49" s="104"/>
      <c r="M49" s="105"/>
      <c r="N49" s="106"/>
      <c r="O49" s="91" t="str">
        <f t="shared" si="2"/>
        <v>REV</v>
      </c>
      <c r="P49" s="92" t="str" cm="1">
        <f t="array" ref="P49">IF(COUNTIF($B$7:B49,B49)=1,MAX(IF($B$7:$B$160=B49,$O$7:$O$160)),"")</f>
        <v/>
      </c>
      <c r="Q49" s="91" t="str">
        <f t="shared" si="1"/>
        <v/>
      </c>
    </row>
    <row r="50" spans="2:17" x14ac:dyDescent="0.25">
      <c r="B50" s="103"/>
      <c r="C50" s="104"/>
      <c r="D50" s="104"/>
      <c r="E50" s="104"/>
      <c r="F50" s="104"/>
      <c r="G50" s="104"/>
      <c r="H50" s="104"/>
      <c r="I50" s="104"/>
      <c r="J50" s="104"/>
      <c r="K50" s="104"/>
      <c r="L50" s="104"/>
      <c r="M50" s="105"/>
      <c r="N50" s="106"/>
      <c r="O50" s="91" t="str">
        <f t="shared" si="2"/>
        <v>REV</v>
      </c>
      <c r="P50" s="92" t="str" cm="1">
        <f t="array" ref="P50">IF(COUNTIF($B$7:B50,B50)=1,MAX(IF($B$7:$B$160=B50,$O$7:$O$160)),"")</f>
        <v/>
      </c>
      <c r="Q50" s="91" t="str">
        <f t="shared" si="1"/>
        <v/>
      </c>
    </row>
    <row r="51" spans="2:17" x14ac:dyDescent="0.25">
      <c r="B51" s="103"/>
      <c r="C51" s="104"/>
      <c r="D51" s="104"/>
      <c r="E51" s="104"/>
      <c r="F51" s="104"/>
      <c r="G51" s="104"/>
      <c r="H51" s="104"/>
      <c r="I51" s="104"/>
      <c r="J51" s="104"/>
      <c r="K51" s="104"/>
      <c r="L51" s="104"/>
      <c r="M51" s="105"/>
      <c r="N51" s="106"/>
      <c r="O51" s="91" t="str">
        <f t="shared" si="2"/>
        <v>REV</v>
      </c>
      <c r="P51" s="92" t="str" cm="1">
        <f t="array" ref="P51">IF(COUNTIF($B$7:B51,B51)=1,MAX(IF($B$7:$B$160=B51,$O$7:$O$160)),"")</f>
        <v/>
      </c>
      <c r="Q51" s="91" t="str">
        <f t="shared" si="1"/>
        <v/>
      </c>
    </row>
    <row r="52" spans="2:17" x14ac:dyDescent="0.25">
      <c r="B52" s="103"/>
      <c r="C52" s="104"/>
      <c r="D52" s="104"/>
      <c r="E52" s="104"/>
      <c r="F52" s="104"/>
      <c r="G52" s="104"/>
      <c r="H52" s="104"/>
      <c r="I52" s="104"/>
      <c r="J52" s="104"/>
      <c r="K52" s="104"/>
      <c r="L52" s="104"/>
      <c r="M52" s="105"/>
      <c r="N52" s="106"/>
      <c r="O52" s="91" t="str">
        <f t="shared" si="2"/>
        <v>REV</v>
      </c>
      <c r="P52" s="92" t="str" cm="1">
        <f t="array" ref="P52">IF(COUNTIF($B$7:B52,B52)=1,MAX(IF($B$7:$B$160=B52,$O$7:$O$160)),"")</f>
        <v/>
      </c>
      <c r="Q52" s="91" t="str">
        <f t="shared" si="1"/>
        <v/>
      </c>
    </row>
    <row r="53" spans="2:17" x14ac:dyDescent="0.25">
      <c r="B53" s="103"/>
      <c r="C53" s="104"/>
      <c r="D53" s="104"/>
      <c r="E53" s="104"/>
      <c r="F53" s="104"/>
      <c r="G53" s="104"/>
      <c r="H53" s="104"/>
      <c r="I53" s="104"/>
      <c r="J53" s="104"/>
      <c r="K53" s="104"/>
      <c r="L53" s="104"/>
      <c r="M53" s="105"/>
      <c r="N53" s="106"/>
      <c r="O53" s="91" t="str">
        <f t="shared" si="2"/>
        <v>REV</v>
      </c>
      <c r="P53" s="92" t="str" cm="1">
        <f t="array" ref="P53">IF(COUNTIF($B$7:B53,B53)=1,MAX(IF($B$7:$B$160=B53,$O$7:$O$160)),"")</f>
        <v/>
      </c>
      <c r="Q53" s="91" t="str">
        <f t="shared" si="1"/>
        <v/>
      </c>
    </row>
    <row r="54" spans="2:17" x14ac:dyDescent="0.25">
      <c r="B54" s="103"/>
      <c r="C54" s="104"/>
      <c r="D54" s="104"/>
      <c r="E54" s="104"/>
      <c r="F54" s="104"/>
      <c r="G54" s="104"/>
      <c r="H54" s="104"/>
      <c r="I54" s="104"/>
      <c r="J54" s="104"/>
      <c r="K54" s="104"/>
      <c r="L54" s="104"/>
      <c r="M54" s="105"/>
      <c r="N54" s="106"/>
      <c r="O54" s="91" t="str">
        <f t="shared" si="2"/>
        <v>REV</v>
      </c>
      <c r="P54" s="92" t="str" cm="1">
        <f t="array" ref="P54">IF(COUNTIF($B$7:B54,B54)=1,MAX(IF($B$7:$B$160=B54,$O$7:$O$160)),"")</f>
        <v/>
      </c>
      <c r="Q54" s="91" t="str">
        <f t="shared" si="1"/>
        <v/>
      </c>
    </row>
    <row r="55" spans="2:17" x14ac:dyDescent="0.25">
      <c r="B55" s="103"/>
      <c r="C55" s="104"/>
      <c r="D55" s="104"/>
      <c r="E55" s="104"/>
      <c r="F55" s="104"/>
      <c r="G55" s="104"/>
      <c r="H55" s="104"/>
      <c r="I55" s="104"/>
      <c r="J55" s="104"/>
      <c r="K55" s="104"/>
      <c r="L55" s="104"/>
      <c r="M55" s="105"/>
      <c r="N55" s="106"/>
      <c r="O55" s="91" t="str">
        <f t="shared" si="2"/>
        <v>REV</v>
      </c>
      <c r="P55" s="92" t="str" cm="1">
        <f t="array" ref="P55">IF(COUNTIF($B$7:B55,B55)=1,MAX(IF($B$7:$B$160=B55,$O$7:$O$160)),"")</f>
        <v/>
      </c>
      <c r="Q55" s="91" t="str">
        <f t="shared" si="1"/>
        <v/>
      </c>
    </row>
    <row r="56" spans="2:17" x14ac:dyDescent="0.25">
      <c r="B56" s="103"/>
      <c r="C56" s="104"/>
      <c r="D56" s="104"/>
      <c r="E56" s="104"/>
      <c r="F56" s="104"/>
      <c r="G56" s="104"/>
      <c r="H56" s="104"/>
      <c r="I56" s="104"/>
      <c r="J56" s="104"/>
      <c r="K56" s="104"/>
      <c r="L56" s="104"/>
      <c r="M56" s="105"/>
      <c r="N56" s="106"/>
      <c r="O56" s="91" t="str">
        <f t="shared" si="2"/>
        <v>REV</v>
      </c>
      <c r="P56" s="92" t="str" cm="1">
        <f t="array" ref="P56">IF(COUNTIF($B$7:B56,B56)=1,MAX(IF($B$7:$B$160=B56,$O$7:$O$160)),"")</f>
        <v/>
      </c>
      <c r="Q56" s="91" t="str">
        <f t="shared" si="1"/>
        <v/>
      </c>
    </row>
    <row r="57" spans="2:17" x14ac:dyDescent="0.25">
      <c r="B57" s="103"/>
      <c r="C57" s="104"/>
      <c r="D57" s="104"/>
      <c r="E57" s="104"/>
      <c r="F57" s="104"/>
      <c r="G57" s="104"/>
      <c r="H57" s="104"/>
      <c r="I57" s="104"/>
      <c r="J57" s="104"/>
      <c r="K57" s="104"/>
      <c r="L57" s="104"/>
      <c r="M57" s="105"/>
      <c r="N57" s="106"/>
      <c r="O57" s="91" t="str">
        <f t="shared" si="2"/>
        <v>REV</v>
      </c>
      <c r="P57" s="92" t="str" cm="1">
        <f t="array" ref="P57">IF(COUNTIF($B$7:B57,B57)=1,MAX(IF($B$7:$B$160=B57,$O$7:$O$160)),"")</f>
        <v/>
      </c>
      <c r="Q57" s="91" t="str">
        <f t="shared" si="1"/>
        <v/>
      </c>
    </row>
    <row r="58" spans="2:17" x14ac:dyDescent="0.25">
      <c r="B58" s="103"/>
      <c r="C58" s="104"/>
      <c r="D58" s="104"/>
      <c r="E58" s="104"/>
      <c r="F58" s="104"/>
      <c r="G58" s="104"/>
      <c r="H58" s="104"/>
      <c r="I58" s="104"/>
      <c r="J58" s="104"/>
      <c r="K58" s="104"/>
      <c r="L58" s="104"/>
      <c r="M58" s="105"/>
      <c r="N58" s="106"/>
      <c r="O58" s="91" t="str">
        <f t="shared" si="2"/>
        <v>REV</v>
      </c>
      <c r="P58" s="92" t="str" cm="1">
        <f t="array" ref="P58">IF(COUNTIF($B$7:B58,B58)=1,MAX(IF($B$7:$B$160=B58,$O$7:$O$160)),"")</f>
        <v/>
      </c>
      <c r="Q58" s="91" t="str">
        <f t="shared" si="1"/>
        <v/>
      </c>
    </row>
    <row r="59" spans="2:17" x14ac:dyDescent="0.25">
      <c r="B59" s="103"/>
      <c r="C59" s="104"/>
      <c r="D59" s="104"/>
      <c r="E59" s="104"/>
      <c r="F59" s="104"/>
      <c r="G59" s="104"/>
      <c r="H59" s="104"/>
      <c r="I59" s="104"/>
      <c r="J59" s="104"/>
      <c r="K59" s="104"/>
      <c r="L59" s="104"/>
      <c r="M59" s="105"/>
      <c r="N59" s="106"/>
      <c r="O59" s="91" t="str">
        <f t="shared" si="2"/>
        <v>REV</v>
      </c>
      <c r="P59" s="92" t="str" cm="1">
        <f t="array" ref="P59">IF(COUNTIF($B$7:B59,B59)=1,MAX(IF($B$7:$B$160=B59,$O$7:$O$160)),"")</f>
        <v/>
      </c>
      <c r="Q59" s="91" t="str">
        <f t="shared" si="1"/>
        <v/>
      </c>
    </row>
    <row r="60" spans="2:17" x14ac:dyDescent="0.25">
      <c r="B60" s="103"/>
      <c r="C60" s="104"/>
      <c r="D60" s="104"/>
      <c r="E60" s="104"/>
      <c r="F60" s="104"/>
      <c r="G60" s="104"/>
      <c r="H60" s="104"/>
      <c r="I60" s="104"/>
      <c r="J60" s="104"/>
      <c r="K60" s="104"/>
      <c r="L60" s="104"/>
      <c r="M60" s="105"/>
      <c r="N60" s="106"/>
      <c r="O60" s="91" t="str">
        <f t="shared" si="2"/>
        <v>REV</v>
      </c>
      <c r="P60" s="92" t="str" cm="1">
        <f t="array" ref="P60">IF(COUNTIF($B$7:B60,B60)=1,MAX(IF($B$7:$B$160=B60,$O$7:$O$160)),"")</f>
        <v/>
      </c>
      <c r="Q60" s="91" t="str">
        <f t="shared" si="1"/>
        <v/>
      </c>
    </row>
    <row r="61" spans="2:17" x14ac:dyDescent="0.25">
      <c r="B61" s="103"/>
      <c r="C61" s="104"/>
      <c r="D61" s="104"/>
      <c r="E61" s="104"/>
      <c r="F61" s="104"/>
      <c r="G61" s="104"/>
      <c r="H61" s="104"/>
      <c r="I61" s="104"/>
      <c r="J61" s="104"/>
      <c r="K61" s="104"/>
      <c r="L61" s="104"/>
      <c r="M61" s="105"/>
      <c r="N61" s="106"/>
      <c r="O61" s="91" t="str">
        <f t="shared" si="2"/>
        <v>REV</v>
      </c>
      <c r="P61" s="92" t="str" cm="1">
        <f t="array" ref="P61">IF(COUNTIF($B$7:B61,B61)=1,MAX(IF($B$7:$B$160=B61,$O$7:$O$160)),"")</f>
        <v/>
      </c>
      <c r="Q61" s="91" t="str">
        <f t="shared" si="1"/>
        <v/>
      </c>
    </row>
    <row r="62" spans="2:17" x14ac:dyDescent="0.25">
      <c r="B62" s="103"/>
      <c r="C62" s="104"/>
      <c r="D62" s="104"/>
      <c r="E62" s="104"/>
      <c r="F62" s="104"/>
      <c r="G62" s="104"/>
      <c r="H62" s="104"/>
      <c r="I62" s="104"/>
      <c r="J62" s="104"/>
      <c r="K62" s="104"/>
      <c r="L62" s="104"/>
      <c r="M62" s="105"/>
      <c r="N62" s="106"/>
      <c r="O62" s="91" t="str">
        <f t="shared" si="2"/>
        <v>REV</v>
      </c>
      <c r="P62" s="92" t="str" cm="1">
        <f t="array" ref="P62">IF(COUNTIF($B$7:B62,B62)=1,MAX(IF($B$7:$B$160=B62,$O$7:$O$160)),"")</f>
        <v/>
      </c>
      <c r="Q62" s="91" t="str">
        <f t="shared" si="1"/>
        <v/>
      </c>
    </row>
    <row r="63" spans="2:17" x14ac:dyDescent="0.25">
      <c r="B63" s="103"/>
      <c r="C63" s="104"/>
      <c r="D63" s="104"/>
      <c r="E63" s="104"/>
      <c r="F63" s="104"/>
      <c r="G63" s="104"/>
      <c r="H63" s="104"/>
      <c r="I63" s="104"/>
      <c r="J63" s="104"/>
      <c r="K63" s="104"/>
      <c r="L63" s="104"/>
      <c r="M63" s="105"/>
      <c r="N63" s="106"/>
      <c r="O63" s="91" t="str">
        <f t="shared" si="2"/>
        <v>REV</v>
      </c>
      <c r="P63" s="92" t="str" cm="1">
        <f t="array" ref="P63">IF(COUNTIF($B$7:B63,B63)=1,MAX(IF($B$7:$B$160=B63,$O$7:$O$160)),"")</f>
        <v/>
      </c>
      <c r="Q63" s="91" t="str">
        <f t="shared" si="1"/>
        <v/>
      </c>
    </row>
    <row r="64" spans="2:17" x14ac:dyDescent="0.25">
      <c r="B64" s="103"/>
      <c r="C64" s="104"/>
      <c r="D64" s="104"/>
      <c r="E64" s="104"/>
      <c r="F64" s="104"/>
      <c r="G64" s="104"/>
      <c r="H64" s="104"/>
      <c r="I64" s="104"/>
      <c r="J64" s="104"/>
      <c r="K64" s="104"/>
      <c r="L64" s="104"/>
      <c r="M64" s="105"/>
      <c r="N64" s="106"/>
      <c r="O64" s="91" t="str">
        <f t="shared" si="2"/>
        <v>REV</v>
      </c>
      <c r="P64" s="92" t="str" cm="1">
        <f t="array" ref="P64">IF(COUNTIF($B$7:B64,B64)=1,MAX(IF($B$7:$B$160=B64,$O$7:$O$160)),"")</f>
        <v/>
      </c>
      <c r="Q64" s="91" t="str">
        <f t="shared" si="1"/>
        <v/>
      </c>
    </row>
    <row r="65" spans="2:17" x14ac:dyDescent="0.25">
      <c r="B65" s="103"/>
      <c r="C65" s="104"/>
      <c r="D65" s="104"/>
      <c r="E65" s="104"/>
      <c r="F65" s="104"/>
      <c r="G65" s="104"/>
      <c r="H65" s="104"/>
      <c r="I65" s="104"/>
      <c r="J65" s="104"/>
      <c r="K65" s="104"/>
      <c r="L65" s="104"/>
      <c r="M65" s="105"/>
      <c r="N65" s="106"/>
      <c r="O65" s="91" t="str">
        <f t="shared" si="2"/>
        <v>REV</v>
      </c>
      <c r="P65" s="92" t="str" cm="1">
        <f t="array" ref="P65">IF(COUNTIF($B$7:B65,B65)=1,MAX(IF($B$7:$B$160=B65,$O$7:$O$160)),"")</f>
        <v/>
      </c>
      <c r="Q65" s="91" t="str">
        <f t="shared" si="1"/>
        <v/>
      </c>
    </row>
    <row r="66" spans="2:17" x14ac:dyDescent="0.25">
      <c r="B66" s="103"/>
      <c r="C66" s="104"/>
      <c r="D66" s="104"/>
      <c r="E66" s="104"/>
      <c r="F66" s="104"/>
      <c r="G66" s="104"/>
      <c r="H66" s="104"/>
      <c r="I66" s="104"/>
      <c r="J66" s="104"/>
      <c r="K66" s="104"/>
      <c r="L66" s="104"/>
      <c r="M66" s="105"/>
      <c r="N66" s="106"/>
      <c r="O66" s="91" t="str">
        <f t="shared" si="2"/>
        <v>REV</v>
      </c>
      <c r="P66" s="92" t="str" cm="1">
        <f t="array" ref="P66">IF(COUNTIF($B$7:B66,B66)=1,MAX(IF($B$7:$B$160=B66,$O$7:$O$160)),"")</f>
        <v/>
      </c>
      <c r="Q66" s="91" t="str">
        <f t="shared" si="1"/>
        <v/>
      </c>
    </row>
    <row r="67" spans="2:17" x14ac:dyDescent="0.25">
      <c r="B67" s="103"/>
      <c r="C67" s="104"/>
      <c r="D67" s="104"/>
      <c r="E67" s="104"/>
      <c r="F67" s="104"/>
      <c r="G67" s="104"/>
      <c r="H67" s="104"/>
      <c r="I67" s="104"/>
      <c r="J67" s="104"/>
      <c r="K67" s="104"/>
      <c r="L67" s="104"/>
      <c r="M67" s="105"/>
      <c r="N67" s="106"/>
      <c r="O67" s="91" t="str">
        <f t="shared" si="2"/>
        <v>REV</v>
      </c>
      <c r="P67" s="92" t="str" cm="1">
        <f t="array" ref="P67">IF(COUNTIF($B$7:B67,B67)=1,MAX(IF($B$7:$B$160=B67,$O$7:$O$160)),"")</f>
        <v/>
      </c>
      <c r="Q67" s="91" t="str">
        <f t="shared" si="1"/>
        <v/>
      </c>
    </row>
    <row r="68" spans="2:17" x14ac:dyDescent="0.25">
      <c r="B68" s="103"/>
      <c r="C68" s="104"/>
      <c r="D68" s="104"/>
      <c r="E68" s="104"/>
      <c r="F68" s="104"/>
      <c r="G68" s="104"/>
      <c r="H68" s="104"/>
      <c r="I68" s="104"/>
      <c r="J68" s="104"/>
      <c r="K68" s="104"/>
      <c r="L68" s="104"/>
      <c r="M68" s="105"/>
      <c r="N68" s="106"/>
      <c r="O68" s="91" t="str">
        <f t="shared" si="2"/>
        <v>REV</v>
      </c>
      <c r="P68" s="92" t="str" cm="1">
        <f t="array" ref="P68">IF(COUNTIF($B$7:B68,B68)=1,MAX(IF($B$7:$B$160=B68,$O$7:$O$160)),"")</f>
        <v/>
      </c>
      <c r="Q68" s="91" t="str">
        <f t="shared" si="1"/>
        <v/>
      </c>
    </row>
    <row r="69" spans="2:17" x14ac:dyDescent="0.25">
      <c r="B69" s="103"/>
      <c r="C69" s="104"/>
      <c r="D69" s="104"/>
      <c r="E69" s="104"/>
      <c r="F69" s="104"/>
      <c r="G69" s="104"/>
      <c r="H69" s="104"/>
      <c r="I69" s="104"/>
      <c r="J69" s="104"/>
      <c r="K69" s="104"/>
      <c r="L69" s="104"/>
      <c r="M69" s="105"/>
      <c r="N69" s="106"/>
      <c r="O69" s="91" t="str">
        <f t="shared" si="2"/>
        <v>REV</v>
      </c>
      <c r="P69" s="92" t="str" cm="1">
        <f t="array" ref="P69">IF(COUNTIF($B$7:B69,B69)=1,MAX(IF($B$7:$B$160=B69,$O$7:$O$160)),"")</f>
        <v/>
      </c>
      <c r="Q69" s="91" t="str">
        <f t="shared" si="1"/>
        <v/>
      </c>
    </row>
    <row r="70" spans="2:17" x14ac:dyDescent="0.25">
      <c r="B70" s="103"/>
      <c r="C70" s="104"/>
      <c r="D70" s="104"/>
      <c r="E70" s="104"/>
      <c r="F70" s="104"/>
      <c r="G70" s="104"/>
      <c r="H70" s="104"/>
      <c r="I70" s="104"/>
      <c r="J70" s="104"/>
      <c r="K70" s="104"/>
      <c r="L70" s="104"/>
      <c r="M70" s="105"/>
      <c r="N70" s="106"/>
      <c r="O70" s="91" t="str">
        <f t="shared" si="2"/>
        <v>REV</v>
      </c>
      <c r="P70" s="92" t="str" cm="1">
        <f t="array" ref="P70">IF(COUNTIF($B$7:B70,B70)=1,MAX(IF($B$7:$B$160=B70,$O$7:$O$160)),"")</f>
        <v/>
      </c>
      <c r="Q70" s="91" t="str">
        <f t="shared" si="1"/>
        <v/>
      </c>
    </row>
    <row r="71" spans="2:17" x14ac:dyDescent="0.25">
      <c r="B71" s="103"/>
      <c r="C71" s="104"/>
      <c r="D71" s="104"/>
      <c r="E71" s="104"/>
      <c r="F71" s="104"/>
      <c r="G71" s="104"/>
      <c r="H71" s="104"/>
      <c r="I71" s="104"/>
      <c r="J71" s="104"/>
      <c r="K71" s="104"/>
      <c r="L71" s="104"/>
      <c r="M71" s="105"/>
      <c r="N71" s="106"/>
      <c r="O71" s="91" t="str">
        <f t="shared" ref="O71:O102" si="3">IF(N71=$S$7,$T$7,IF(N71=$S$8,$T$8,IF(N71=$S$9,$T$9,IF(N71=$S$10,$T$10,IF(N71=$S$11,$T$11,"REV")))))</f>
        <v>REV</v>
      </c>
      <c r="P71" s="92" t="str" cm="1">
        <f t="array" ref="P71">IF(COUNTIF($B$7:B71,B71)=1,MAX(IF($B$7:$B$160=B71,$O$7:$O$160)),"")</f>
        <v/>
      </c>
      <c r="Q71" s="91" t="str">
        <f t="shared" si="1"/>
        <v/>
      </c>
    </row>
    <row r="72" spans="2:17" x14ac:dyDescent="0.25">
      <c r="B72" s="103"/>
      <c r="C72" s="104"/>
      <c r="D72" s="104"/>
      <c r="E72" s="104"/>
      <c r="F72" s="104"/>
      <c r="G72" s="104"/>
      <c r="H72" s="104"/>
      <c r="I72" s="104"/>
      <c r="J72" s="104"/>
      <c r="K72" s="104"/>
      <c r="L72" s="104"/>
      <c r="M72" s="105"/>
      <c r="N72" s="106"/>
      <c r="O72" s="91" t="str">
        <f t="shared" si="3"/>
        <v>REV</v>
      </c>
      <c r="P72" s="92" t="str" cm="1">
        <f t="array" ref="P72">IF(COUNTIF($B$7:B72,B72)=1,MAX(IF($B$7:$B$160=B72,$O$7:$O$160)),"")</f>
        <v/>
      </c>
      <c r="Q72" s="91" t="str">
        <f t="shared" ref="Q72:Q135" si="4">IF(P72="","",IF(P72=1,"Muy Alta",IF(P72=0.75,"Alta",IF(P72=0.5,"Media",IF(P72=0.25,"Baja",IF(P72=0,"Nula","REV"))))))</f>
        <v/>
      </c>
    </row>
    <row r="73" spans="2:17" x14ac:dyDescent="0.25">
      <c r="B73" s="103"/>
      <c r="C73" s="104"/>
      <c r="D73" s="104"/>
      <c r="E73" s="104"/>
      <c r="F73" s="104"/>
      <c r="G73" s="104"/>
      <c r="H73" s="104"/>
      <c r="I73" s="104"/>
      <c r="J73" s="104"/>
      <c r="K73" s="104"/>
      <c r="L73" s="104"/>
      <c r="M73" s="105"/>
      <c r="N73" s="106"/>
      <c r="O73" s="91" t="str">
        <f t="shared" si="3"/>
        <v>REV</v>
      </c>
      <c r="P73" s="92" t="str" cm="1">
        <f t="array" ref="P73">IF(COUNTIF($B$7:B73,B73)=1,MAX(IF($B$7:$B$160=B73,$O$7:$O$160)),"")</f>
        <v/>
      </c>
      <c r="Q73" s="91" t="str">
        <f t="shared" si="4"/>
        <v/>
      </c>
    </row>
    <row r="74" spans="2:17" x14ac:dyDescent="0.25">
      <c r="B74" s="103"/>
      <c r="C74" s="104"/>
      <c r="D74" s="104"/>
      <c r="E74" s="104"/>
      <c r="F74" s="104"/>
      <c r="G74" s="104"/>
      <c r="H74" s="104"/>
      <c r="I74" s="104"/>
      <c r="J74" s="104"/>
      <c r="K74" s="104"/>
      <c r="L74" s="104"/>
      <c r="M74" s="105"/>
      <c r="N74" s="106"/>
      <c r="O74" s="91" t="str">
        <f t="shared" si="3"/>
        <v>REV</v>
      </c>
      <c r="P74" s="92" t="str" cm="1">
        <f t="array" ref="P74">IF(COUNTIF($B$7:B74,B74)=1,MAX(IF($B$7:$B$160=B74,$O$7:$O$160)),"")</f>
        <v/>
      </c>
      <c r="Q74" s="91" t="str">
        <f t="shared" si="4"/>
        <v/>
      </c>
    </row>
    <row r="75" spans="2:17" x14ac:dyDescent="0.25">
      <c r="B75" s="103"/>
      <c r="C75" s="104"/>
      <c r="D75" s="104"/>
      <c r="E75" s="104"/>
      <c r="F75" s="104"/>
      <c r="G75" s="104"/>
      <c r="H75" s="104"/>
      <c r="I75" s="104"/>
      <c r="J75" s="104"/>
      <c r="K75" s="104"/>
      <c r="L75" s="104"/>
      <c r="M75" s="105"/>
      <c r="N75" s="106"/>
      <c r="O75" s="91" t="str">
        <f t="shared" si="3"/>
        <v>REV</v>
      </c>
      <c r="P75" s="92" t="str" cm="1">
        <f t="array" ref="P75">IF(COUNTIF($B$7:B75,B75)=1,MAX(IF($B$7:$B$160=B75,$O$7:$O$160)),"")</f>
        <v/>
      </c>
      <c r="Q75" s="91" t="str">
        <f t="shared" si="4"/>
        <v/>
      </c>
    </row>
    <row r="76" spans="2:17" x14ac:dyDescent="0.25">
      <c r="B76" s="103"/>
      <c r="C76" s="104"/>
      <c r="D76" s="104"/>
      <c r="E76" s="104"/>
      <c r="F76" s="104"/>
      <c r="G76" s="104"/>
      <c r="H76" s="104"/>
      <c r="I76" s="104"/>
      <c r="J76" s="104"/>
      <c r="K76" s="104"/>
      <c r="L76" s="104"/>
      <c r="M76" s="105"/>
      <c r="N76" s="106"/>
      <c r="O76" s="91" t="str">
        <f t="shared" si="3"/>
        <v>REV</v>
      </c>
      <c r="P76" s="92" t="str" cm="1">
        <f t="array" ref="P76">IF(COUNTIF($B$7:B76,B76)=1,MAX(IF($B$7:$B$160=B76,$O$7:$O$160)),"")</f>
        <v/>
      </c>
      <c r="Q76" s="91" t="str">
        <f t="shared" si="4"/>
        <v/>
      </c>
    </row>
    <row r="77" spans="2:17" x14ac:dyDescent="0.25">
      <c r="B77" s="103"/>
      <c r="C77" s="104"/>
      <c r="D77" s="104"/>
      <c r="E77" s="104"/>
      <c r="F77" s="104"/>
      <c r="G77" s="104"/>
      <c r="H77" s="104"/>
      <c r="I77" s="104"/>
      <c r="J77" s="104"/>
      <c r="K77" s="104"/>
      <c r="L77" s="104"/>
      <c r="M77" s="105"/>
      <c r="N77" s="106"/>
      <c r="O77" s="91" t="str">
        <f t="shared" si="3"/>
        <v>REV</v>
      </c>
      <c r="P77" s="92" t="str" cm="1">
        <f t="array" ref="P77">IF(COUNTIF($B$7:B77,B77)=1,MAX(IF($B$7:$B$160=B77,$O$7:$O$160)),"")</f>
        <v/>
      </c>
      <c r="Q77" s="91" t="str">
        <f t="shared" si="4"/>
        <v/>
      </c>
    </row>
    <row r="78" spans="2:17" x14ac:dyDescent="0.25">
      <c r="B78" s="103"/>
      <c r="C78" s="104"/>
      <c r="D78" s="104"/>
      <c r="E78" s="104"/>
      <c r="F78" s="104"/>
      <c r="G78" s="104"/>
      <c r="H78" s="104"/>
      <c r="I78" s="104"/>
      <c r="J78" s="104"/>
      <c r="K78" s="104"/>
      <c r="L78" s="104"/>
      <c r="M78" s="105"/>
      <c r="N78" s="106"/>
      <c r="O78" s="91" t="str">
        <f t="shared" si="3"/>
        <v>REV</v>
      </c>
      <c r="P78" s="92" t="str" cm="1">
        <f t="array" ref="P78">IF(COUNTIF($B$7:B78,B78)=1,MAX(IF($B$7:$B$160=B78,$O$7:$O$160)),"")</f>
        <v/>
      </c>
      <c r="Q78" s="91" t="str">
        <f t="shared" si="4"/>
        <v/>
      </c>
    </row>
    <row r="79" spans="2:17" x14ac:dyDescent="0.25">
      <c r="B79" s="103"/>
      <c r="C79" s="104"/>
      <c r="D79" s="104"/>
      <c r="E79" s="104"/>
      <c r="F79" s="104"/>
      <c r="G79" s="104"/>
      <c r="H79" s="104"/>
      <c r="I79" s="104"/>
      <c r="J79" s="104"/>
      <c r="K79" s="104"/>
      <c r="L79" s="104"/>
      <c r="M79" s="105"/>
      <c r="N79" s="106"/>
      <c r="O79" s="91" t="str">
        <f t="shared" si="3"/>
        <v>REV</v>
      </c>
      <c r="P79" s="92" t="str" cm="1">
        <f t="array" ref="P79">IF(COUNTIF($B$7:B79,B79)=1,MAX(IF($B$7:$B$160=B79,$O$7:$O$160)),"")</f>
        <v/>
      </c>
      <c r="Q79" s="91" t="str">
        <f t="shared" si="4"/>
        <v/>
      </c>
    </row>
    <row r="80" spans="2:17" x14ac:dyDescent="0.25">
      <c r="B80" s="103"/>
      <c r="C80" s="104"/>
      <c r="D80" s="104"/>
      <c r="E80" s="104"/>
      <c r="F80" s="104"/>
      <c r="G80" s="104"/>
      <c r="H80" s="104"/>
      <c r="I80" s="104"/>
      <c r="J80" s="104"/>
      <c r="K80" s="104"/>
      <c r="L80" s="104"/>
      <c r="M80" s="105"/>
      <c r="N80" s="106"/>
      <c r="O80" s="91" t="str">
        <f t="shared" si="3"/>
        <v>REV</v>
      </c>
      <c r="P80" s="92" t="str" cm="1">
        <f t="array" ref="P80">IF(COUNTIF($B$7:B80,B80)=1,MAX(IF($B$7:$B$160=B80,$O$7:$O$160)),"")</f>
        <v/>
      </c>
      <c r="Q80" s="91" t="str">
        <f t="shared" si="4"/>
        <v/>
      </c>
    </row>
    <row r="81" spans="2:17" x14ac:dyDescent="0.25">
      <c r="B81" s="103"/>
      <c r="C81" s="104"/>
      <c r="D81" s="104"/>
      <c r="E81" s="104"/>
      <c r="F81" s="104"/>
      <c r="G81" s="104"/>
      <c r="H81" s="104"/>
      <c r="I81" s="104"/>
      <c r="J81" s="104"/>
      <c r="K81" s="104"/>
      <c r="L81" s="104"/>
      <c r="M81" s="105"/>
      <c r="N81" s="106"/>
      <c r="O81" s="91" t="str">
        <f t="shared" si="3"/>
        <v>REV</v>
      </c>
      <c r="P81" s="92" t="str" cm="1">
        <f t="array" ref="P81">IF(COUNTIF($B$7:B81,B81)=1,MAX(IF($B$7:$B$160=B81,$O$7:$O$160)),"")</f>
        <v/>
      </c>
      <c r="Q81" s="91" t="str">
        <f t="shared" si="4"/>
        <v/>
      </c>
    </row>
    <row r="82" spans="2:17" x14ac:dyDescent="0.25">
      <c r="B82" s="103"/>
      <c r="C82" s="104"/>
      <c r="D82" s="104"/>
      <c r="E82" s="104"/>
      <c r="F82" s="104"/>
      <c r="G82" s="104"/>
      <c r="H82" s="104"/>
      <c r="I82" s="104"/>
      <c r="J82" s="104"/>
      <c r="K82" s="104"/>
      <c r="L82" s="104"/>
      <c r="M82" s="105"/>
      <c r="N82" s="106"/>
      <c r="O82" s="91" t="str">
        <f t="shared" si="3"/>
        <v>REV</v>
      </c>
      <c r="P82" s="92" t="str" cm="1">
        <f t="array" ref="P82">IF(COUNTIF($B$7:B82,B82)=1,MAX(IF($B$7:$B$160=B82,$O$7:$O$160)),"")</f>
        <v/>
      </c>
      <c r="Q82" s="91" t="str">
        <f t="shared" si="4"/>
        <v/>
      </c>
    </row>
    <row r="83" spans="2:17" x14ac:dyDescent="0.25">
      <c r="B83" s="103"/>
      <c r="C83" s="104"/>
      <c r="D83" s="104"/>
      <c r="E83" s="104"/>
      <c r="F83" s="104"/>
      <c r="G83" s="104"/>
      <c r="H83" s="104"/>
      <c r="I83" s="104"/>
      <c r="J83" s="104"/>
      <c r="K83" s="104"/>
      <c r="L83" s="104"/>
      <c r="M83" s="105"/>
      <c r="N83" s="106"/>
      <c r="O83" s="91" t="str">
        <f t="shared" si="3"/>
        <v>REV</v>
      </c>
      <c r="P83" s="92" t="str" cm="1">
        <f t="array" ref="P83">IF(COUNTIF($B$7:B83,B83)=1,MAX(IF($B$7:$B$160=B83,$O$7:$O$160)),"")</f>
        <v/>
      </c>
      <c r="Q83" s="91" t="str">
        <f t="shared" si="4"/>
        <v/>
      </c>
    </row>
    <row r="84" spans="2:17" x14ac:dyDescent="0.25">
      <c r="B84" s="103"/>
      <c r="C84" s="104"/>
      <c r="D84" s="104"/>
      <c r="E84" s="104"/>
      <c r="F84" s="104"/>
      <c r="G84" s="104"/>
      <c r="H84" s="104"/>
      <c r="I84" s="104"/>
      <c r="J84" s="104"/>
      <c r="K84" s="104"/>
      <c r="L84" s="104"/>
      <c r="M84" s="105"/>
      <c r="N84" s="106"/>
      <c r="O84" s="91" t="str">
        <f t="shared" si="3"/>
        <v>REV</v>
      </c>
      <c r="P84" s="92" t="str" cm="1">
        <f t="array" ref="P84">IF(COUNTIF($B$7:B84,B84)=1,MAX(IF($B$7:$B$160=B84,$O$7:$O$160)),"")</f>
        <v/>
      </c>
      <c r="Q84" s="91" t="str">
        <f t="shared" si="4"/>
        <v/>
      </c>
    </row>
    <row r="85" spans="2:17" x14ac:dyDescent="0.25">
      <c r="B85" s="103"/>
      <c r="C85" s="104"/>
      <c r="D85" s="104"/>
      <c r="E85" s="104"/>
      <c r="F85" s="104"/>
      <c r="G85" s="104"/>
      <c r="H85" s="104"/>
      <c r="I85" s="104"/>
      <c r="J85" s="104"/>
      <c r="K85" s="104"/>
      <c r="L85" s="104"/>
      <c r="M85" s="105"/>
      <c r="N85" s="106"/>
      <c r="O85" s="91" t="str">
        <f t="shared" si="3"/>
        <v>REV</v>
      </c>
      <c r="P85" s="92" t="str" cm="1">
        <f t="array" ref="P85">IF(COUNTIF($B$7:B85,B85)=1,MAX(IF($B$7:$B$160=B85,$O$7:$O$160)),"")</f>
        <v/>
      </c>
      <c r="Q85" s="91" t="str">
        <f t="shared" si="4"/>
        <v/>
      </c>
    </row>
    <row r="86" spans="2:17" x14ac:dyDescent="0.25">
      <c r="B86" s="103"/>
      <c r="C86" s="104"/>
      <c r="D86" s="104"/>
      <c r="E86" s="104"/>
      <c r="F86" s="104"/>
      <c r="G86" s="104"/>
      <c r="H86" s="104"/>
      <c r="I86" s="104"/>
      <c r="J86" s="104"/>
      <c r="K86" s="104"/>
      <c r="L86" s="104"/>
      <c r="M86" s="105"/>
      <c r="N86" s="106"/>
      <c r="O86" s="91" t="str">
        <f t="shared" si="3"/>
        <v>REV</v>
      </c>
      <c r="P86" s="92" t="str" cm="1">
        <f t="array" ref="P86">IF(COUNTIF($B$7:B86,B86)=1,MAX(IF($B$7:$B$160=B86,$O$7:$O$160)),"")</f>
        <v/>
      </c>
      <c r="Q86" s="91" t="str">
        <f t="shared" si="4"/>
        <v/>
      </c>
    </row>
    <row r="87" spans="2:17" x14ac:dyDescent="0.25">
      <c r="B87" s="103"/>
      <c r="C87" s="104"/>
      <c r="D87" s="104"/>
      <c r="E87" s="104"/>
      <c r="F87" s="104"/>
      <c r="G87" s="104"/>
      <c r="H87" s="104"/>
      <c r="I87" s="104"/>
      <c r="J87" s="104"/>
      <c r="K87" s="104"/>
      <c r="L87" s="104"/>
      <c r="M87" s="105"/>
      <c r="N87" s="106"/>
      <c r="O87" s="91" t="str">
        <f t="shared" si="3"/>
        <v>REV</v>
      </c>
      <c r="P87" s="92" t="str" cm="1">
        <f t="array" ref="P87">IF(COUNTIF($B$7:B87,B87)=1,MAX(IF($B$7:$B$160=B87,$O$7:$O$160)),"")</f>
        <v/>
      </c>
      <c r="Q87" s="91" t="str">
        <f t="shared" si="4"/>
        <v/>
      </c>
    </row>
    <row r="88" spans="2:17" x14ac:dyDescent="0.25">
      <c r="B88" s="103"/>
      <c r="C88" s="104"/>
      <c r="D88" s="104"/>
      <c r="E88" s="104"/>
      <c r="F88" s="104"/>
      <c r="G88" s="104"/>
      <c r="H88" s="104"/>
      <c r="I88" s="104"/>
      <c r="J88" s="104"/>
      <c r="K88" s="104"/>
      <c r="L88" s="104"/>
      <c r="M88" s="105"/>
      <c r="N88" s="106"/>
      <c r="O88" s="91" t="str">
        <f t="shared" si="3"/>
        <v>REV</v>
      </c>
      <c r="P88" s="92" t="str" cm="1">
        <f t="array" ref="P88">IF(COUNTIF($B$7:B88,B88)=1,MAX(IF($B$7:$B$160=B88,$O$7:$O$160)),"")</f>
        <v/>
      </c>
      <c r="Q88" s="91" t="str">
        <f t="shared" si="4"/>
        <v/>
      </c>
    </row>
    <row r="89" spans="2:17" x14ac:dyDescent="0.25">
      <c r="B89" s="103"/>
      <c r="C89" s="104"/>
      <c r="D89" s="104"/>
      <c r="E89" s="104"/>
      <c r="F89" s="104"/>
      <c r="G89" s="104"/>
      <c r="H89" s="104"/>
      <c r="I89" s="104"/>
      <c r="J89" s="104"/>
      <c r="K89" s="104"/>
      <c r="L89" s="104"/>
      <c r="M89" s="105"/>
      <c r="N89" s="106"/>
      <c r="O89" s="91" t="str">
        <f t="shared" si="3"/>
        <v>REV</v>
      </c>
      <c r="P89" s="92" t="str" cm="1">
        <f t="array" ref="P89">IF(COUNTIF($B$7:B89,B89)=1,MAX(IF($B$7:$B$160=B89,$O$7:$O$160)),"")</f>
        <v/>
      </c>
      <c r="Q89" s="91" t="str">
        <f t="shared" si="4"/>
        <v/>
      </c>
    </row>
    <row r="90" spans="2:17" x14ac:dyDescent="0.25">
      <c r="B90" s="103"/>
      <c r="C90" s="104"/>
      <c r="D90" s="104"/>
      <c r="E90" s="104"/>
      <c r="F90" s="104"/>
      <c r="G90" s="104"/>
      <c r="H90" s="104"/>
      <c r="I90" s="104"/>
      <c r="J90" s="104"/>
      <c r="K90" s="104"/>
      <c r="L90" s="104"/>
      <c r="M90" s="105"/>
      <c r="N90" s="106"/>
      <c r="O90" s="91" t="str">
        <f t="shared" si="3"/>
        <v>REV</v>
      </c>
      <c r="P90" s="92" t="str" cm="1">
        <f t="array" ref="P90">IF(COUNTIF($B$7:B90,B90)=1,MAX(IF($B$7:$B$160=B90,$O$7:$O$160)),"")</f>
        <v/>
      </c>
      <c r="Q90" s="91" t="str">
        <f t="shared" si="4"/>
        <v/>
      </c>
    </row>
    <row r="91" spans="2:17" x14ac:dyDescent="0.25">
      <c r="B91" s="103"/>
      <c r="C91" s="104"/>
      <c r="D91" s="104"/>
      <c r="E91" s="104"/>
      <c r="F91" s="104"/>
      <c r="G91" s="104"/>
      <c r="H91" s="104"/>
      <c r="I91" s="104"/>
      <c r="J91" s="104"/>
      <c r="K91" s="104"/>
      <c r="L91" s="104"/>
      <c r="M91" s="105"/>
      <c r="N91" s="106"/>
      <c r="O91" s="91" t="str">
        <f t="shared" si="3"/>
        <v>REV</v>
      </c>
      <c r="P91" s="92" t="str" cm="1">
        <f t="array" ref="P91">IF(COUNTIF($B$7:B91,B91)=1,MAX(IF($B$7:$B$160=B91,$O$7:$O$160)),"")</f>
        <v/>
      </c>
      <c r="Q91" s="91" t="str">
        <f t="shared" si="4"/>
        <v/>
      </c>
    </row>
    <row r="92" spans="2:17" x14ac:dyDescent="0.25">
      <c r="B92" s="103"/>
      <c r="C92" s="104"/>
      <c r="D92" s="104"/>
      <c r="E92" s="104"/>
      <c r="F92" s="104"/>
      <c r="G92" s="104"/>
      <c r="H92" s="104"/>
      <c r="I92" s="104"/>
      <c r="J92" s="104"/>
      <c r="K92" s="104"/>
      <c r="L92" s="104"/>
      <c r="M92" s="105"/>
      <c r="N92" s="106"/>
      <c r="O92" s="91" t="str">
        <f t="shared" si="3"/>
        <v>REV</v>
      </c>
      <c r="P92" s="92" t="str" cm="1">
        <f t="array" ref="P92">IF(COUNTIF($B$7:B92,B92)=1,MAX(IF($B$7:$B$160=B92,$O$7:$O$160)),"")</f>
        <v/>
      </c>
      <c r="Q92" s="91" t="str">
        <f t="shared" si="4"/>
        <v/>
      </c>
    </row>
    <row r="93" spans="2:17" x14ac:dyDescent="0.25">
      <c r="B93" s="103"/>
      <c r="C93" s="104"/>
      <c r="D93" s="104"/>
      <c r="E93" s="104"/>
      <c r="F93" s="104"/>
      <c r="G93" s="104"/>
      <c r="H93" s="104"/>
      <c r="I93" s="104"/>
      <c r="J93" s="104"/>
      <c r="K93" s="104"/>
      <c r="L93" s="104"/>
      <c r="M93" s="105"/>
      <c r="N93" s="106"/>
      <c r="O93" s="91" t="str">
        <f t="shared" si="3"/>
        <v>REV</v>
      </c>
      <c r="P93" s="92" t="str" cm="1">
        <f t="array" ref="P93">IF(COUNTIF($B$7:B93,B93)=1,MAX(IF($B$7:$B$160=B93,$O$7:$O$160)),"")</f>
        <v/>
      </c>
      <c r="Q93" s="91" t="str">
        <f t="shared" si="4"/>
        <v/>
      </c>
    </row>
    <row r="94" spans="2:17" x14ac:dyDescent="0.25">
      <c r="B94" s="103"/>
      <c r="C94" s="104"/>
      <c r="D94" s="104"/>
      <c r="E94" s="104"/>
      <c r="F94" s="104"/>
      <c r="G94" s="104"/>
      <c r="H94" s="104"/>
      <c r="I94" s="104"/>
      <c r="J94" s="104"/>
      <c r="K94" s="104"/>
      <c r="L94" s="104"/>
      <c r="M94" s="105"/>
      <c r="N94" s="106"/>
      <c r="O94" s="91" t="str">
        <f t="shared" si="3"/>
        <v>REV</v>
      </c>
      <c r="P94" s="92" t="str" cm="1">
        <f t="array" ref="P94">IF(COUNTIF($B$7:B94,B94)=1,MAX(IF($B$7:$B$160=B94,$O$7:$O$160)),"")</f>
        <v/>
      </c>
      <c r="Q94" s="91" t="str">
        <f t="shared" si="4"/>
        <v/>
      </c>
    </row>
    <row r="95" spans="2:17" x14ac:dyDescent="0.25">
      <c r="B95" s="103"/>
      <c r="C95" s="104"/>
      <c r="D95" s="104"/>
      <c r="E95" s="104"/>
      <c r="F95" s="104"/>
      <c r="G95" s="104"/>
      <c r="H95" s="104"/>
      <c r="I95" s="104"/>
      <c r="J95" s="104"/>
      <c r="K95" s="104"/>
      <c r="L95" s="104"/>
      <c r="M95" s="105"/>
      <c r="N95" s="106"/>
      <c r="O95" s="91" t="str">
        <f t="shared" si="3"/>
        <v>REV</v>
      </c>
      <c r="P95" s="92" t="str" cm="1">
        <f t="array" ref="P95">IF(COUNTIF($B$7:B95,B95)=1,MAX(IF($B$7:$B$160=B95,$O$7:$O$160)),"")</f>
        <v/>
      </c>
      <c r="Q95" s="91" t="str">
        <f t="shared" si="4"/>
        <v/>
      </c>
    </row>
    <row r="96" spans="2:17" x14ac:dyDescent="0.25">
      <c r="B96" s="103"/>
      <c r="C96" s="104"/>
      <c r="D96" s="104"/>
      <c r="E96" s="104"/>
      <c r="F96" s="104"/>
      <c r="G96" s="104"/>
      <c r="H96" s="104"/>
      <c r="I96" s="104"/>
      <c r="J96" s="104"/>
      <c r="K96" s="104"/>
      <c r="L96" s="104"/>
      <c r="M96" s="105"/>
      <c r="N96" s="106"/>
      <c r="O96" s="91" t="str">
        <f t="shared" si="3"/>
        <v>REV</v>
      </c>
      <c r="P96" s="92" t="str" cm="1">
        <f t="array" ref="P96">IF(COUNTIF($B$7:B96,B96)=1,MAX(IF($B$7:$B$160=B96,$O$7:$O$160)),"")</f>
        <v/>
      </c>
      <c r="Q96" s="91" t="str">
        <f t="shared" si="4"/>
        <v/>
      </c>
    </row>
    <row r="97" spans="2:17" x14ac:dyDescent="0.25">
      <c r="B97" s="103"/>
      <c r="C97" s="104"/>
      <c r="D97" s="104"/>
      <c r="E97" s="104"/>
      <c r="F97" s="104"/>
      <c r="G97" s="104"/>
      <c r="H97" s="104"/>
      <c r="I97" s="104"/>
      <c r="J97" s="104"/>
      <c r="K97" s="104"/>
      <c r="L97" s="104"/>
      <c r="M97" s="105"/>
      <c r="N97" s="106"/>
      <c r="O97" s="91" t="str">
        <f t="shared" si="3"/>
        <v>REV</v>
      </c>
      <c r="P97" s="92" t="str" cm="1">
        <f t="array" ref="P97">IF(COUNTIF($B$7:B97,B97)=1,MAX(IF($B$7:$B$160=B97,$O$7:$O$160)),"")</f>
        <v/>
      </c>
      <c r="Q97" s="91" t="str">
        <f t="shared" si="4"/>
        <v/>
      </c>
    </row>
    <row r="98" spans="2:17" x14ac:dyDescent="0.25">
      <c r="B98" s="103"/>
      <c r="C98" s="104"/>
      <c r="D98" s="104"/>
      <c r="E98" s="104"/>
      <c r="F98" s="104"/>
      <c r="G98" s="104"/>
      <c r="H98" s="104"/>
      <c r="I98" s="104"/>
      <c r="J98" s="104"/>
      <c r="K98" s="104"/>
      <c r="L98" s="104"/>
      <c r="M98" s="105"/>
      <c r="N98" s="106"/>
      <c r="O98" s="91" t="str">
        <f t="shared" si="3"/>
        <v>REV</v>
      </c>
      <c r="P98" s="92" t="str" cm="1">
        <f t="array" ref="P98">IF(COUNTIF($B$7:B98,B98)=1,MAX(IF($B$7:$B$160=B98,$O$7:$O$160)),"")</f>
        <v/>
      </c>
      <c r="Q98" s="91" t="str">
        <f t="shared" si="4"/>
        <v/>
      </c>
    </row>
    <row r="99" spans="2:17" x14ac:dyDescent="0.25">
      <c r="B99" s="103"/>
      <c r="C99" s="104"/>
      <c r="D99" s="104"/>
      <c r="E99" s="104"/>
      <c r="F99" s="104"/>
      <c r="G99" s="104"/>
      <c r="H99" s="104"/>
      <c r="I99" s="104"/>
      <c r="J99" s="104"/>
      <c r="K99" s="104"/>
      <c r="L99" s="104"/>
      <c r="M99" s="105"/>
      <c r="N99" s="106"/>
      <c r="O99" s="91" t="str">
        <f t="shared" si="3"/>
        <v>REV</v>
      </c>
      <c r="P99" s="92" t="str" cm="1">
        <f t="array" ref="P99">IF(COUNTIF($B$7:B99,B99)=1,MAX(IF($B$7:$B$160=B99,$O$7:$O$160)),"")</f>
        <v/>
      </c>
      <c r="Q99" s="91" t="str">
        <f t="shared" si="4"/>
        <v/>
      </c>
    </row>
    <row r="100" spans="2:17" x14ac:dyDescent="0.25">
      <c r="B100" s="103"/>
      <c r="C100" s="104"/>
      <c r="D100" s="104"/>
      <c r="E100" s="104"/>
      <c r="F100" s="104"/>
      <c r="G100" s="104"/>
      <c r="H100" s="104"/>
      <c r="I100" s="104"/>
      <c r="J100" s="104"/>
      <c r="K100" s="104"/>
      <c r="L100" s="104"/>
      <c r="M100" s="105"/>
      <c r="N100" s="106"/>
      <c r="O100" s="91" t="str">
        <f t="shared" si="3"/>
        <v>REV</v>
      </c>
      <c r="P100" s="92" t="str" cm="1">
        <f t="array" ref="P100">IF(COUNTIF($B$7:B100,B100)=1,MAX(IF($B$7:$B$160=B100,$O$7:$O$160)),"")</f>
        <v/>
      </c>
      <c r="Q100" s="91" t="str">
        <f t="shared" si="4"/>
        <v/>
      </c>
    </row>
    <row r="101" spans="2:17" x14ac:dyDescent="0.25">
      <c r="B101" s="103"/>
      <c r="C101" s="104"/>
      <c r="D101" s="104"/>
      <c r="E101" s="104"/>
      <c r="F101" s="104"/>
      <c r="G101" s="104"/>
      <c r="H101" s="104"/>
      <c r="I101" s="104"/>
      <c r="J101" s="104"/>
      <c r="K101" s="104"/>
      <c r="L101" s="104"/>
      <c r="M101" s="105"/>
      <c r="N101" s="106"/>
      <c r="O101" s="91" t="str">
        <f t="shared" si="3"/>
        <v>REV</v>
      </c>
      <c r="P101" s="92" t="str" cm="1">
        <f t="array" ref="P101">IF(COUNTIF($B$7:B101,B101)=1,MAX(IF($B$7:$B$160=B101,$O$7:$O$160)),"")</f>
        <v/>
      </c>
      <c r="Q101" s="91" t="str">
        <f t="shared" si="4"/>
        <v/>
      </c>
    </row>
    <row r="102" spans="2:17" x14ac:dyDescent="0.25">
      <c r="B102" s="103"/>
      <c r="C102" s="104"/>
      <c r="D102" s="104"/>
      <c r="E102" s="104"/>
      <c r="F102" s="104"/>
      <c r="G102" s="104"/>
      <c r="H102" s="104"/>
      <c r="I102" s="104"/>
      <c r="J102" s="104"/>
      <c r="K102" s="104"/>
      <c r="L102" s="104"/>
      <c r="M102" s="105"/>
      <c r="N102" s="106"/>
      <c r="O102" s="91" t="str">
        <f t="shared" si="3"/>
        <v>REV</v>
      </c>
      <c r="P102" s="92" t="str" cm="1">
        <f t="array" ref="P102">IF(COUNTIF($B$7:B102,B102)=1,MAX(IF($B$7:$B$160=B102,$O$7:$O$160)),"")</f>
        <v/>
      </c>
      <c r="Q102" s="91" t="str">
        <f t="shared" si="4"/>
        <v/>
      </c>
    </row>
    <row r="103" spans="2:17" x14ac:dyDescent="0.25">
      <c r="B103" s="103"/>
      <c r="C103" s="104"/>
      <c r="D103" s="104"/>
      <c r="E103" s="104"/>
      <c r="F103" s="104"/>
      <c r="G103" s="104"/>
      <c r="H103" s="104"/>
      <c r="I103" s="104"/>
      <c r="J103" s="104"/>
      <c r="K103" s="104"/>
      <c r="L103" s="104"/>
      <c r="M103" s="105"/>
      <c r="N103" s="106"/>
      <c r="O103" s="91" t="str">
        <f t="shared" ref="O103:O134" si="5">IF(N103=$S$7,$T$7,IF(N103=$S$8,$T$8,IF(N103=$S$9,$T$9,IF(N103=$S$10,$T$10,IF(N103=$S$11,$T$11,"REV")))))</f>
        <v>REV</v>
      </c>
      <c r="P103" s="92" t="str" cm="1">
        <f t="array" ref="P103">IF(COUNTIF($B$7:B103,B103)=1,MAX(IF($B$7:$B$160=B103,$O$7:$O$160)),"")</f>
        <v/>
      </c>
      <c r="Q103" s="91" t="str">
        <f t="shared" si="4"/>
        <v/>
      </c>
    </row>
    <row r="104" spans="2:17" x14ac:dyDescent="0.25">
      <c r="B104" s="103"/>
      <c r="C104" s="104"/>
      <c r="D104" s="104"/>
      <c r="E104" s="104"/>
      <c r="F104" s="104"/>
      <c r="G104" s="104"/>
      <c r="H104" s="104"/>
      <c r="I104" s="104"/>
      <c r="J104" s="104"/>
      <c r="K104" s="104"/>
      <c r="L104" s="104"/>
      <c r="M104" s="105"/>
      <c r="N104" s="106"/>
      <c r="O104" s="91" t="str">
        <f t="shared" si="5"/>
        <v>REV</v>
      </c>
      <c r="P104" s="92" t="str" cm="1">
        <f t="array" ref="P104">IF(COUNTIF($B$7:B104,B104)=1,MAX(IF($B$7:$B$160=B104,$O$7:$O$160)),"")</f>
        <v/>
      </c>
      <c r="Q104" s="91" t="str">
        <f t="shared" si="4"/>
        <v/>
      </c>
    </row>
    <row r="105" spans="2:17" x14ac:dyDescent="0.25">
      <c r="B105" s="103"/>
      <c r="C105" s="104"/>
      <c r="D105" s="104"/>
      <c r="E105" s="104"/>
      <c r="F105" s="104"/>
      <c r="G105" s="104"/>
      <c r="H105" s="104"/>
      <c r="I105" s="104"/>
      <c r="J105" s="104"/>
      <c r="K105" s="104"/>
      <c r="L105" s="104"/>
      <c r="M105" s="105"/>
      <c r="N105" s="106"/>
      <c r="O105" s="91" t="str">
        <f t="shared" si="5"/>
        <v>REV</v>
      </c>
      <c r="P105" s="92" t="str" cm="1">
        <f t="array" ref="P105">IF(COUNTIF($B$7:B105,B105)=1,MAX(IF($B$7:$B$160=B105,$O$7:$O$160)),"")</f>
        <v/>
      </c>
      <c r="Q105" s="91" t="str">
        <f t="shared" si="4"/>
        <v/>
      </c>
    </row>
    <row r="106" spans="2:17" x14ac:dyDescent="0.25">
      <c r="B106" s="103"/>
      <c r="C106" s="104"/>
      <c r="D106" s="104"/>
      <c r="E106" s="104"/>
      <c r="F106" s="104"/>
      <c r="G106" s="104"/>
      <c r="H106" s="104"/>
      <c r="I106" s="104"/>
      <c r="J106" s="104"/>
      <c r="K106" s="104"/>
      <c r="L106" s="104"/>
      <c r="M106" s="105"/>
      <c r="N106" s="106"/>
      <c r="O106" s="91" t="str">
        <f t="shared" si="5"/>
        <v>REV</v>
      </c>
      <c r="P106" s="92" t="str" cm="1">
        <f t="array" ref="P106">IF(COUNTIF($B$7:B106,B106)=1,MAX(IF($B$7:$B$160=B106,$O$7:$O$160)),"")</f>
        <v/>
      </c>
      <c r="Q106" s="91" t="str">
        <f t="shared" si="4"/>
        <v/>
      </c>
    </row>
    <row r="107" spans="2:17" x14ac:dyDescent="0.25">
      <c r="B107" s="103"/>
      <c r="C107" s="104"/>
      <c r="D107" s="104"/>
      <c r="E107" s="104"/>
      <c r="F107" s="104"/>
      <c r="G107" s="104"/>
      <c r="H107" s="104"/>
      <c r="I107" s="104"/>
      <c r="J107" s="104"/>
      <c r="K107" s="104"/>
      <c r="L107" s="104"/>
      <c r="M107" s="105"/>
      <c r="N107" s="106"/>
      <c r="O107" s="91" t="str">
        <f t="shared" si="5"/>
        <v>REV</v>
      </c>
      <c r="P107" s="92" t="str" cm="1">
        <f t="array" ref="P107">IF(COUNTIF($B$7:B107,B107)=1,MAX(IF($B$7:$B$160=B107,$O$7:$O$160)),"")</f>
        <v/>
      </c>
      <c r="Q107" s="91" t="str">
        <f t="shared" si="4"/>
        <v/>
      </c>
    </row>
    <row r="108" spans="2:17" x14ac:dyDescent="0.25">
      <c r="B108" s="103"/>
      <c r="C108" s="104"/>
      <c r="D108" s="104"/>
      <c r="E108" s="104"/>
      <c r="F108" s="104"/>
      <c r="G108" s="104"/>
      <c r="H108" s="104"/>
      <c r="I108" s="104"/>
      <c r="J108" s="104"/>
      <c r="K108" s="104"/>
      <c r="L108" s="104"/>
      <c r="M108" s="105"/>
      <c r="N108" s="106"/>
      <c r="O108" s="91" t="str">
        <f t="shared" si="5"/>
        <v>REV</v>
      </c>
      <c r="P108" s="92" t="str" cm="1">
        <f t="array" ref="P108">IF(COUNTIF($B$7:B108,B108)=1,MAX(IF($B$7:$B$160=B108,$O$7:$O$160)),"")</f>
        <v/>
      </c>
      <c r="Q108" s="91" t="str">
        <f t="shared" si="4"/>
        <v/>
      </c>
    </row>
    <row r="109" spans="2:17" x14ac:dyDescent="0.25">
      <c r="B109" s="103"/>
      <c r="C109" s="104"/>
      <c r="D109" s="104"/>
      <c r="E109" s="104"/>
      <c r="F109" s="104"/>
      <c r="G109" s="104"/>
      <c r="H109" s="104"/>
      <c r="I109" s="104"/>
      <c r="J109" s="104"/>
      <c r="K109" s="104"/>
      <c r="L109" s="104"/>
      <c r="M109" s="105"/>
      <c r="N109" s="106"/>
      <c r="O109" s="91" t="str">
        <f t="shared" si="5"/>
        <v>REV</v>
      </c>
      <c r="P109" s="92" t="str" cm="1">
        <f t="array" ref="P109">IF(COUNTIF($B$7:B109,B109)=1,MAX(IF($B$7:$B$160=B109,$O$7:$O$160)),"")</f>
        <v/>
      </c>
      <c r="Q109" s="91" t="str">
        <f t="shared" si="4"/>
        <v/>
      </c>
    </row>
    <row r="110" spans="2:17" x14ac:dyDescent="0.25">
      <c r="B110" s="103"/>
      <c r="C110" s="104"/>
      <c r="D110" s="104"/>
      <c r="E110" s="104"/>
      <c r="F110" s="104"/>
      <c r="G110" s="104"/>
      <c r="H110" s="104"/>
      <c r="I110" s="104"/>
      <c r="J110" s="104"/>
      <c r="K110" s="104"/>
      <c r="L110" s="104"/>
      <c r="M110" s="105"/>
      <c r="N110" s="106"/>
      <c r="O110" s="91" t="str">
        <f t="shared" si="5"/>
        <v>REV</v>
      </c>
      <c r="P110" s="92" t="str" cm="1">
        <f t="array" ref="P110">IF(COUNTIF($B$7:B110,B110)=1,MAX(IF($B$7:$B$160=B110,$O$7:$O$160)),"")</f>
        <v/>
      </c>
      <c r="Q110" s="91" t="str">
        <f t="shared" si="4"/>
        <v/>
      </c>
    </row>
    <row r="111" spans="2:17" x14ac:dyDescent="0.25">
      <c r="B111" s="103"/>
      <c r="C111" s="104"/>
      <c r="D111" s="104"/>
      <c r="E111" s="104"/>
      <c r="F111" s="104"/>
      <c r="G111" s="104"/>
      <c r="H111" s="104"/>
      <c r="I111" s="104"/>
      <c r="J111" s="104"/>
      <c r="K111" s="104"/>
      <c r="L111" s="104"/>
      <c r="M111" s="105"/>
      <c r="N111" s="106"/>
      <c r="O111" s="91" t="str">
        <f t="shared" si="5"/>
        <v>REV</v>
      </c>
      <c r="P111" s="92" t="str" cm="1">
        <f t="array" ref="P111">IF(COUNTIF($B$7:B111,B111)=1,MAX(IF($B$7:$B$160=B111,$O$7:$O$160)),"")</f>
        <v/>
      </c>
      <c r="Q111" s="91" t="str">
        <f t="shared" si="4"/>
        <v/>
      </c>
    </row>
    <row r="112" spans="2:17" x14ac:dyDescent="0.25">
      <c r="B112" s="103"/>
      <c r="C112" s="104"/>
      <c r="D112" s="104"/>
      <c r="E112" s="104"/>
      <c r="F112" s="104"/>
      <c r="G112" s="104"/>
      <c r="H112" s="104"/>
      <c r="I112" s="104"/>
      <c r="J112" s="104"/>
      <c r="K112" s="104"/>
      <c r="L112" s="104"/>
      <c r="M112" s="105"/>
      <c r="N112" s="106"/>
      <c r="O112" s="91" t="str">
        <f t="shared" si="5"/>
        <v>REV</v>
      </c>
      <c r="P112" s="92" t="str" cm="1">
        <f t="array" ref="P112">IF(COUNTIF($B$7:B112,B112)=1,MAX(IF($B$7:$B$160=B112,$O$7:$O$160)),"")</f>
        <v/>
      </c>
      <c r="Q112" s="91" t="str">
        <f t="shared" si="4"/>
        <v/>
      </c>
    </row>
    <row r="113" spans="2:17" x14ac:dyDescent="0.25">
      <c r="B113" s="103"/>
      <c r="C113" s="104"/>
      <c r="D113" s="104"/>
      <c r="E113" s="104"/>
      <c r="F113" s="104"/>
      <c r="G113" s="104"/>
      <c r="H113" s="104"/>
      <c r="I113" s="104"/>
      <c r="J113" s="104"/>
      <c r="K113" s="104"/>
      <c r="L113" s="104"/>
      <c r="M113" s="105"/>
      <c r="N113" s="106"/>
      <c r="O113" s="91" t="str">
        <f t="shared" si="5"/>
        <v>REV</v>
      </c>
      <c r="P113" s="92" t="str" cm="1">
        <f t="array" ref="P113">IF(COUNTIF($B$7:B113,B113)=1,MAX(IF($B$7:$B$160=B113,$O$7:$O$160)),"")</f>
        <v/>
      </c>
      <c r="Q113" s="91" t="str">
        <f t="shared" si="4"/>
        <v/>
      </c>
    </row>
    <row r="114" spans="2:17" x14ac:dyDescent="0.25">
      <c r="B114" s="103"/>
      <c r="C114" s="104"/>
      <c r="D114" s="104"/>
      <c r="E114" s="104"/>
      <c r="F114" s="104"/>
      <c r="G114" s="104"/>
      <c r="H114" s="104"/>
      <c r="I114" s="104"/>
      <c r="J114" s="104"/>
      <c r="K114" s="104"/>
      <c r="L114" s="104"/>
      <c r="M114" s="105"/>
      <c r="N114" s="106"/>
      <c r="O114" s="91" t="str">
        <f t="shared" si="5"/>
        <v>REV</v>
      </c>
      <c r="P114" s="92" t="str" cm="1">
        <f t="array" ref="P114">IF(COUNTIF($B$7:B114,B114)=1,MAX(IF($B$7:$B$160=B114,$O$7:$O$160)),"")</f>
        <v/>
      </c>
      <c r="Q114" s="91" t="str">
        <f t="shared" si="4"/>
        <v/>
      </c>
    </row>
    <row r="115" spans="2:17" x14ac:dyDescent="0.25">
      <c r="B115" s="103"/>
      <c r="C115" s="104"/>
      <c r="D115" s="104"/>
      <c r="E115" s="104"/>
      <c r="F115" s="104"/>
      <c r="G115" s="104"/>
      <c r="H115" s="104"/>
      <c r="I115" s="104"/>
      <c r="J115" s="104"/>
      <c r="K115" s="104"/>
      <c r="L115" s="104"/>
      <c r="M115" s="105"/>
      <c r="N115" s="106"/>
      <c r="O115" s="91" t="str">
        <f t="shared" si="5"/>
        <v>REV</v>
      </c>
      <c r="P115" s="92" t="str" cm="1">
        <f t="array" ref="P115">IF(COUNTIF($B$7:B115,B115)=1,MAX(IF($B$7:$B$160=B115,$O$7:$O$160)),"")</f>
        <v/>
      </c>
      <c r="Q115" s="91" t="str">
        <f t="shared" si="4"/>
        <v/>
      </c>
    </row>
    <row r="116" spans="2:17" x14ac:dyDescent="0.25">
      <c r="B116" s="103"/>
      <c r="C116" s="104"/>
      <c r="D116" s="104"/>
      <c r="E116" s="104"/>
      <c r="F116" s="104"/>
      <c r="G116" s="104"/>
      <c r="H116" s="104"/>
      <c r="I116" s="104"/>
      <c r="J116" s="104"/>
      <c r="K116" s="104"/>
      <c r="L116" s="104"/>
      <c r="M116" s="105"/>
      <c r="N116" s="106"/>
      <c r="O116" s="91" t="str">
        <f t="shared" si="5"/>
        <v>REV</v>
      </c>
      <c r="P116" s="92" t="str" cm="1">
        <f t="array" ref="P116">IF(COUNTIF($B$7:B116,B116)=1,MAX(IF($B$7:$B$160=B116,$O$7:$O$160)),"")</f>
        <v/>
      </c>
      <c r="Q116" s="91" t="str">
        <f t="shared" si="4"/>
        <v/>
      </c>
    </row>
    <row r="117" spans="2:17" x14ac:dyDescent="0.25">
      <c r="B117" s="103"/>
      <c r="C117" s="104"/>
      <c r="D117" s="104"/>
      <c r="E117" s="104"/>
      <c r="F117" s="104"/>
      <c r="G117" s="104"/>
      <c r="H117" s="104"/>
      <c r="I117" s="104"/>
      <c r="J117" s="104"/>
      <c r="K117" s="104"/>
      <c r="L117" s="104"/>
      <c r="M117" s="105"/>
      <c r="N117" s="106"/>
      <c r="O117" s="91" t="str">
        <f t="shared" si="5"/>
        <v>REV</v>
      </c>
      <c r="P117" s="92" t="str" cm="1">
        <f t="array" ref="P117">IF(COUNTIF($B$7:B117,B117)=1,MAX(IF($B$7:$B$160=B117,$O$7:$O$160)),"")</f>
        <v/>
      </c>
      <c r="Q117" s="91" t="str">
        <f t="shared" si="4"/>
        <v/>
      </c>
    </row>
    <row r="118" spans="2:17" x14ac:dyDescent="0.25">
      <c r="B118" s="103"/>
      <c r="C118" s="104"/>
      <c r="D118" s="104"/>
      <c r="E118" s="104"/>
      <c r="F118" s="104"/>
      <c r="G118" s="104"/>
      <c r="H118" s="104"/>
      <c r="I118" s="104"/>
      <c r="J118" s="104"/>
      <c r="K118" s="104"/>
      <c r="L118" s="104"/>
      <c r="M118" s="105"/>
      <c r="N118" s="106"/>
      <c r="O118" s="91" t="str">
        <f t="shared" si="5"/>
        <v>REV</v>
      </c>
      <c r="P118" s="92" t="str" cm="1">
        <f t="array" ref="P118">IF(COUNTIF($B$7:B118,B118)=1,MAX(IF($B$7:$B$160=B118,$O$7:$O$160)),"")</f>
        <v/>
      </c>
      <c r="Q118" s="91" t="str">
        <f t="shared" si="4"/>
        <v/>
      </c>
    </row>
    <row r="119" spans="2:17" x14ac:dyDescent="0.25">
      <c r="B119" s="103"/>
      <c r="C119" s="104"/>
      <c r="D119" s="104"/>
      <c r="E119" s="104"/>
      <c r="F119" s="104"/>
      <c r="G119" s="104"/>
      <c r="H119" s="104"/>
      <c r="I119" s="104"/>
      <c r="J119" s="104"/>
      <c r="K119" s="104"/>
      <c r="L119" s="104"/>
      <c r="M119" s="105"/>
      <c r="N119" s="106"/>
      <c r="O119" s="91" t="str">
        <f t="shared" si="5"/>
        <v>REV</v>
      </c>
      <c r="P119" s="92" t="str" cm="1">
        <f t="array" ref="P119">IF(COUNTIF($B$7:B119,B119)=1,MAX(IF($B$7:$B$160=B119,$O$7:$O$160)),"")</f>
        <v/>
      </c>
      <c r="Q119" s="91" t="str">
        <f t="shared" si="4"/>
        <v/>
      </c>
    </row>
    <row r="120" spans="2:17" x14ac:dyDescent="0.25">
      <c r="B120" s="103"/>
      <c r="C120" s="104"/>
      <c r="D120" s="104"/>
      <c r="E120" s="104"/>
      <c r="F120" s="104"/>
      <c r="G120" s="104"/>
      <c r="H120" s="104"/>
      <c r="I120" s="104"/>
      <c r="J120" s="104"/>
      <c r="K120" s="104"/>
      <c r="L120" s="104"/>
      <c r="M120" s="105"/>
      <c r="N120" s="106"/>
      <c r="O120" s="91" t="str">
        <f t="shared" si="5"/>
        <v>REV</v>
      </c>
      <c r="P120" s="92" t="str" cm="1">
        <f t="array" ref="P120">IF(COUNTIF($B$7:B120,B120)=1,MAX(IF($B$7:$B$160=B120,$O$7:$O$160)),"")</f>
        <v/>
      </c>
      <c r="Q120" s="91" t="str">
        <f t="shared" si="4"/>
        <v/>
      </c>
    </row>
    <row r="121" spans="2:17" x14ac:dyDescent="0.25">
      <c r="B121" s="103"/>
      <c r="C121" s="104"/>
      <c r="D121" s="104"/>
      <c r="E121" s="104"/>
      <c r="F121" s="104"/>
      <c r="G121" s="104"/>
      <c r="H121" s="104"/>
      <c r="I121" s="104"/>
      <c r="J121" s="104"/>
      <c r="K121" s="104"/>
      <c r="L121" s="104"/>
      <c r="M121" s="105"/>
      <c r="N121" s="106"/>
      <c r="O121" s="91" t="str">
        <f t="shared" si="5"/>
        <v>REV</v>
      </c>
      <c r="P121" s="92" t="str" cm="1">
        <f t="array" ref="P121">IF(COUNTIF($B$7:B121,B121)=1,MAX(IF($B$7:$B$160=B121,$O$7:$O$160)),"")</f>
        <v/>
      </c>
      <c r="Q121" s="91" t="str">
        <f t="shared" si="4"/>
        <v/>
      </c>
    </row>
    <row r="122" spans="2:17" x14ac:dyDescent="0.25">
      <c r="B122" s="103"/>
      <c r="C122" s="104"/>
      <c r="D122" s="104"/>
      <c r="E122" s="104"/>
      <c r="F122" s="104"/>
      <c r="G122" s="104"/>
      <c r="H122" s="104"/>
      <c r="I122" s="104"/>
      <c r="J122" s="104"/>
      <c r="K122" s="104"/>
      <c r="L122" s="104"/>
      <c r="M122" s="105"/>
      <c r="N122" s="106"/>
      <c r="O122" s="91" t="str">
        <f t="shared" si="5"/>
        <v>REV</v>
      </c>
      <c r="P122" s="92" t="str" cm="1">
        <f t="array" ref="P122">IF(COUNTIF($B$7:B122,B122)=1,MAX(IF($B$7:$B$160=B122,$O$7:$O$160)),"")</f>
        <v/>
      </c>
      <c r="Q122" s="91" t="str">
        <f t="shared" si="4"/>
        <v/>
      </c>
    </row>
    <row r="123" spans="2:17" x14ac:dyDescent="0.25">
      <c r="B123" s="103"/>
      <c r="C123" s="104"/>
      <c r="D123" s="104"/>
      <c r="E123" s="104"/>
      <c r="F123" s="104"/>
      <c r="G123" s="104"/>
      <c r="H123" s="104"/>
      <c r="I123" s="104"/>
      <c r="J123" s="104"/>
      <c r="K123" s="104"/>
      <c r="L123" s="104"/>
      <c r="M123" s="105"/>
      <c r="N123" s="106"/>
      <c r="O123" s="91" t="str">
        <f t="shared" si="5"/>
        <v>REV</v>
      </c>
      <c r="P123" s="92" t="str" cm="1">
        <f t="array" ref="P123">IF(COUNTIF($B$7:B123,B123)=1,MAX(IF($B$7:$B$160=B123,$O$7:$O$160)),"")</f>
        <v/>
      </c>
      <c r="Q123" s="91" t="str">
        <f t="shared" si="4"/>
        <v/>
      </c>
    </row>
    <row r="124" spans="2:17" x14ac:dyDescent="0.25">
      <c r="B124" s="103"/>
      <c r="C124" s="104"/>
      <c r="D124" s="104"/>
      <c r="E124" s="104"/>
      <c r="F124" s="104"/>
      <c r="G124" s="104"/>
      <c r="H124" s="104"/>
      <c r="I124" s="104"/>
      <c r="J124" s="104"/>
      <c r="K124" s="104"/>
      <c r="L124" s="104"/>
      <c r="M124" s="104"/>
      <c r="N124" s="106"/>
      <c r="O124" s="91" t="str">
        <f t="shared" si="5"/>
        <v>REV</v>
      </c>
      <c r="P124" s="92" t="str" cm="1">
        <f t="array" ref="P124">IF(COUNTIF($B$7:B124,B124)=1,MAX(IF($B$7:$B$160=B124,$O$7:$O$160)),"")</f>
        <v/>
      </c>
      <c r="Q124" s="91" t="str">
        <f t="shared" si="4"/>
        <v/>
      </c>
    </row>
    <row r="125" spans="2:17" x14ac:dyDescent="0.25">
      <c r="B125" s="103"/>
      <c r="C125" s="104"/>
      <c r="D125" s="104"/>
      <c r="E125" s="104"/>
      <c r="F125" s="104"/>
      <c r="G125" s="104"/>
      <c r="H125" s="104"/>
      <c r="I125" s="104"/>
      <c r="J125" s="104"/>
      <c r="K125" s="104"/>
      <c r="L125" s="104"/>
      <c r="M125" s="105"/>
      <c r="N125" s="106"/>
      <c r="O125" s="91" t="str">
        <f t="shared" si="5"/>
        <v>REV</v>
      </c>
      <c r="P125" s="92" t="str" cm="1">
        <f t="array" ref="P125">IF(COUNTIF($B$7:B125,B125)=1,MAX(IF($B$7:$B$160=B125,$O$7:$O$160)),"")</f>
        <v/>
      </c>
      <c r="Q125" s="91" t="str">
        <f t="shared" si="4"/>
        <v/>
      </c>
    </row>
    <row r="126" spans="2:17" x14ac:dyDescent="0.25">
      <c r="B126" s="103"/>
      <c r="C126" s="104"/>
      <c r="D126" s="104"/>
      <c r="E126" s="104"/>
      <c r="F126" s="104"/>
      <c r="G126" s="104"/>
      <c r="H126" s="104"/>
      <c r="I126" s="104"/>
      <c r="J126" s="104"/>
      <c r="K126" s="104"/>
      <c r="L126" s="104"/>
      <c r="M126" s="105"/>
      <c r="N126" s="106"/>
      <c r="O126" s="91" t="str">
        <f t="shared" si="5"/>
        <v>REV</v>
      </c>
      <c r="P126" s="92" t="str" cm="1">
        <f t="array" ref="P126">IF(COUNTIF($B$7:B126,B126)=1,MAX(IF($B$7:$B$160=B126,$O$7:$O$160)),"")</f>
        <v/>
      </c>
      <c r="Q126" s="91" t="str">
        <f t="shared" si="4"/>
        <v/>
      </c>
    </row>
    <row r="127" spans="2:17" x14ac:dyDescent="0.25">
      <c r="B127" s="103"/>
      <c r="C127" s="104"/>
      <c r="D127" s="104"/>
      <c r="E127" s="104"/>
      <c r="F127" s="104"/>
      <c r="G127" s="104"/>
      <c r="H127" s="104"/>
      <c r="I127" s="104"/>
      <c r="J127" s="104"/>
      <c r="K127" s="104"/>
      <c r="L127" s="104"/>
      <c r="M127" s="105"/>
      <c r="N127" s="106"/>
      <c r="O127" s="91" t="str">
        <f t="shared" si="5"/>
        <v>REV</v>
      </c>
      <c r="P127" s="92" t="str" cm="1">
        <f t="array" ref="P127">IF(COUNTIF($B$7:B127,B127)=1,MAX(IF($B$7:$B$160=B127,$O$7:$O$160)),"")</f>
        <v/>
      </c>
      <c r="Q127" s="91" t="str">
        <f t="shared" si="4"/>
        <v/>
      </c>
    </row>
    <row r="128" spans="2:17" x14ac:dyDescent="0.25">
      <c r="B128" s="103"/>
      <c r="C128" s="104"/>
      <c r="D128" s="104"/>
      <c r="E128" s="104"/>
      <c r="F128" s="104"/>
      <c r="G128" s="104"/>
      <c r="H128" s="104"/>
      <c r="I128" s="104"/>
      <c r="J128" s="104"/>
      <c r="K128" s="104"/>
      <c r="L128" s="104"/>
      <c r="M128" s="105"/>
      <c r="N128" s="106"/>
      <c r="O128" s="91" t="str">
        <f t="shared" si="5"/>
        <v>REV</v>
      </c>
      <c r="P128" s="92" t="str" cm="1">
        <f t="array" ref="P128">IF(COUNTIF($B$7:B128,B128)=1,MAX(IF($B$7:$B$160=B128,$O$7:$O$160)),"")</f>
        <v/>
      </c>
      <c r="Q128" s="91" t="str">
        <f t="shared" si="4"/>
        <v/>
      </c>
    </row>
    <row r="129" spans="2:17" x14ac:dyDescent="0.25">
      <c r="B129" s="103"/>
      <c r="C129" s="104"/>
      <c r="D129" s="104"/>
      <c r="E129" s="104"/>
      <c r="F129" s="104"/>
      <c r="G129" s="104"/>
      <c r="H129" s="104"/>
      <c r="I129" s="104"/>
      <c r="J129" s="104"/>
      <c r="K129" s="104"/>
      <c r="L129" s="104"/>
      <c r="M129" s="105"/>
      <c r="N129" s="106"/>
      <c r="O129" s="91" t="str">
        <f t="shared" si="5"/>
        <v>REV</v>
      </c>
      <c r="P129" s="92" t="str" cm="1">
        <f t="array" ref="P129">IF(COUNTIF($B$7:B129,B129)=1,MAX(IF($B$7:$B$160=B129,$O$7:$O$160)),"")</f>
        <v/>
      </c>
      <c r="Q129" s="91" t="str">
        <f t="shared" si="4"/>
        <v/>
      </c>
    </row>
    <row r="130" spans="2:17" x14ac:dyDescent="0.25">
      <c r="B130" s="103"/>
      <c r="C130" s="104"/>
      <c r="D130" s="104"/>
      <c r="E130" s="104"/>
      <c r="F130" s="104"/>
      <c r="G130" s="104"/>
      <c r="H130" s="104"/>
      <c r="I130" s="104"/>
      <c r="J130" s="104"/>
      <c r="K130" s="104"/>
      <c r="L130" s="104"/>
      <c r="M130" s="105"/>
      <c r="N130" s="106"/>
      <c r="O130" s="91" t="str">
        <f t="shared" si="5"/>
        <v>REV</v>
      </c>
      <c r="P130" s="92" t="str" cm="1">
        <f t="array" ref="P130">IF(COUNTIF($B$7:B130,B130)=1,MAX(IF($B$7:$B$160=B130,$O$7:$O$160)),"")</f>
        <v/>
      </c>
      <c r="Q130" s="91" t="str">
        <f t="shared" si="4"/>
        <v/>
      </c>
    </row>
    <row r="131" spans="2:17" x14ac:dyDescent="0.25">
      <c r="B131" s="103"/>
      <c r="C131" s="104"/>
      <c r="D131" s="104"/>
      <c r="E131" s="104"/>
      <c r="F131" s="104"/>
      <c r="G131" s="104"/>
      <c r="H131" s="104"/>
      <c r="I131" s="104"/>
      <c r="J131" s="104"/>
      <c r="K131" s="104"/>
      <c r="L131" s="104"/>
      <c r="M131" s="105"/>
      <c r="N131" s="106"/>
      <c r="O131" s="91" t="str">
        <f t="shared" si="5"/>
        <v>REV</v>
      </c>
      <c r="P131" s="92" t="str" cm="1">
        <f t="array" ref="P131">IF(COUNTIF($B$7:B131,B131)=1,MAX(IF($B$7:$B$160=B131,$O$7:$O$160)),"")</f>
        <v/>
      </c>
      <c r="Q131" s="91" t="str">
        <f t="shared" si="4"/>
        <v/>
      </c>
    </row>
    <row r="132" spans="2:17" x14ac:dyDescent="0.25">
      <c r="B132" s="103"/>
      <c r="C132" s="104"/>
      <c r="D132" s="104"/>
      <c r="E132" s="104"/>
      <c r="F132" s="104"/>
      <c r="G132" s="104"/>
      <c r="H132" s="104"/>
      <c r="I132" s="104"/>
      <c r="J132" s="104"/>
      <c r="K132" s="104"/>
      <c r="L132" s="104"/>
      <c r="M132" s="105"/>
      <c r="N132" s="106"/>
      <c r="O132" s="91" t="str">
        <f t="shared" si="5"/>
        <v>REV</v>
      </c>
      <c r="P132" s="92" t="str" cm="1">
        <f t="array" ref="P132">IF(COUNTIF($B$7:B132,B132)=1,MAX(IF($B$7:$B$160=B132,$O$7:$O$160)),"")</f>
        <v/>
      </c>
      <c r="Q132" s="91" t="str">
        <f t="shared" si="4"/>
        <v/>
      </c>
    </row>
    <row r="133" spans="2:17" x14ac:dyDescent="0.25">
      <c r="B133" s="103"/>
      <c r="C133" s="104"/>
      <c r="D133" s="104"/>
      <c r="E133" s="104"/>
      <c r="F133" s="104"/>
      <c r="G133" s="104"/>
      <c r="H133" s="104"/>
      <c r="I133" s="104"/>
      <c r="J133" s="104"/>
      <c r="K133" s="104"/>
      <c r="L133" s="104"/>
      <c r="M133" s="105"/>
      <c r="N133" s="106"/>
      <c r="O133" s="91" t="str">
        <f t="shared" si="5"/>
        <v>REV</v>
      </c>
      <c r="P133" s="92" t="str" cm="1">
        <f t="array" ref="P133">IF(COUNTIF($B$7:B133,B133)=1,MAX(IF($B$7:$B$160=B133,$O$7:$O$160)),"")</f>
        <v/>
      </c>
      <c r="Q133" s="91" t="str">
        <f t="shared" si="4"/>
        <v/>
      </c>
    </row>
    <row r="134" spans="2:17" x14ac:dyDescent="0.25">
      <c r="B134" s="103"/>
      <c r="C134" s="104"/>
      <c r="D134" s="104"/>
      <c r="E134" s="104"/>
      <c r="F134" s="104"/>
      <c r="G134" s="104"/>
      <c r="H134" s="104"/>
      <c r="I134" s="104"/>
      <c r="J134" s="104"/>
      <c r="K134" s="104"/>
      <c r="L134" s="104"/>
      <c r="M134" s="105"/>
      <c r="N134" s="106"/>
      <c r="O134" s="91" t="str">
        <f t="shared" si="5"/>
        <v>REV</v>
      </c>
      <c r="P134" s="92" t="str" cm="1">
        <f t="array" ref="P134">IF(COUNTIF($B$7:B134,B134)=1,MAX(IF($B$7:$B$160=B134,$O$7:$O$160)),"")</f>
        <v/>
      </c>
      <c r="Q134" s="91" t="str">
        <f t="shared" si="4"/>
        <v/>
      </c>
    </row>
    <row r="135" spans="2:17" x14ac:dyDescent="0.25">
      <c r="B135" s="103"/>
      <c r="C135" s="107"/>
      <c r="D135" s="107"/>
      <c r="E135" s="107"/>
      <c r="F135" s="107"/>
      <c r="G135" s="107"/>
      <c r="H135" s="107"/>
      <c r="I135" s="107"/>
      <c r="J135" s="107"/>
      <c r="K135" s="108"/>
      <c r="L135" s="108"/>
      <c r="M135" s="108"/>
      <c r="N135" s="109"/>
      <c r="O135" s="91" t="str">
        <f t="shared" ref="O135:O136" si="6">IF(N135=$S$7,$T$7,IF(N135=$S$8,$T$8,IF(N135=$S$9,$T$9,IF(N135=$S$10,$T$10,IF(N135=$S$11,$T$11,"REV")))))</f>
        <v>REV</v>
      </c>
      <c r="P135" s="92" t="str" cm="1">
        <f t="array" ref="P135">IF(COUNTIF($B$7:B135,B135)=1,MAX(IF($B$7:$B$160=B135,$O$7:$O$160)),"")</f>
        <v/>
      </c>
      <c r="Q135" s="91" t="str">
        <f t="shared" si="4"/>
        <v/>
      </c>
    </row>
    <row r="136" spans="2:17" x14ac:dyDescent="0.25">
      <c r="B136" s="103"/>
      <c r="C136" s="107"/>
      <c r="D136" s="107"/>
      <c r="E136" s="107"/>
      <c r="F136" s="107"/>
      <c r="G136" s="107"/>
      <c r="H136" s="107"/>
      <c r="I136" s="107"/>
      <c r="J136" s="107"/>
      <c r="K136" s="108"/>
      <c r="L136" s="108"/>
      <c r="M136" s="108"/>
      <c r="N136" s="109"/>
      <c r="O136" s="91" t="str">
        <f t="shared" si="6"/>
        <v>REV</v>
      </c>
      <c r="P136" s="92" t="str" cm="1">
        <f t="array" ref="P136">IF(COUNTIF($B$7:B136,B136)=1,MAX(IF($B$7:$B$160=B136,$O$7:$O$160)),"")</f>
        <v/>
      </c>
      <c r="Q136" s="91" t="str">
        <f t="shared" ref="Q136:Q160" si="7">IF(P136="","",IF(P136=1,"Muy Alta",IF(P136=0.75,"Alta",IF(P136=0.5,"Media",IF(P136=0.25,"Baja",IF(P136=0,"Nula","REV"))))))</f>
        <v/>
      </c>
    </row>
    <row r="137" spans="2:17" x14ac:dyDescent="0.25">
      <c r="B137" s="104"/>
      <c r="C137" s="104"/>
      <c r="D137" s="104"/>
      <c r="E137" s="104"/>
      <c r="F137" s="104"/>
      <c r="G137" s="104"/>
      <c r="H137" s="104"/>
      <c r="I137" s="104"/>
      <c r="J137" s="104"/>
      <c r="K137" s="104"/>
      <c r="L137" s="104"/>
      <c r="M137" s="105"/>
      <c r="N137" s="106"/>
      <c r="O137" s="91" t="str">
        <f t="shared" ref="O137:O160" si="8">IF(N137=$S$7,$T$7,IF(N137=$S$8,$T$8,IF(N137=$S$9,$T$9,IF(N137=$S$10,$T$10,IF(N137=$S$11,$T$11,"REV")))))</f>
        <v>REV</v>
      </c>
      <c r="P137" s="92" t="str" cm="1">
        <f t="array" ref="P137">IF(COUNTIF($B$7:B137,B137)=1,MAX(IF($B$7:$B$160=B137,$O$7:$O$160)),"")</f>
        <v/>
      </c>
      <c r="Q137" s="91" t="str">
        <f t="shared" si="7"/>
        <v/>
      </c>
    </row>
    <row r="138" spans="2:17" x14ac:dyDescent="0.25">
      <c r="B138" s="104"/>
      <c r="C138" s="104"/>
      <c r="D138" s="104"/>
      <c r="E138" s="104"/>
      <c r="F138" s="104"/>
      <c r="G138" s="104"/>
      <c r="H138" s="104"/>
      <c r="I138" s="104"/>
      <c r="J138" s="104"/>
      <c r="K138" s="104"/>
      <c r="L138" s="104"/>
      <c r="M138" s="105"/>
      <c r="N138" s="106"/>
      <c r="O138" s="91" t="str">
        <f t="shared" si="8"/>
        <v>REV</v>
      </c>
      <c r="P138" s="92" t="str" cm="1">
        <f t="array" ref="P138">IF(COUNTIF($B$7:B138,B138)=1,MAX(IF($B$7:$B$160=B138,$O$7:$O$160)),"")</f>
        <v/>
      </c>
      <c r="Q138" s="91" t="str">
        <f t="shared" si="7"/>
        <v/>
      </c>
    </row>
    <row r="139" spans="2:17" x14ac:dyDescent="0.25">
      <c r="B139" s="104"/>
      <c r="C139" s="104"/>
      <c r="D139" s="104"/>
      <c r="E139" s="104"/>
      <c r="F139" s="104"/>
      <c r="G139" s="104"/>
      <c r="H139" s="104"/>
      <c r="I139" s="104"/>
      <c r="J139" s="104"/>
      <c r="K139" s="104"/>
      <c r="L139" s="104"/>
      <c r="M139" s="105"/>
      <c r="N139" s="106"/>
      <c r="O139" s="91" t="str">
        <f t="shared" si="8"/>
        <v>REV</v>
      </c>
      <c r="P139" s="92" t="str" cm="1">
        <f t="array" ref="P139">IF(COUNTIF($B$7:B139,B139)=1,MAX(IF($B$7:$B$160=B139,$O$7:$O$160)),"")</f>
        <v/>
      </c>
      <c r="Q139" s="91" t="str">
        <f t="shared" si="7"/>
        <v/>
      </c>
    </row>
    <row r="140" spans="2:17" x14ac:dyDescent="0.25">
      <c r="B140" s="104"/>
      <c r="C140" s="104"/>
      <c r="D140" s="104"/>
      <c r="E140" s="104"/>
      <c r="F140" s="104"/>
      <c r="G140" s="104"/>
      <c r="H140" s="104"/>
      <c r="I140" s="104"/>
      <c r="J140" s="104"/>
      <c r="K140" s="104"/>
      <c r="L140" s="104"/>
      <c r="M140" s="105"/>
      <c r="N140" s="106"/>
      <c r="O140" s="91" t="str">
        <f t="shared" si="8"/>
        <v>REV</v>
      </c>
      <c r="P140" s="92" t="str" cm="1">
        <f t="array" ref="P140">IF(COUNTIF($B$7:B140,B140)=1,MAX(IF($B$7:$B$160=B140,$O$7:$O$160)),"")</f>
        <v/>
      </c>
      <c r="Q140" s="91" t="str">
        <f t="shared" si="7"/>
        <v/>
      </c>
    </row>
    <row r="141" spans="2:17" x14ac:dyDescent="0.25">
      <c r="B141" s="104"/>
      <c r="C141" s="104"/>
      <c r="D141" s="104"/>
      <c r="E141" s="104"/>
      <c r="F141" s="104"/>
      <c r="G141" s="104"/>
      <c r="H141" s="104"/>
      <c r="I141" s="104"/>
      <c r="J141" s="104"/>
      <c r="K141" s="104"/>
      <c r="L141" s="104"/>
      <c r="M141" s="105"/>
      <c r="N141" s="106"/>
      <c r="O141" s="91" t="str">
        <f t="shared" si="8"/>
        <v>REV</v>
      </c>
      <c r="P141" s="92" t="str" cm="1">
        <f t="array" ref="P141">IF(COUNTIF($B$7:B141,B141)=1,MAX(IF($B$7:$B$160=B141,$O$7:$O$160)),"")</f>
        <v/>
      </c>
      <c r="Q141" s="91" t="str">
        <f t="shared" si="7"/>
        <v/>
      </c>
    </row>
    <row r="142" spans="2:17" x14ac:dyDescent="0.25">
      <c r="B142" s="104"/>
      <c r="C142" s="104"/>
      <c r="D142" s="104"/>
      <c r="E142" s="104"/>
      <c r="F142" s="104"/>
      <c r="G142" s="104"/>
      <c r="H142" s="104"/>
      <c r="I142" s="104"/>
      <c r="J142" s="104"/>
      <c r="K142" s="104"/>
      <c r="L142" s="104"/>
      <c r="M142" s="105"/>
      <c r="N142" s="106"/>
      <c r="O142" s="91" t="str">
        <f t="shared" si="8"/>
        <v>REV</v>
      </c>
      <c r="P142" s="92" t="str" cm="1">
        <f t="array" ref="P142">IF(COUNTIF($B$7:B142,B142)=1,MAX(IF($B$7:$B$160=B142,$O$7:$O$160)),"")</f>
        <v/>
      </c>
      <c r="Q142" s="91" t="str">
        <f t="shared" si="7"/>
        <v/>
      </c>
    </row>
    <row r="143" spans="2:17" x14ac:dyDescent="0.25">
      <c r="B143" s="104"/>
      <c r="C143" s="104"/>
      <c r="D143" s="104"/>
      <c r="E143" s="104"/>
      <c r="F143" s="104"/>
      <c r="G143" s="104"/>
      <c r="H143" s="104"/>
      <c r="I143" s="104"/>
      <c r="J143" s="104"/>
      <c r="K143" s="104"/>
      <c r="L143" s="104"/>
      <c r="M143" s="105"/>
      <c r="N143" s="106"/>
      <c r="O143" s="91" t="str">
        <f t="shared" si="8"/>
        <v>REV</v>
      </c>
      <c r="P143" s="92" t="str" cm="1">
        <f t="array" ref="P143">IF(COUNTIF($B$7:B143,B143)=1,MAX(IF($B$7:$B$160=B143,$O$7:$O$160)),"")</f>
        <v/>
      </c>
      <c r="Q143" s="91" t="str">
        <f t="shared" si="7"/>
        <v/>
      </c>
    </row>
    <row r="144" spans="2:17" x14ac:dyDescent="0.25">
      <c r="B144" s="104"/>
      <c r="C144" s="104"/>
      <c r="D144" s="104"/>
      <c r="E144" s="104"/>
      <c r="F144" s="104"/>
      <c r="G144" s="104"/>
      <c r="H144" s="104"/>
      <c r="I144" s="104"/>
      <c r="J144" s="104"/>
      <c r="K144" s="104"/>
      <c r="L144" s="104"/>
      <c r="M144" s="105"/>
      <c r="N144" s="106"/>
      <c r="O144" s="91" t="str">
        <f t="shared" si="8"/>
        <v>REV</v>
      </c>
      <c r="P144" s="92" t="str" cm="1">
        <f t="array" ref="P144">IF(COUNTIF($B$7:B144,B144)=1,MAX(IF($B$7:$B$160=B144,$O$7:$O$160)),"")</f>
        <v/>
      </c>
      <c r="Q144" s="91" t="str">
        <f t="shared" si="7"/>
        <v/>
      </c>
    </row>
    <row r="145" spans="2:17" x14ac:dyDescent="0.25">
      <c r="B145" s="104"/>
      <c r="C145" s="104"/>
      <c r="D145" s="104"/>
      <c r="E145" s="104"/>
      <c r="F145" s="104"/>
      <c r="G145" s="104"/>
      <c r="H145" s="104"/>
      <c r="I145" s="104"/>
      <c r="J145" s="104"/>
      <c r="K145" s="104"/>
      <c r="L145" s="104"/>
      <c r="M145" s="105"/>
      <c r="N145" s="106"/>
      <c r="O145" s="91" t="str">
        <f t="shared" si="8"/>
        <v>REV</v>
      </c>
      <c r="P145" s="92" t="str" cm="1">
        <f t="array" ref="P145">IF(COUNTIF($B$7:B145,B145)=1,MAX(IF($B$7:$B$160=B145,$O$7:$O$160)),"")</f>
        <v/>
      </c>
      <c r="Q145" s="91" t="str">
        <f t="shared" si="7"/>
        <v/>
      </c>
    </row>
    <row r="146" spans="2:17" x14ac:dyDescent="0.25">
      <c r="B146" s="104"/>
      <c r="C146" s="104"/>
      <c r="D146" s="104"/>
      <c r="E146" s="104"/>
      <c r="F146" s="104"/>
      <c r="G146" s="104"/>
      <c r="H146" s="104"/>
      <c r="I146" s="104"/>
      <c r="J146" s="104"/>
      <c r="K146" s="104"/>
      <c r="L146" s="104"/>
      <c r="M146" s="105"/>
      <c r="N146" s="106"/>
      <c r="O146" s="91" t="str">
        <f t="shared" si="8"/>
        <v>REV</v>
      </c>
      <c r="P146" s="92" t="str" cm="1">
        <f t="array" ref="P146">IF(COUNTIF($B$7:B146,B146)=1,MAX(IF($B$7:$B$160=B146,$O$7:$O$160)),"")</f>
        <v/>
      </c>
      <c r="Q146" s="91" t="str">
        <f t="shared" si="7"/>
        <v/>
      </c>
    </row>
    <row r="147" spans="2:17" x14ac:dyDescent="0.25">
      <c r="B147" s="104"/>
      <c r="C147" s="104"/>
      <c r="D147" s="104"/>
      <c r="E147" s="104"/>
      <c r="F147" s="104"/>
      <c r="G147" s="104"/>
      <c r="H147" s="104"/>
      <c r="I147" s="104"/>
      <c r="J147" s="104"/>
      <c r="K147" s="104"/>
      <c r="L147" s="104"/>
      <c r="M147" s="105"/>
      <c r="N147" s="106"/>
      <c r="O147" s="91" t="str">
        <f t="shared" si="8"/>
        <v>REV</v>
      </c>
      <c r="P147" s="92" t="str" cm="1">
        <f t="array" ref="P147">IF(COUNTIF($B$7:B147,B147)=1,MAX(IF($B$7:$B$160=B147,$O$7:$O$160)),"")</f>
        <v/>
      </c>
      <c r="Q147" s="91" t="str">
        <f t="shared" si="7"/>
        <v/>
      </c>
    </row>
    <row r="148" spans="2:17" x14ac:dyDescent="0.25">
      <c r="B148" s="104"/>
      <c r="C148" s="104"/>
      <c r="D148" s="104"/>
      <c r="E148" s="104"/>
      <c r="F148" s="104"/>
      <c r="G148" s="104"/>
      <c r="H148" s="104"/>
      <c r="I148" s="104"/>
      <c r="J148" s="104"/>
      <c r="K148" s="104"/>
      <c r="L148" s="104"/>
      <c r="M148" s="105"/>
      <c r="N148" s="106"/>
      <c r="O148" s="91" t="str">
        <f t="shared" si="8"/>
        <v>REV</v>
      </c>
      <c r="P148" s="92" t="str" cm="1">
        <f t="array" ref="P148">IF(COUNTIF($B$7:B148,B148)=1,MAX(IF($B$7:$B$160=B148,$O$7:$O$160)),"")</f>
        <v/>
      </c>
      <c r="Q148" s="91" t="str">
        <f t="shared" si="7"/>
        <v/>
      </c>
    </row>
    <row r="149" spans="2:17" x14ac:dyDescent="0.25">
      <c r="B149" s="104"/>
      <c r="C149" s="104"/>
      <c r="D149" s="104"/>
      <c r="E149" s="104"/>
      <c r="F149" s="104"/>
      <c r="G149" s="104"/>
      <c r="H149" s="104"/>
      <c r="I149" s="104"/>
      <c r="J149" s="104"/>
      <c r="K149" s="104"/>
      <c r="L149" s="104"/>
      <c r="M149" s="105"/>
      <c r="N149" s="106"/>
      <c r="O149" s="91" t="str">
        <f t="shared" si="8"/>
        <v>REV</v>
      </c>
      <c r="P149" s="92" t="str" cm="1">
        <f t="array" ref="P149">IF(COUNTIF($B$7:B149,B149)=1,MAX(IF($B$7:$B$160=B149,$O$7:$O$160)),"")</f>
        <v/>
      </c>
      <c r="Q149" s="91" t="str">
        <f t="shared" si="7"/>
        <v/>
      </c>
    </row>
    <row r="150" spans="2:17" x14ac:dyDescent="0.25">
      <c r="B150" s="104"/>
      <c r="C150" s="104"/>
      <c r="D150" s="104"/>
      <c r="E150" s="104"/>
      <c r="F150" s="104"/>
      <c r="G150" s="104"/>
      <c r="H150" s="104"/>
      <c r="I150" s="104"/>
      <c r="J150" s="104"/>
      <c r="K150" s="104"/>
      <c r="L150" s="104"/>
      <c r="M150" s="105"/>
      <c r="N150" s="106"/>
      <c r="O150" s="91" t="str">
        <f t="shared" si="8"/>
        <v>REV</v>
      </c>
      <c r="P150" s="92" t="str" cm="1">
        <f t="array" ref="P150">IF(COUNTIF($B$7:B150,B150)=1,MAX(IF($B$7:$B$160=B150,$O$7:$O$160)),"")</f>
        <v/>
      </c>
      <c r="Q150" s="91" t="str">
        <f t="shared" si="7"/>
        <v/>
      </c>
    </row>
    <row r="151" spans="2:17" x14ac:dyDescent="0.25">
      <c r="B151" s="104"/>
      <c r="C151" s="104"/>
      <c r="D151" s="104"/>
      <c r="E151" s="104"/>
      <c r="F151" s="104"/>
      <c r="G151" s="104"/>
      <c r="H151" s="104"/>
      <c r="I151" s="104"/>
      <c r="J151" s="104"/>
      <c r="K151" s="104"/>
      <c r="L151" s="104"/>
      <c r="M151" s="105"/>
      <c r="N151" s="106"/>
      <c r="O151" s="91" t="str">
        <f t="shared" si="8"/>
        <v>REV</v>
      </c>
      <c r="P151" s="92" t="str" cm="1">
        <f t="array" ref="P151">IF(COUNTIF($B$7:B151,B151)=1,MAX(IF($B$7:$B$160=B151,$O$7:$O$160)),"")</f>
        <v/>
      </c>
      <c r="Q151" s="91" t="str">
        <f t="shared" si="7"/>
        <v/>
      </c>
    </row>
    <row r="152" spans="2:17" x14ac:dyDescent="0.25">
      <c r="B152" s="104"/>
      <c r="C152" s="104"/>
      <c r="D152" s="104"/>
      <c r="E152" s="104"/>
      <c r="F152" s="104"/>
      <c r="G152" s="104"/>
      <c r="H152" s="104"/>
      <c r="I152" s="104"/>
      <c r="J152" s="104"/>
      <c r="K152" s="104"/>
      <c r="L152" s="104"/>
      <c r="M152" s="105"/>
      <c r="N152" s="106"/>
      <c r="O152" s="91" t="str">
        <f t="shared" si="8"/>
        <v>REV</v>
      </c>
      <c r="P152" s="92" t="str" cm="1">
        <f t="array" ref="P152">IF(COUNTIF($B$7:B152,B152)=1,MAX(IF($B$7:$B$160=B152,$O$7:$O$160)),"")</f>
        <v/>
      </c>
      <c r="Q152" s="91" t="str">
        <f t="shared" si="7"/>
        <v/>
      </c>
    </row>
    <row r="153" spans="2:17" x14ac:dyDescent="0.25">
      <c r="B153" s="104"/>
      <c r="C153" s="104"/>
      <c r="D153" s="104"/>
      <c r="E153" s="104"/>
      <c r="F153" s="104"/>
      <c r="G153" s="104"/>
      <c r="H153" s="104"/>
      <c r="I153" s="104"/>
      <c r="J153" s="104"/>
      <c r="K153" s="104"/>
      <c r="L153" s="104"/>
      <c r="M153" s="104"/>
      <c r="N153" s="106"/>
      <c r="O153" s="91" t="str">
        <f t="shared" si="8"/>
        <v>REV</v>
      </c>
      <c r="P153" s="92" t="str" cm="1">
        <f t="array" ref="P153">IF(COUNTIF($B$7:B153,B153)=1,MAX(IF($B$7:$B$160=B153,$O$7:$O$160)),"")</f>
        <v/>
      </c>
      <c r="Q153" s="91" t="str">
        <f t="shared" si="7"/>
        <v/>
      </c>
    </row>
    <row r="154" spans="2:17" x14ac:dyDescent="0.25">
      <c r="B154" s="104"/>
      <c r="C154" s="104"/>
      <c r="D154" s="104"/>
      <c r="E154" s="104"/>
      <c r="F154" s="104"/>
      <c r="G154" s="104"/>
      <c r="H154" s="104"/>
      <c r="I154" s="104"/>
      <c r="J154" s="104"/>
      <c r="K154" s="104"/>
      <c r="L154" s="104"/>
      <c r="M154" s="105"/>
      <c r="N154" s="106"/>
      <c r="O154" s="91" t="str">
        <f t="shared" si="8"/>
        <v>REV</v>
      </c>
      <c r="P154" s="92" t="str" cm="1">
        <f t="array" ref="P154">IF(COUNTIF($B$7:B154,B154)=1,MAX(IF($B$7:$B$160=B154,$O$7:$O$160)),"")</f>
        <v/>
      </c>
      <c r="Q154" s="91" t="str">
        <f t="shared" si="7"/>
        <v/>
      </c>
    </row>
    <row r="155" spans="2:17" x14ac:dyDescent="0.25">
      <c r="B155" s="104"/>
      <c r="C155" s="104"/>
      <c r="D155" s="104"/>
      <c r="E155" s="104"/>
      <c r="F155" s="104"/>
      <c r="G155" s="104"/>
      <c r="H155" s="104"/>
      <c r="I155" s="104"/>
      <c r="J155" s="104"/>
      <c r="K155" s="104"/>
      <c r="L155" s="104"/>
      <c r="M155" s="105"/>
      <c r="N155" s="106"/>
      <c r="O155" s="91" t="str">
        <f t="shared" si="8"/>
        <v>REV</v>
      </c>
      <c r="P155" s="92" t="str" cm="1">
        <f t="array" ref="P155">IF(COUNTIF($B$7:B155,B155)=1,MAX(IF($B$7:$B$160=B155,$O$7:$O$160)),"")</f>
        <v/>
      </c>
      <c r="Q155" s="91" t="str">
        <f t="shared" si="7"/>
        <v/>
      </c>
    </row>
    <row r="156" spans="2:17" x14ac:dyDescent="0.25">
      <c r="B156" s="104"/>
      <c r="C156" s="104"/>
      <c r="D156" s="104"/>
      <c r="E156" s="104"/>
      <c r="F156" s="104"/>
      <c r="G156" s="104"/>
      <c r="H156" s="104"/>
      <c r="I156" s="104"/>
      <c r="J156" s="104"/>
      <c r="K156" s="104"/>
      <c r="L156" s="104"/>
      <c r="M156" s="105"/>
      <c r="N156" s="106"/>
      <c r="O156" s="91" t="str">
        <f t="shared" si="8"/>
        <v>REV</v>
      </c>
      <c r="P156" s="92" t="str" cm="1">
        <f t="array" ref="P156">IF(COUNTIF($B$7:B156,B156)=1,MAX(IF($B$7:$B$160=B156,$O$7:$O$160)),"")</f>
        <v/>
      </c>
      <c r="Q156" s="91" t="str">
        <f t="shared" si="7"/>
        <v/>
      </c>
    </row>
    <row r="157" spans="2:17" x14ac:dyDescent="0.25">
      <c r="B157" s="104"/>
      <c r="C157" s="104"/>
      <c r="D157" s="104"/>
      <c r="E157" s="104"/>
      <c r="F157" s="104"/>
      <c r="G157" s="104"/>
      <c r="H157" s="104"/>
      <c r="I157" s="104"/>
      <c r="J157" s="104"/>
      <c r="K157" s="104"/>
      <c r="L157" s="104"/>
      <c r="M157" s="105"/>
      <c r="N157" s="106"/>
      <c r="O157" s="91" t="str">
        <f t="shared" si="8"/>
        <v>REV</v>
      </c>
      <c r="P157" s="92" t="str" cm="1">
        <f t="array" ref="P157">IF(COUNTIF($B$7:B157,B157)=1,MAX(IF($B$7:$B$160=B157,$O$7:$O$160)),"")</f>
        <v/>
      </c>
      <c r="Q157" s="91" t="str">
        <f t="shared" si="7"/>
        <v/>
      </c>
    </row>
    <row r="158" spans="2:17" x14ac:dyDescent="0.25">
      <c r="B158" s="104"/>
      <c r="C158" s="104"/>
      <c r="D158" s="104"/>
      <c r="E158" s="104"/>
      <c r="F158" s="104"/>
      <c r="G158" s="104"/>
      <c r="H158" s="104"/>
      <c r="I158" s="104"/>
      <c r="J158" s="104"/>
      <c r="K158" s="104"/>
      <c r="L158" s="104"/>
      <c r="M158" s="105"/>
      <c r="N158" s="106"/>
      <c r="O158" s="91" t="str">
        <f t="shared" si="8"/>
        <v>REV</v>
      </c>
      <c r="P158" s="92" t="str" cm="1">
        <f t="array" ref="P158">IF(COUNTIF($B$7:B158,B158)=1,MAX(IF($B$7:$B$160=B158,$O$7:$O$160)),"")</f>
        <v/>
      </c>
      <c r="Q158" s="91" t="str">
        <f t="shared" si="7"/>
        <v/>
      </c>
    </row>
    <row r="159" spans="2:17" x14ac:dyDescent="0.25">
      <c r="B159" s="104"/>
      <c r="C159" s="104"/>
      <c r="D159" s="104"/>
      <c r="E159" s="104"/>
      <c r="F159" s="104"/>
      <c r="G159" s="104"/>
      <c r="H159" s="104"/>
      <c r="I159" s="104"/>
      <c r="J159" s="104"/>
      <c r="K159" s="104"/>
      <c r="L159" s="104"/>
      <c r="M159" s="105"/>
      <c r="N159" s="106"/>
      <c r="O159" s="91" t="str">
        <f t="shared" si="8"/>
        <v>REV</v>
      </c>
      <c r="P159" s="92" t="str" cm="1">
        <f t="array" ref="P159">IF(COUNTIF($B$7:B159,B159)=1,MAX(IF($B$7:$B$160=B159,$O$7:$O$160)),"")</f>
        <v/>
      </c>
      <c r="Q159" s="91" t="str">
        <f t="shared" si="7"/>
        <v/>
      </c>
    </row>
    <row r="160" spans="2:17" x14ac:dyDescent="0.25">
      <c r="B160" s="104"/>
      <c r="C160" s="104"/>
      <c r="D160" s="104"/>
      <c r="E160" s="104"/>
      <c r="F160" s="104"/>
      <c r="G160" s="104"/>
      <c r="H160" s="104"/>
      <c r="I160" s="104"/>
      <c r="J160" s="104"/>
      <c r="K160" s="104"/>
      <c r="L160" s="104"/>
      <c r="M160" s="105"/>
      <c r="N160" s="106"/>
      <c r="O160" s="91" t="str">
        <f t="shared" si="8"/>
        <v>REV</v>
      </c>
      <c r="P160" s="92" t="str" cm="1">
        <f t="array" ref="P160">IF(COUNTIF($B$7:B160,B160)=1,MAX(IF($B$7:$B$160=B160,$O$7:$O$160)),"")</f>
        <v/>
      </c>
      <c r="Q160" s="91" t="str">
        <f t="shared" si="7"/>
        <v/>
      </c>
    </row>
  </sheetData>
  <sheetProtection algorithmName="SHA-512" hashValue="kE0dLoP3KKCq/dxcQF+9gWKUv7TfZP+sQam6709R1UC3pQNkbE1cqIHsxecswLikMHHmW7OomNjqwa839iYuwA==" saltValue="Yq62p4+zt7zNnk6fcy+cXg==" spinCount="100000" sheet="1" selectLockedCells="1"/>
  <mergeCells count="9">
    <mergeCell ref="B5:J5"/>
    <mergeCell ref="C3:D3"/>
    <mergeCell ref="E3:F3"/>
    <mergeCell ref="C1:Q1"/>
    <mergeCell ref="C2:Q2"/>
    <mergeCell ref="P3:Q3"/>
    <mergeCell ref="M3:O3"/>
    <mergeCell ref="J3:L3"/>
    <mergeCell ref="G3:I3"/>
  </mergeCells>
  <conditionalFormatting sqref="N137:N160 N7:N134">
    <cfRule type="colorScale" priority="17">
      <colorScale>
        <cfvo type="min"/>
        <cfvo type="percentile" val="50"/>
        <cfvo type="max"/>
        <color rgb="FFF8696B"/>
        <color rgb="FFFFEB84"/>
        <color rgb="FF63BE7B"/>
      </colorScale>
    </cfRule>
  </conditionalFormatting>
  <conditionalFormatting sqref="N7:P7 N8:O134 P8:P160 O135:O136 N137:O160">
    <cfRule type="cellIs" dxfId="20" priority="9" operator="equal">
      <formula>"Bajo"</formula>
    </cfRule>
    <cfRule type="cellIs" dxfId="19" priority="10" operator="equal">
      <formula>"N/A"</formula>
    </cfRule>
    <cfRule type="cellIs" dxfId="18" priority="11" operator="equal">
      <formula>"Alta"</formula>
    </cfRule>
    <cfRule type="cellIs" dxfId="17" priority="12" operator="equal">
      <formula>"Medio"</formula>
    </cfRule>
    <cfRule type="cellIs" dxfId="16" priority="13" operator="equal">
      <formula>"Muy Alta"</formula>
    </cfRule>
  </conditionalFormatting>
  <conditionalFormatting sqref="S7:S9">
    <cfRule type="colorScale" priority="8">
      <colorScale>
        <cfvo type="min"/>
        <cfvo type="percentile" val="50"/>
        <cfvo type="max"/>
        <color rgb="FFF8696B"/>
        <color rgb="FFFFEB84"/>
        <color rgb="FF63BE7B"/>
      </colorScale>
    </cfRule>
  </conditionalFormatting>
  <conditionalFormatting sqref="S7:S11">
    <cfRule type="cellIs" dxfId="15" priority="1" operator="equal">
      <formula>"Bajo"</formula>
    </cfRule>
    <cfRule type="cellIs" dxfId="14" priority="2" operator="equal">
      <formula>"N/A"</formula>
    </cfRule>
    <cfRule type="cellIs" dxfId="13" priority="3" operator="equal">
      <formula>"Alta"</formula>
    </cfRule>
    <cfRule type="cellIs" dxfId="12" priority="4" operator="equal">
      <formula>"Medio"</formula>
    </cfRule>
    <cfRule type="cellIs" dxfId="11" priority="5" operator="equal">
      <formula>"Muy Alta"</formula>
    </cfRule>
  </conditionalFormatting>
  <conditionalFormatting sqref="S10">
    <cfRule type="colorScale" priority="6">
      <colorScale>
        <cfvo type="min"/>
        <cfvo type="percentile" val="50"/>
        <cfvo type="max"/>
        <color rgb="FFF8696B"/>
        <color rgb="FFFFEB84"/>
        <color rgb="FF63BE7B"/>
      </colorScale>
    </cfRule>
  </conditionalFormatting>
  <conditionalFormatting sqref="S11">
    <cfRule type="colorScale" priority="7">
      <colorScale>
        <cfvo type="min"/>
        <cfvo type="percentile" val="50"/>
        <cfvo type="max"/>
        <color rgb="FFF8696B"/>
        <color rgb="FFFFEB84"/>
        <color rgb="FF63BE7B"/>
      </colorScale>
    </cfRule>
  </conditionalFormatting>
  <dataValidations count="1">
    <dataValidation type="list" allowBlank="1" showInputMessage="1" showErrorMessage="1" sqref="N7:N1048576" xr:uid="{09EC0D93-138A-4CB8-BC20-9C71AB77B55B}">
      <formula1>$S$7:$S$11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F264-D2D5-44ED-AD55-1B5940C70046}">
  <sheetPr codeName="Hoja4">
    <tabColor theme="8" tint="-0.249977111117893"/>
  </sheetPr>
  <dimension ref="B1:AB47"/>
  <sheetViews>
    <sheetView showGridLines="0" topLeftCell="B1" zoomScale="85" zoomScaleNormal="85" workbookViewId="0">
      <selection activeCell="B6" sqref="B6"/>
    </sheetView>
  </sheetViews>
  <sheetFormatPr baseColWidth="10" defaultColWidth="11.42578125" defaultRowHeight="15" customHeight="1" x14ac:dyDescent="0.25"/>
  <cols>
    <col min="1" max="1" width="3" style="51" customWidth="1"/>
    <col min="2" max="2" width="31" style="51" customWidth="1"/>
    <col min="3" max="3" width="25" style="72" bestFit="1" customWidth="1"/>
    <col min="4" max="4" width="22.140625" style="73" bestFit="1" customWidth="1"/>
    <col min="5" max="5" width="16.140625" style="72" bestFit="1" customWidth="1"/>
    <col min="6" max="6" width="24.5703125" style="72" bestFit="1" customWidth="1"/>
    <col min="7" max="7" width="23.85546875" style="74" bestFit="1" customWidth="1"/>
    <col min="8" max="8" width="23.85546875" style="78" bestFit="1" customWidth="1"/>
    <col min="9" max="9" width="22.28515625" style="72" bestFit="1" customWidth="1"/>
    <col min="10" max="10" width="13.7109375" style="72" bestFit="1" customWidth="1"/>
    <col min="11" max="11" width="24.28515625" style="78" bestFit="1" customWidth="1"/>
    <col min="12" max="12" width="22.140625" style="72" bestFit="1" customWidth="1"/>
    <col min="13" max="13" width="25.7109375" style="78" bestFit="1" customWidth="1"/>
    <col min="14" max="14" width="22.140625" style="72" bestFit="1" customWidth="1"/>
    <col min="15" max="15" width="22" style="72" bestFit="1" customWidth="1"/>
    <col min="16" max="16" width="22.140625" style="78" bestFit="1" customWidth="1"/>
    <col min="17" max="17" width="21.5703125" style="72" bestFit="1" customWidth="1"/>
    <col min="18" max="18" width="25.7109375" style="72" bestFit="1" customWidth="1"/>
    <col min="19" max="19" width="25.140625" style="72" bestFit="1" customWidth="1"/>
    <col min="20" max="20" width="14.7109375" style="72" bestFit="1" customWidth="1"/>
    <col min="21" max="21" width="14.7109375" style="78" customWidth="1"/>
    <col min="22" max="22" width="14.140625" style="85" bestFit="1" customWidth="1"/>
    <col min="23" max="23" width="48.28515625" style="51" customWidth="1"/>
    <col min="24" max="24" width="37.140625" style="51" customWidth="1"/>
    <col min="25" max="25" width="4.7109375" style="51" customWidth="1"/>
    <col min="26" max="26" width="1" style="51" bestFit="1" customWidth="1"/>
    <col min="27" max="28" width="22" style="51" bestFit="1" customWidth="1"/>
    <col min="29" max="16384" width="11.42578125" style="51"/>
  </cols>
  <sheetData>
    <row r="1" spans="2:26" ht="20.25" customHeight="1" x14ac:dyDescent="0.25">
      <c r="B1" s="115"/>
      <c r="C1" s="300" t="s">
        <v>0</v>
      </c>
      <c r="D1" s="300"/>
      <c r="E1" s="300"/>
      <c r="F1" s="300"/>
      <c r="G1" s="300"/>
      <c r="H1" s="300"/>
      <c r="I1" s="300"/>
      <c r="J1" s="300"/>
      <c r="K1" s="300"/>
      <c r="L1" s="300"/>
      <c r="M1" s="300"/>
      <c r="N1" s="300"/>
      <c r="O1" s="300"/>
      <c r="P1" s="300"/>
      <c r="Q1" s="300"/>
      <c r="R1" s="300"/>
      <c r="S1" s="300"/>
      <c r="T1" s="300"/>
      <c r="U1" s="300"/>
      <c r="V1" s="300"/>
      <c r="W1" s="300"/>
      <c r="X1" s="300"/>
    </row>
    <row r="2" spans="2:26" ht="15" customHeight="1" x14ac:dyDescent="0.25">
      <c r="B2" s="115"/>
      <c r="C2" s="301" t="s">
        <v>1</v>
      </c>
      <c r="D2" s="301"/>
      <c r="E2" s="301"/>
      <c r="F2" s="301"/>
      <c r="G2" s="301"/>
      <c r="H2" s="301"/>
      <c r="I2" s="301"/>
      <c r="J2" s="301"/>
      <c r="K2" s="301"/>
      <c r="L2" s="301"/>
      <c r="M2" s="301"/>
      <c r="N2" s="301"/>
      <c r="O2" s="301"/>
      <c r="P2" s="301"/>
      <c r="Q2" s="301"/>
      <c r="R2" s="301"/>
      <c r="S2" s="301"/>
      <c r="T2" s="301"/>
      <c r="U2" s="301"/>
      <c r="V2" s="301"/>
      <c r="W2" s="301"/>
      <c r="X2" s="301"/>
    </row>
    <row r="3" spans="2:26" ht="15" customHeight="1" x14ac:dyDescent="0.25">
      <c r="B3" s="115"/>
      <c r="C3" s="298" t="s">
        <v>2</v>
      </c>
      <c r="D3" s="298"/>
      <c r="E3" s="299" t="s">
        <v>3</v>
      </c>
      <c r="F3" s="299"/>
      <c r="G3" s="299"/>
      <c r="H3" s="303" t="s">
        <v>4</v>
      </c>
      <c r="I3" s="303"/>
      <c r="J3" s="303"/>
      <c r="K3" s="299">
        <f>Instructivo!H4</f>
        <v>1</v>
      </c>
      <c r="L3" s="299"/>
      <c r="M3" s="299"/>
      <c r="N3" s="299"/>
      <c r="O3" s="303" t="s">
        <v>5</v>
      </c>
      <c r="P3" s="303"/>
      <c r="Q3" s="303"/>
      <c r="R3" s="303"/>
      <c r="S3" s="303"/>
      <c r="T3" s="303"/>
      <c r="U3" s="302">
        <f>Instructivo!N4</f>
        <v>46170</v>
      </c>
      <c r="V3" s="302"/>
      <c r="W3" s="302"/>
      <c r="X3" s="302"/>
    </row>
    <row r="4" spans="2:26" x14ac:dyDescent="0.25">
      <c r="C4" s="52"/>
      <c r="D4" s="52"/>
      <c r="E4" s="52"/>
      <c r="F4" s="52"/>
      <c r="G4" s="52"/>
      <c r="H4" s="36"/>
      <c r="I4" s="52"/>
      <c r="J4" s="52"/>
      <c r="K4" s="36"/>
      <c r="L4" s="52"/>
      <c r="M4" s="36"/>
      <c r="N4" s="52"/>
      <c r="O4" s="52"/>
      <c r="P4" s="36"/>
      <c r="Q4" s="52"/>
      <c r="R4" s="52"/>
      <c r="S4" s="52"/>
      <c r="T4" s="52"/>
      <c r="U4" s="36"/>
      <c r="V4" s="36"/>
      <c r="W4" s="52"/>
      <c r="X4" s="52"/>
    </row>
    <row r="5" spans="2:26" ht="30" x14ac:dyDescent="0.25">
      <c r="B5" s="53" t="s">
        <v>183</v>
      </c>
      <c r="C5" s="54" t="s">
        <v>80</v>
      </c>
      <c r="D5" s="54" t="s">
        <v>82</v>
      </c>
      <c r="E5" s="54" t="s">
        <v>84</v>
      </c>
      <c r="F5" s="54" t="s">
        <v>87</v>
      </c>
      <c r="G5" s="54" t="s">
        <v>184</v>
      </c>
      <c r="H5" s="76" t="s">
        <v>184</v>
      </c>
      <c r="I5" s="54" t="s">
        <v>90</v>
      </c>
      <c r="J5" s="55" t="s">
        <v>93</v>
      </c>
      <c r="K5" s="79" t="s">
        <v>96</v>
      </c>
      <c r="L5" s="55" t="s">
        <v>98</v>
      </c>
      <c r="M5" s="79" t="s">
        <v>101</v>
      </c>
      <c r="N5" s="55" t="s">
        <v>104</v>
      </c>
      <c r="O5" s="55" t="s">
        <v>185</v>
      </c>
      <c r="P5" s="79" t="s">
        <v>110</v>
      </c>
      <c r="Q5" s="55" t="s">
        <v>112</v>
      </c>
      <c r="R5" s="55" t="s">
        <v>115</v>
      </c>
      <c r="S5" s="55" t="s">
        <v>118</v>
      </c>
      <c r="T5" s="55" t="s">
        <v>121</v>
      </c>
      <c r="U5" s="79" t="s">
        <v>124</v>
      </c>
      <c r="V5" s="84" t="s">
        <v>128</v>
      </c>
      <c r="W5" s="53" t="s">
        <v>186</v>
      </c>
      <c r="X5" s="53" t="s">
        <v>187</v>
      </c>
    </row>
    <row r="6" spans="2:26" x14ac:dyDescent="0.25">
      <c r="B6" s="56"/>
      <c r="C6" s="57" t="s">
        <v>188</v>
      </c>
      <c r="D6" s="58" t="s">
        <v>180</v>
      </c>
      <c r="E6" s="59"/>
      <c r="F6" s="60"/>
      <c r="G6" s="61"/>
      <c r="H6" s="77" t="str">
        <f>+IF(OR(F6=Ponderadores!$G$8,F6=Ponderadores!$G$9,F6=Ponderadores!$G$10),"N/A","Incluir fecha")</f>
        <v>Incluir fecha</v>
      </c>
      <c r="I6" s="62"/>
      <c r="J6" s="59"/>
      <c r="K6" s="80" t="e">
        <f>IF(J6&lt;=Ponderadores!$D$34,"&lt;P25",IF(AND(J6&gt;=Ponderadores!$D$34,J6&lt;=Ponderadores!$D$35),"P25-P50",IF(AND(J6&gt;=Ponderadores!$D$35,J6&lt;=Ponderadores!$D$36),"P50-P75","&gt;P75")))</f>
        <v>#N/A</v>
      </c>
      <c r="L6" s="59"/>
      <c r="M6" s="81" t="e">
        <f t="shared" ref="M6:M44" si="0">J6/L6</f>
        <v>#DIV/0!</v>
      </c>
      <c r="N6" s="57" t="s">
        <v>189</v>
      </c>
      <c r="O6" s="63"/>
      <c r="P6" s="82" t="e">
        <f>IF(O6&lt;=Ponderadores!$D$40,"&lt;P25",IF(AND(O6&gt;=Ponderadores!$D$40,O6&lt;=Ponderadores!$D$41),"P25-P50",IF(AND(O6&gt;=Ponderadores!$D$41,O6&lt;=Ponderadores!$D$42),"P50-P75","&gt;P75")))</f>
        <v>#N/A</v>
      </c>
      <c r="Q6" s="64" t="s">
        <v>180</v>
      </c>
      <c r="R6" s="64" t="s">
        <v>190</v>
      </c>
      <c r="S6" s="64" t="s">
        <v>191</v>
      </c>
      <c r="T6" s="62"/>
      <c r="U6" s="80" t="e">
        <f>VLOOKUP(B6,'Criticidad Social'!$B$7:$Q$160,16,FALSE)</f>
        <v>#N/A</v>
      </c>
      <c r="V6" s="80" t="e">
        <f>HLOOKUP(B6,Habilitadores!$C$18:$AO$20,3,FALSE)</f>
        <v>#N/A</v>
      </c>
      <c r="W6" s="65"/>
      <c r="X6" s="66"/>
    </row>
    <row r="7" spans="2:26" x14ac:dyDescent="0.25">
      <c r="B7" s="56"/>
      <c r="C7" s="67"/>
      <c r="D7" s="58"/>
      <c r="E7" s="68"/>
      <c r="F7" s="57"/>
      <c r="G7" s="61"/>
      <c r="H7" s="77" t="str">
        <f>+IF(OR(F7=Ponderadores!$G$8,F7=Ponderadores!$G$9,F7=Ponderadores!$G$10),"N/A","Incluir fecha")</f>
        <v>Incluir fecha</v>
      </c>
      <c r="I7" s="69"/>
      <c r="J7" s="68"/>
      <c r="K7" s="80" t="e">
        <f>IF(J7&lt;=Ponderadores!$D$34,"&lt;P25",IF(AND(J7&gt;=Ponderadores!$D$34,J7&lt;=Ponderadores!$D$35),"P25-P50",IF(AND(J7&gt;=Ponderadores!$D$35,J7&lt;=Ponderadores!$D$36),"P50-P75","&gt;P75")))</f>
        <v>#N/A</v>
      </c>
      <c r="L7" s="59"/>
      <c r="M7" s="81" t="e">
        <f t="shared" si="0"/>
        <v>#DIV/0!</v>
      </c>
      <c r="N7" s="67"/>
      <c r="O7" s="63"/>
      <c r="P7" s="82" t="e">
        <f>IF(O7&lt;=Ponderadores!$D$40,"&lt;P25",IF(AND(O7&gt;=Ponderadores!$D$40,O7&lt;=Ponderadores!$D$41),"P25-P50",IF(AND(O7&gt;=Ponderadores!$D$41,O7&lt;=Ponderadores!$D$42),"P50-P75","&gt;P75")))</f>
        <v>#N/A</v>
      </c>
      <c r="Q7" s="64"/>
      <c r="R7" s="64"/>
      <c r="S7" s="64"/>
      <c r="T7" s="62"/>
      <c r="U7" s="80" t="e">
        <f>VLOOKUP(B7,'Criticidad Social'!$B$7:$Q$160,16,FALSE)</f>
        <v>#N/A</v>
      </c>
      <c r="V7" s="80" t="e">
        <f>HLOOKUP(B7,Habilitadores!$C$18:$AO$20,3,FALSE)</f>
        <v>#N/A</v>
      </c>
      <c r="W7" s="70"/>
      <c r="X7" s="66"/>
    </row>
    <row r="8" spans="2:26" x14ac:dyDescent="0.25">
      <c r="B8" s="56"/>
      <c r="C8" s="67"/>
      <c r="D8" s="58"/>
      <c r="E8" s="68"/>
      <c r="F8" s="57"/>
      <c r="G8" s="61"/>
      <c r="H8" s="77" t="str">
        <f>+IF(OR(F8=Ponderadores!$G$8,F8=Ponderadores!$G$9,F8=Ponderadores!$G$10),"N/A","Incluir fecha")</f>
        <v>Incluir fecha</v>
      </c>
      <c r="I8" s="62"/>
      <c r="J8" s="68"/>
      <c r="K8" s="80" t="e">
        <f>IF(J8&lt;=Ponderadores!$D$34,"&lt;P25",IF(AND(J8&gt;=Ponderadores!$D$34,J8&lt;=Ponderadores!$D$35),"P25-P50",IF(AND(J8&gt;=Ponderadores!$D$35,J8&lt;=Ponderadores!$D$36),"P50-P75","&gt;P75")))</f>
        <v>#N/A</v>
      </c>
      <c r="L8" s="68"/>
      <c r="M8" s="81" t="e">
        <f t="shared" si="0"/>
        <v>#DIV/0!</v>
      </c>
      <c r="N8" s="67"/>
      <c r="O8" s="63"/>
      <c r="P8" s="82" t="e">
        <f>IF(O8&lt;=Ponderadores!$D$40,"&lt;P25",IF(AND(O8&gt;=Ponderadores!$D$40,O8&lt;=Ponderadores!$D$41),"P25-P50",IF(AND(O8&gt;=Ponderadores!$D$41,O8&lt;=Ponderadores!$D$42),"P50-P75","&gt;P75")))</f>
        <v>#N/A</v>
      </c>
      <c r="Q8" s="64"/>
      <c r="R8" s="64"/>
      <c r="S8" s="64"/>
      <c r="T8" s="62"/>
      <c r="U8" s="80" t="e">
        <f>VLOOKUP(B8,'Criticidad Social'!$B$7:$Q$160,16,FALSE)</f>
        <v>#N/A</v>
      </c>
      <c r="V8" s="80" t="e">
        <f>HLOOKUP(B8,Habilitadores!$C$18:$AO$20,3,FALSE)</f>
        <v>#N/A</v>
      </c>
      <c r="W8" s="70"/>
      <c r="X8" s="66"/>
    </row>
    <row r="9" spans="2:26" x14ac:dyDescent="0.25">
      <c r="B9" s="56"/>
      <c r="C9" s="67"/>
      <c r="D9" s="58"/>
      <c r="E9" s="68"/>
      <c r="F9" s="57"/>
      <c r="G9" s="61"/>
      <c r="H9" s="77" t="str">
        <f>+IF(OR(F9=Ponderadores!$G$8,F9=Ponderadores!$G$9,F9=Ponderadores!$G$10),"N/A","Incluir fecha")</f>
        <v>Incluir fecha</v>
      </c>
      <c r="I9" s="69"/>
      <c r="J9" s="68"/>
      <c r="K9" s="80" t="e">
        <f>IF(J9&lt;=Ponderadores!$D$34,"&lt;P25",IF(AND(J9&gt;=Ponderadores!$D$34,J9&lt;=Ponderadores!$D$35),"P25-P50",IF(AND(J9&gt;=Ponderadores!$D$35,J9&lt;=Ponderadores!$D$36),"P50-P75","&gt;P75")))</f>
        <v>#N/A</v>
      </c>
      <c r="L9" s="68"/>
      <c r="M9" s="81" t="e">
        <f t="shared" si="0"/>
        <v>#DIV/0!</v>
      </c>
      <c r="N9" s="67"/>
      <c r="O9" s="63"/>
      <c r="P9" s="82" t="e">
        <f>IF(O9&lt;=Ponderadores!$D$40,"&lt;P25",IF(AND(O9&gt;=Ponderadores!$D$40,O9&lt;=Ponderadores!$D$41),"P25-P50",IF(AND(O9&gt;=Ponderadores!$D$41,O9&lt;=Ponderadores!$D$42),"P50-P75","&gt;P75")))</f>
        <v>#N/A</v>
      </c>
      <c r="Q9" s="64"/>
      <c r="R9" s="64"/>
      <c r="S9" s="64"/>
      <c r="T9" s="62"/>
      <c r="U9" s="80" t="e">
        <f>VLOOKUP(B9,'Criticidad Social'!$B$7:$Q$160,16,FALSE)</f>
        <v>#N/A</v>
      </c>
      <c r="V9" s="80" t="e">
        <f>HLOOKUP(B9,Habilitadores!$C$18:$AO$20,3,FALSE)</f>
        <v>#N/A</v>
      </c>
      <c r="W9" s="70"/>
      <c r="X9" s="70"/>
      <c r="Z9" s="51" t="s">
        <v>192</v>
      </c>
    </row>
    <row r="10" spans="2:26" x14ac:dyDescent="0.25">
      <c r="B10" s="56"/>
      <c r="C10" s="67"/>
      <c r="D10" s="58"/>
      <c r="E10" s="68"/>
      <c r="F10" s="57"/>
      <c r="G10" s="61"/>
      <c r="H10" s="77" t="str">
        <f>+IF(OR(F10=Ponderadores!$G$8,F10=Ponderadores!$G$9,F10=Ponderadores!$G$10),"N/A","Incluir fecha")</f>
        <v>Incluir fecha</v>
      </c>
      <c r="I10" s="69"/>
      <c r="J10" s="68"/>
      <c r="K10" s="80" t="e">
        <f>IF(J10&lt;=Ponderadores!$D$34,"&lt;P25",IF(AND(J10&gt;=Ponderadores!$D$34,J10&lt;=Ponderadores!$D$35),"P25-P50",IF(AND(J10&gt;=Ponderadores!$D$35,J10&lt;=Ponderadores!$D$36),"P50-P75","&gt;P75")))</f>
        <v>#N/A</v>
      </c>
      <c r="L10" s="68"/>
      <c r="M10" s="81" t="e">
        <f t="shared" si="0"/>
        <v>#DIV/0!</v>
      </c>
      <c r="N10" s="67"/>
      <c r="O10" s="63"/>
      <c r="P10" s="82" t="e">
        <f>IF(O10&lt;=Ponderadores!$D$40,"&lt;P25",IF(AND(O10&gt;=Ponderadores!$D$40,O10&lt;=Ponderadores!$D$41),"P25-P50",IF(AND(O10&gt;=Ponderadores!$D$41,O10&lt;=Ponderadores!$D$42),"P50-P75","&gt;P75")))</f>
        <v>#N/A</v>
      </c>
      <c r="Q10" s="64"/>
      <c r="R10" s="64"/>
      <c r="S10" s="64"/>
      <c r="T10" s="62"/>
      <c r="U10" s="80" t="e">
        <f>VLOOKUP(B10,'Criticidad Social'!$B$7:$Q$160,16,FALSE)</f>
        <v>#N/A</v>
      </c>
      <c r="V10" s="80" t="e">
        <f>HLOOKUP(B10,Habilitadores!$C$18:$AO$20,3,FALSE)</f>
        <v>#N/A</v>
      </c>
      <c r="W10" s="70"/>
      <c r="X10" s="70"/>
    </row>
    <row r="11" spans="2:26" x14ac:dyDescent="0.25">
      <c r="B11" s="56"/>
      <c r="C11" s="67"/>
      <c r="D11" s="58"/>
      <c r="E11" s="68"/>
      <c r="F11" s="57"/>
      <c r="G11" s="61"/>
      <c r="H11" s="77" t="str">
        <f>+IF(OR(F11=Ponderadores!$G$8,F11=Ponderadores!$G$9,F11=Ponderadores!$G$10),"N/A","Incluir fecha")</f>
        <v>Incluir fecha</v>
      </c>
      <c r="I11" s="62"/>
      <c r="J11" s="68"/>
      <c r="K11" s="80" t="e">
        <f>IF(J11&lt;=Ponderadores!$D$34,"&lt;P25",IF(AND(J11&gt;=Ponderadores!$D$34,J11&lt;=Ponderadores!$D$35),"P25-P50",IF(AND(J11&gt;=Ponderadores!$D$35,J11&lt;=Ponderadores!$D$36),"P50-P75","&gt;P75")))</f>
        <v>#N/A</v>
      </c>
      <c r="L11" s="68"/>
      <c r="M11" s="81" t="e">
        <f t="shared" si="0"/>
        <v>#DIV/0!</v>
      </c>
      <c r="N11" s="67"/>
      <c r="O11" s="63"/>
      <c r="P11" s="82" t="e">
        <f>IF(O11&lt;=Ponderadores!$D$40,"&lt;P25",IF(AND(O11&gt;=Ponderadores!$D$40,O11&lt;=Ponderadores!$D$41),"P25-P50",IF(AND(O11&gt;=Ponderadores!$D$41,O11&lt;=Ponderadores!$D$42),"P50-P75","&gt;P75")))</f>
        <v>#N/A</v>
      </c>
      <c r="Q11" s="64"/>
      <c r="R11" s="64"/>
      <c r="S11" s="64"/>
      <c r="T11" s="62"/>
      <c r="U11" s="80" t="e">
        <f>VLOOKUP(B11,'Criticidad Social'!$B$7:$Q$160,16,FALSE)</f>
        <v>#N/A</v>
      </c>
      <c r="V11" s="80" t="e">
        <f>HLOOKUP(B11,Habilitadores!$C$18:$AO$20,3,FALSE)</f>
        <v>#N/A</v>
      </c>
      <c r="W11" s="66"/>
      <c r="X11" s="70"/>
    </row>
    <row r="12" spans="2:26" x14ac:dyDescent="0.25">
      <c r="B12" s="56"/>
      <c r="C12" s="67"/>
      <c r="D12" s="58"/>
      <c r="E12" s="68"/>
      <c r="F12" s="57"/>
      <c r="G12" s="61"/>
      <c r="H12" s="77" t="str">
        <f>+IF(OR(F12=Ponderadores!$G$8,F12=Ponderadores!$G$9,F12=Ponderadores!$G$10),"N/A","Incluir fecha")</f>
        <v>Incluir fecha</v>
      </c>
      <c r="I12" s="62"/>
      <c r="J12" s="68"/>
      <c r="K12" s="80" t="e">
        <f>IF(J12&lt;=Ponderadores!$D$34,"&lt;P25",IF(AND(J12&gt;=Ponderadores!$D$34,J12&lt;=Ponderadores!$D$35),"P25-P50",IF(AND(J12&gt;=Ponderadores!$D$35,J12&lt;=Ponderadores!$D$36),"P50-P75","&gt;P75")))</f>
        <v>#N/A</v>
      </c>
      <c r="L12" s="68"/>
      <c r="M12" s="81" t="e">
        <f t="shared" si="0"/>
        <v>#DIV/0!</v>
      </c>
      <c r="N12" s="67"/>
      <c r="O12" s="63"/>
      <c r="P12" s="82" t="e">
        <f>IF(O12&lt;=Ponderadores!$D$40,"&lt;P25",IF(AND(O12&gt;=Ponderadores!$D$40,O12&lt;=Ponderadores!$D$41),"P25-P50",IF(AND(O12&gt;=Ponderadores!$D$41,O12&lt;=Ponderadores!$D$42),"P50-P75","&gt;P75")))</f>
        <v>#N/A</v>
      </c>
      <c r="Q12" s="64"/>
      <c r="R12" s="64"/>
      <c r="S12" s="64"/>
      <c r="T12" s="62"/>
      <c r="U12" s="80" t="e">
        <f>VLOOKUP(B12,'Criticidad Social'!$B$7:$Q$160,16,FALSE)</f>
        <v>#N/A</v>
      </c>
      <c r="V12" s="80" t="e">
        <f>HLOOKUP(B12,Habilitadores!$C$18:$AO$20,3,FALSE)</f>
        <v>#N/A</v>
      </c>
      <c r="W12" s="66"/>
      <c r="X12" s="70"/>
    </row>
    <row r="13" spans="2:26" x14ac:dyDescent="0.25">
      <c r="B13" s="56"/>
      <c r="C13" s="67"/>
      <c r="D13" s="58"/>
      <c r="E13" s="68"/>
      <c r="F13" s="57"/>
      <c r="G13" s="61"/>
      <c r="H13" s="77" t="str">
        <f>+IF(OR(F13=Ponderadores!$G$8,F13=Ponderadores!$G$9,F13=Ponderadores!$G$10),"N/A","Incluir fecha")</f>
        <v>Incluir fecha</v>
      </c>
      <c r="I13" s="69"/>
      <c r="J13" s="68"/>
      <c r="K13" s="80" t="e">
        <f>IF(J13&lt;=Ponderadores!$D$34,"&lt;P25",IF(AND(J13&gt;=Ponderadores!$D$34,J13&lt;=Ponderadores!$D$35),"P25-P50",IF(AND(J13&gt;=Ponderadores!$D$35,J13&lt;=Ponderadores!$D$36),"P50-P75","&gt;P75")))</f>
        <v>#N/A</v>
      </c>
      <c r="L13" s="68"/>
      <c r="M13" s="81" t="e">
        <f t="shared" si="0"/>
        <v>#DIV/0!</v>
      </c>
      <c r="N13" s="67"/>
      <c r="O13" s="63"/>
      <c r="P13" s="82" t="e">
        <f>IF(O13&lt;=Ponderadores!$D$40,"&lt;P25",IF(AND(O13&gt;=Ponderadores!$D$40,O13&lt;=Ponderadores!$D$41),"P25-P50",IF(AND(O13&gt;=Ponderadores!$D$41,O13&lt;=Ponderadores!$D$42),"P50-P75","&gt;P75")))</f>
        <v>#N/A</v>
      </c>
      <c r="Q13" s="64"/>
      <c r="R13" s="64"/>
      <c r="S13" s="64"/>
      <c r="T13" s="62"/>
      <c r="U13" s="80" t="e">
        <f>VLOOKUP(B13,'Criticidad Social'!$B$7:$Q$160,16,FALSE)</f>
        <v>#N/A</v>
      </c>
      <c r="V13" s="80" t="e">
        <f>HLOOKUP(B13,Habilitadores!$C$18:$AO$20,3,FALSE)</f>
        <v>#N/A</v>
      </c>
      <c r="W13" s="70"/>
      <c r="X13" s="70"/>
    </row>
    <row r="14" spans="2:26" x14ac:dyDescent="0.25">
      <c r="B14" s="56"/>
      <c r="C14" s="67"/>
      <c r="D14" s="58"/>
      <c r="E14" s="68"/>
      <c r="F14" s="57"/>
      <c r="G14" s="61"/>
      <c r="H14" s="77" t="str">
        <f>+IF(OR(F14=Ponderadores!$G$8,F14=Ponderadores!$G$9,F14=Ponderadores!$G$10),"N/A","Incluir fecha")</f>
        <v>Incluir fecha</v>
      </c>
      <c r="I14" s="69"/>
      <c r="J14" s="68"/>
      <c r="K14" s="80" t="e">
        <f>IF(J14&lt;=Ponderadores!$D$34,"&lt;P25",IF(AND(J14&gt;=Ponderadores!$D$34,J14&lt;=Ponderadores!$D$35),"P25-P50",IF(AND(J14&gt;=Ponderadores!$D$35,J14&lt;=Ponderadores!$D$36),"P50-P75","&gt;P75")))</f>
        <v>#N/A</v>
      </c>
      <c r="L14" s="68"/>
      <c r="M14" s="81" t="e">
        <f t="shared" si="0"/>
        <v>#DIV/0!</v>
      </c>
      <c r="N14" s="67"/>
      <c r="O14" s="63"/>
      <c r="P14" s="82" t="e">
        <f>IF(O14&lt;=Ponderadores!$D$40,"&lt;P25",IF(AND(O14&gt;=Ponderadores!$D$40,O14&lt;=Ponderadores!$D$41),"P25-P50",IF(AND(O14&gt;=Ponderadores!$D$41,O14&lt;=Ponderadores!$D$42),"P50-P75","&gt;P75")))</f>
        <v>#N/A</v>
      </c>
      <c r="Q14" s="64"/>
      <c r="R14" s="64"/>
      <c r="S14" s="64"/>
      <c r="T14" s="62"/>
      <c r="U14" s="80" t="e">
        <f>VLOOKUP(B14,'Criticidad Social'!$B$7:$Q$160,16,FALSE)</f>
        <v>#N/A</v>
      </c>
      <c r="V14" s="80" t="e">
        <f>HLOOKUP(B14,Habilitadores!$C$18:$AO$20,3,FALSE)</f>
        <v>#N/A</v>
      </c>
      <c r="W14" s="66"/>
      <c r="X14" s="70"/>
    </row>
    <row r="15" spans="2:26" x14ac:dyDescent="0.25">
      <c r="B15" s="56"/>
      <c r="C15" s="67"/>
      <c r="D15" s="58"/>
      <c r="E15" s="68"/>
      <c r="F15" s="57"/>
      <c r="G15" s="61"/>
      <c r="H15" s="77" t="str">
        <f>+IF(OR(F15=Ponderadores!$G$8,F15=Ponderadores!$G$9,F15=Ponderadores!$G$10),"N/A","Incluir fecha")</f>
        <v>Incluir fecha</v>
      </c>
      <c r="I15" s="69"/>
      <c r="J15" s="68"/>
      <c r="K15" s="80" t="e">
        <f>IF(J15&lt;=Ponderadores!$D$34,"&lt;P25",IF(AND(J15&gt;=Ponderadores!$D$34,J15&lt;=Ponderadores!$D$35),"P25-P50",IF(AND(J15&gt;=Ponderadores!$D$35,J15&lt;=Ponderadores!$D$36),"P50-P75","&gt;P75")))</f>
        <v>#N/A</v>
      </c>
      <c r="L15" s="68"/>
      <c r="M15" s="81" t="e">
        <f t="shared" si="0"/>
        <v>#DIV/0!</v>
      </c>
      <c r="N15" s="67"/>
      <c r="O15" s="63"/>
      <c r="P15" s="82" t="e">
        <f>IF(O15&lt;=Ponderadores!$D$40,"&lt;P25",IF(AND(O15&gt;=Ponderadores!$D$40,O15&lt;=Ponderadores!$D$41),"P25-P50",IF(AND(O15&gt;=Ponderadores!$D$41,O15&lt;=Ponderadores!$D$42),"P50-P75","&gt;P75")))</f>
        <v>#N/A</v>
      </c>
      <c r="Q15" s="64"/>
      <c r="R15" s="64"/>
      <c r="S15" s="64"/>
      <c r="T15" s="62"/>
      <c r="U15" s="80" t="e">
        <f>VLOOKUP(B15,'Criticidad Social'!$B$7:$Q$160,16,FALSE)</f>
        <v>#N/A</v>
      </c>
      <c r="V15" s="80" t="e">
        <f>HLOOKUP(B15,Habilitadores!$C$18:$AO$20,3,FALSE)</f>
        <v>#N/A</v>
      </c>
      <c r="W15" s="66"/>
      <c r="X15" s="70"/>
    </row>
    <row r="16" spans="2:26" x14ac:dyDescent="0.25">
      <c r="B16" s="56"/>
      <c r="C16" s="67"/>
      <c r="D16" s="58"/>
      <c r="E16" s="68"/>
      <c r="F16" s="57"/>
      <c r="G16" s="61"/>
      <c r="H16" s="77" t="str">
        <f>+IF(OR(F16=Ponderadores!$G$8,F16=Ponderadores!$G$9,F16=Ponderadores!$G$10),"N/A","Incluir fecha")</f>
        <v>Incluir fecha</v>
      </c>
      <c r="I16" s="62"/>
      <c r="J16" s="68"/>
      <c r="K16" s="80" t="e">
        <f>IF(J16&lt;=Ponderadores!$D$34,"&lt;P25",IF(AND(J16&gt;=Ponderadores!$D$34,J16&lt;=Ponderadores!$D$35),"P25-P50",IF(AND(J16&gt;=Ponderadores!$D$35,J16&lt;=Ponderadores!$D$36),"P50-P75","&gt;P75")))</f>
        <v>#N/A</v>
      </c>
      <c r="L16" s="68"/>
      <c r="M16" s="81" t="e">
        <f t="shared" si="0"/>
        <v>#DIV/0!</v>
      </c>
      <c r="N16" s="67"/>
      <c r="O16" s="63"/>
      <c r="P16" s="82" t="e">
        <f>IF(O16&lt;=Ponderadores!$D$40,"&lt;P25",IF(AND(O16&gt;=Ponderadores!$D$40,O16&lt;=Ponderadores!$D$41),"P25-P50",IF(AND(O16&gt;=Ponderadores!$D$41,O16&lt;=Ponderadores!$D$42),"P50-P75","&gt;P75")))</f>
        <v>#N/A</v>
      </c>
      <c r="Q16" s="64"/>
      <c r="R16" s="64"/>
      <c r="S16" s="64"/>
      <c r="T16" s="62"/>
      <c r="U16" s="80" t="e">
        <f>VLOOKUP(B16,'Criticidad Social'!$B$7:$Q$160,16,FALSE)</f>
        <v>#N/A</v>
      </c>
      <c r="V16" s="80" t="e">
        <f>HLOOKUP(B16,Habilitadores!$C$18:$AO$20,3,FALSE)</f>
        <v>#N/A</v>
      </c>
      <c r="W16" s="66"/>
      <c r="X16" s="66"/>
      <c r="Y16" s="52"/>
    </row>
    <row r="17" spans="2:24" x14ac:dyDescent="0.25">
      <c r="B17" s="56"/>
      <c r="C17" s="67"/>
      <c r="D17" s="58"/>
      <c r="E17" s="68"/>
      <c r="F17" s="57"/>
      <c r="G17" s="61"/>
      <c r="H17" s="77" t="str">
        <f>+IF(OR(F17=Ponderadores!$G$8,F17=Ponderadores!$G$9,F17=Ponderadores!$G$10),"N/A","Incluir fecha")</f>
        <v>Incluir fecha</v>
      </c>
      <c r="I17" s="69"/>
      <c r="J17" s="68"/>
      <c r="K17" s="80" t="e">
        <f>IF(J17&lt;=Ponderadores!$D$34,"&lt;P25",IF(AND(J17&gt;=Ponderadores!$D$34,J17&lt;=Ponderadores!$D$35),"P25-P50",IF(AND(J17&gt;=Ponderadores!$D$35,J17&lt;=Ponderadores!$D$36),"P50-P75","&gt;P75")))</f>
        <v>#N/A</v>
      </c>
      <c r="L17" s="68"/>
      <c r="M17" s="81" t="e">
        <f t="shared" si="0"/>
        <v>#DIV/0!</v>
      </c>
      <c r="N17" s="67"/>
      <c r="O17" s="63"/>
      <c r="P17" s="82" t="e">
        <f>IF(O17&lt;=Ponderadores!$D$40,"&lt;P25",IF(AND(O17&gt;=Ponderadores!$D$40,O17&lt;=Ponderadores!$D$41),"P25-P50",IF(AND(O17&gt;=Ponderadores!$D$41,O17&lt;=Ponderadores!$D$42),"P50-P75","&gt;P75")))</f>
        <v>#N/A</v>
      </c>
      <c r="Q17" s="64"/>
      <c r="R17" s="64"/>
      <c r="S17" s="64"/>
      <c r="T17" s="62"/>
      <c r="U17" s="80" t="e">
        <f>VLOOKUP(B17,'Criticidad Social'!$B$7:$Q$160,16,FALSE)</f>
        <v>#N/A</v>
      </c>
      <c r="V17" s="80" t="e">
        <f>HLOOKUP(B17,Habilitadores!$C$18:$AO$20,3,FALSE)</f>
        <v>#N/A</v>
      </c>
      <c r="W17" s="70"/>
      <c r="X17" s="70"/>
    </row>
    <row r="18" spans="2:24" x14ac:dyDescent="0.25">
      <c r="B18" s="56"/>
      <c r="C18" s="67"/>
      <c r="D18" s="58"/>
      <c r="E18" s="68"/>
      <c r="F18" s="57"/>
      <c r="G18" s="61"/>
      <c r="H18" s="77" t="str">
        <f>+IF(OR(F18=Ponderadores!$G$8,F18=Ponderadores!$G$9,F18=Ponderadores!$G$10),"N/A","Incluir fecha")</f>
        <v>Incluir fecha</v>
      </c>
      <c r="I18" s="69"/>
      <c r="J18" s="68"/>
      <c r="K18" s="80" t="e">
        <f>IF(J18&lt;=Ponderadores!$D$34,"&lt;P25",IF(AND(J18&gt;=Ponderadores!$D$34,J18&lt;=Ponderadores!$D$35),"P25-P50",IF(AND(J18&gt;=Ponderadores!$D$35,J18&lt;=Ponderadores!$D$36),"P50-P75","&gt;P75")))</f>
        <v>#N/A</v>
      </c>
      <c r="L18" s="68"/>
      <c r="M18" s="81" t="e">
        <f t="shared" si="0"/>
        <v>#DIV/0!</v>
      </c>
      <c r="N18" s="67"/>
      <c r="O18" s="63"/>
      <c r="P18" s="82" t="e">
        <f>IF(O18&lt;=Ponderadores!$D$40,"&lt;P25",IF(AND(O18&gt;=Ponderadores!$D$40,O18&lt;=Ponderadores!$D$41),"P25-P50",IF(AND(O18&gt;=Ponderadores!$D$41,O18&lt;=Ponderadores!$D$42),"P50-P75","&gt;P75")))</f>
        <v>#N/A</v>
      </c>
      <c r="Q18" s="64"/>
      <c r="R18" s="64"/>
      <c r="S18" s="64"/>
      <c r="T18" s="62"/>
      <c r="U18" s="80" t="e">
        <f>VLOOKUP(B18,'Criticidad Social'!$B$7:$Q$160,16,FALSE)</f>
        <v>#N/A</v>
      </c>
      <c r="V18" s="80" t="e">
        <f>HLOOKUP(B18,Habilitadores!$C$18:$AO$20,3,FALSE)</f>
        <v>#N/A</v>
      </c>
      <c r="W18" s="70"/>
      <c r="X18" s="66"/>
    </row>
    <row r="19" spans="2:24" x14ac:dyDescent="0.25">
      <c r="B19" s="56"/>
      <c r="C19" s="67"/>
      <c r="D19" s="58"/>
      <c r="E19" s="68"/>
      <c r="F19" s="57"/>
      <c r="G19" s="61"/>
      <c r="H19" s="77" t="str">
        <f>+IF(OR(F19=Ponderadores!$G$8,F19=Ponderadores!$G$9,F19=Ponderadores!$G$10),"N/A","Incluir fecha")</f>
        <v>Incluir fecha</v>
      </c>
      <c r="I19" s="69"/>
      <c r="J19" s="68"/>
      <c r="K19" s="80" t="e">
        <f>IF(J19&lt;=Ponderadores!$D$34,"&lt;P25",IF(AND(J19&gt;=Ponderadores!$D$34,J19&lt;=Ponderadores!$D$35),"P25-P50",IF(AND(J19&gt;=Ponderadores!$D$35,J19&lt;=Ponderadores!$D$36),"P50-P75","&gt;P75")))</f>
        <v>#N/A</v>
      </c>
      <c r="L19" s="68"/>
      <c r="M19" s="81" t="e">
        <f t="shared" si="0"/>
        <v>#DIV/0!</v>
      </c>
      <c r="N19" s="67"/>
      <c r="O19" s="63"/>
      <c r="P19" s="82" t="e">
        <f>IF(O19&lt;=Ponderadores!$D$40,"&lt;P25",IF(AND(O19&gt;=Ponderadores!$D$40,O19&lt;=Ponderadores!$D$41),"P25-P50",IF(AND(O19&gt;=Ponderadores!$D$41,O19&lt;=Ponderadores!$D$42),"P50-P75","&gt;P75")))</f>
        <v>#N/A</v>
      </c>
      <c r="Q19" s="64"/>
      <c r="R19" s="64"/>
      <c r="S19" s="64"/>
      <c r="T19" s="62"/>
      <c r="U19" s="80" t="e">
        <f>VLOOKUP(B19,'Criticidad Social'!$B$7:$Q$160,16,FALSE)</f>
        <v>#N/A</v>
      </c>
      <c r="V19" s="80" t="e">
        <f>HLOOKUP(B19,Habilitadores!$C$18:$AO$20,3,FALSE)</f>
        <v>#N/A</v>
      </c>
      <c r="W19" s="70"/>
      <c r="X19" s="70"/>
    </row>
    <row r="20" spans="2:24" x14ac:dyDescent="0.25">
      <c r="B20" s="56"/>
      <c r="C20" s="67"/>
      <c r="D20" s="58"/>
      <c r="E20" s="68"/>
      <c r="F20" s="57"/>
      <c r="G20" s="61"/>
      <c r="H20" s="77" t="str">
        <f>+IF(OR(F20=Ponderadores!$G$8,F20=Ponderadores!$G$9,F20=Ponderadores!$G$10),"N/A","Incluir fecha")</f>
        <v>Incluir fecha</v>
      </c>
      <c r="I20" s="69"/>
      <c r="J20" s="68"/>
      <c r="K20" s="80" t="e">
        <f>IF(J20&lt;=Ponderadores!$D$34,"&lt;P25",IF(AND(J20&gt;=Ponderadores!$D$34,J20&lt;=Ponderadores!$D$35),"P25-P50",IF(AND(J20&gt;=Ponderadores!$D$35,J20&lt;=Ponderadores!$D$36),"P50-P75","&gt;P75")))</f>
        <v>#N/A</v>
      </c>
      <c r="L20" s="68"/>
      <c r="M20" s="81" t="e">
        <f t="shared" si="0"/>
        <v>#DIV/0!</v>
      </c>
      <c r="N20" s="67"/>
      <c r="O20" s="63"/>
      <c r="P20" s="82" t="e">
        <f>IF(O20&lt;=Ponderadores!$D$40,"&lt;P25",IF(AND(O20&gt;=Ponderadores!$D$40,O20&lt;=Ponderadores!$D$41),"P25-P50",IF(AND(O20&gt;=Ponderadores!$D$41,O20&lt;=Ponderadores!$D$42),"P50-P75","&gt;P75")))</f>
        <v>#N/A</v>
      </c>
      <c r="Q20" s="64"/>
      <c r="R20" s="64"/>
      <c r="S20" s="64"/>
      <c r="T20" s="62"/>
      <c r="U20" s="80" t="e">
        <f>VLOOKUP(B20,'Criticidad Social'!$B$7:$Q$160,16,FALSE)</f>
        <v>#N/A</v>
      </c>
      <c r="V20" s="80" t="e">
        <f>HLOOKUP(B20,Habilitadores!$C$18:$AO$20,3,FALSE)</f>
        <v>#N/A</v>
      </c>
      <c r="W20" s="70"/>
      <c r="X20" s="70"/>
    </row>
    <row r="21" spans="2:24" x14ac:dyDescent="0.25">
      <c r="B21" s="56"/>
      <c r="C21" s="67"/>
      <c r="D21" s="58"/>
      <c r="E21" s="68"/>
      <c r="F21" s="57"/>
      <c r="G21" s="61"/>
      <c r="H21" s="77" t="str">
        <f>+IF(OR(F21=Ponderadores!$G$8,F21=Ponderadores!$G$9,F21=Ponderadores!$G$10),"N/A","Incluir fecha")</f>
        <v>Incluir fecha</v>
      </c>
      <c r="I21" s="69"/>
      <c r="J21" s="68"/>
      <c r="K21" s="80" t="e">
        <f>IF(J21&lt;=Ponderadores!$D$34,"&lt;P25",IF(AND(J21&gt;=Ponderadores!$D$34,J21&lt;=Ponderadores!$D$35),"P25-P50",IF(AND(J21&gt;=Ponderadores!$D$35,J21&lt;=Ponderadores!$D$36),"P50-P75","&gt;P75")))</f>
        <v>#N/A</v>
      </c>
      <c r="L21" s="68"/>
      <c r="M21" s="81" t="e">
        <f t="shared" si="0"/>
        <v>#DIV/0!</v>
      </c>
      <c r="N21" s="67"/>
      <c r="O21" s="63"/>
      <c r="P21" s="82" t="e">
        <f>IF(O21&lt;=Ponderadores!$D$40,"&lt;P25",IF(AND(O21&gt;=Ponderadores!$D$40,O21&lt;=Ponderadores!$D$41),"P25-P50",IF(AND(O21&gt;=Ponderadores!$D$41,O21&lt;=Ponderadores!$D$42),"P50-P75","&gt;P75")))</f>
        <v>#N/A</v>
      </c>
      <c r="Q21" s="64"/>
      <c r="R21" s="64"/>
      <c r="S21" s="64"/>
      <c r="T21" s="62"/>
      <c r="U21" s="80" t="e">
        <f>VLOOKUP(B21,'Criticidad Social'!$B$7:$Q$160,16,FALSE)</f>
        <v>#N/A</v>
      </c>
      <c r="V21" s="80" t="e">
        <f>HLOOKUP(B21,Habilitadores!$C$18:$AO$20,3,FALSE)</f>
        <v>#N/A</v>
      </c>
      <c r="W21" s="70"/>
      <c r="X21" s="70"/>
    </row>
    <row r="22" spans="2:24" x14ac:dyDescent="0.25">
      <c r="B22" s="56"/>
      <c r="C22" s="67"/>
      <c r="D22" s="58"/>
      <c r="E22" s="68"/>
      <c r="F22" s="57"/>
      <c r="G22" s="61"/>
      <c r="H22" s="77" t="str">
        <f>+IF(OR(F22=Ponderadores!$G$8,F22=Ponderadores!$G$9,F22=Ponderadores!$G$10),"N/A","Incluir fecha")</f>
        <v>Incluir fecha</v>
      </c>
      <c r="I22" s="62"/>
      <c r="J22" s="68"/>
      <c r="K22" s="80" t="e">
        <f>IF(J22&lt;=Ponderadores!$D$34,"&lt;P25",IF(AND(J22&gt;=Ponderadores!$D$34,J22&lt;=Ponderadores!$D$35),"P25-P50",IF(AND(J22&gt;=Ponderadores!$D$35,J22&lt;=Ponderadores!$D$36),"P50-P75","&gt;P75")))</f>
        <v>#N/A</v>
      </c>
      <c r="L22" s="68"/>
      <c r="M22" s="81" t="e">
        <f t="shared" si="0"/>
        <v>#DIV/0!</v>
      </c>
      <c r="N22" s="67"/>
      <c r="O22" s="63"/>
      <c r="P22" s="82" t="e">
        <f>IF(O22&lt;=Ponderadores!$D$40,"&lt;P25",IF(AND(O22&gt;=Ponderadores!$D$40,O22&lt;=Ponderadores!$D$41),"P25-P50",IF(AND(O22&gt;=Ponderadores!$D$41,O22&lt;=Ponderadores!$D$42),"P50-P75","&gt;P75")))</f>
        <v>#N/A</v>
      </c>
      <c r="Q22" s="64"/>
      <c r="R22" s="64"/>
      <c r="S22" s="64"/>
      <c r="T22" s="62"/>
      <c r="U22" s="80" t="e">
        <f>VLOOKUP(B22,'Criticidad Social'!$B$7:$Q$160,16,FALSE)</f>
        <v>#N/A</v>
      </c>
      <c r="V22" s="80" t="e">
        <f>HLOOKUP(B22,Habilitadores!$C$18:$AO$20,3,FALSE)</f>
        <v>#N/A</v>
      </c>
      <c r="W22" s="70"/>
      <c r="X22" s="70"/>
    </row>
    <row r="23" spans="2:24" x14ac:dyDescent="0.25">
      <c r="B23" s="56"/>
      <c r="C23" s="67"/>
      <c r="D23" s="58"/>
      <c r="E23" s="68"/>
      <c r="F23" s="57"/>
      <c r="G23" s="61"/>
      <c r="H23" s="77" t="str">
        <f>+IF(OR(F23=Ponderadores!$G$8,F23=Ponderadores!$G$9,F23=Ponderadores!$G$10),"N/A","Incluir fecha")</f>
        <v>Incluir fecha</v>
      </c>
      <c r="I23" s="69"/>
      <c r="J23" s="68"/>
      <c r="K23" s="80" t="e">
        <f>IF(J23&lt;=Ponderadores!$D$34,"&lt;P25",IF(AND(J23&gt;=Ponderadores!$D$34,J23&lt;=Ponderadores!$D$35),"P25-P50",IF(AND(J23&gt;=Ponderadores!$D$35,J23&lt;=Ponderadores!$D$36),"P50-P75","&gt;P75")))</f>
        <v>#N/A</v>
      </c>
      <c r="L23" s="68"/>
      <c r="M23" s="81" t="e">
        <f t="shared" si="0"/>
        <v>#DIV/0!</v>
      </c>
      <c r="N23" s="67"/>
      <c r="O23" s="63"/>
      <c r="P23" s="82" t="e">
        <f>IF(O23&lt;=Ponderadores!$D$40,"&lt;P25",IF(AND(O23&gt;=Ponderadores!$D$40,O23&lt;=Ponderadores!$D$41),"P25-P50",IF(AND(O23&gt;=Ponderadores!$D$41,O23&lt;=Ponderadores!$D$42),"P50-P75","&gt;P75")))</f>
        <v>#N/A</v>
      </c>
      <c r="Q23" s="64"/>
      <c r="R23" s="64"/>
      <c r="S23" s="64"/>
      <c r="T23" s="62"/>
      <c r="U23" s="80" t="e">
        <f>VLOOKUP(B23,'Criticidad Social'!$B$7:$Q$160,16,FALSE)</f>
        <v>#N/A</v>
      </c>
      <c r="V23" s="80" t="e">
        <f>HLOOKUP(B23,Habilitadores!$C$18:$AO$20,3,FALSE)</f>
        <v>#N/A</v>
      </c>
      <c r="W23" s="70"/>
      <c r="X23" s="70"/>
    </row>
    <row r="24" spans="2:24" x14ac:dyDescent="0.25">
      <c r="B24" s="56"/>
      <c r="C24" s="67"/>
      <c r="D24" s="58"/>
      <c r="E24" s="68"/>
      <c r="F24" s="57"/>
      <c r="G24" s="61"/>
      <c r="H24" s="77" t="str">
        <f>+IF(OR(F24=Ponderadores!$G$8,F24=Ponderadores!$G$9,F24=Ponderadores!$G$10),"N/A","Incluir fecha")</f>
        <v>Incluir fecha</v>
      </c>
      <c r="I24" s="62"/>
      <c r="J24" s="68"/>
      <c r="K24" s="80" t="e">
        <f>IF(J24&lt;=Ponderadores!$D$34,"&lt;P25",IF(AND(J24&gt;=Ponderadores!$D$34,J24&lt;=Ponderadores!$D$35),"P25-P50",IF(AND(J24&gt;=Ponderadores!$D$35,J24&lt;=Ponderadores!$D$36),"P50-P75","&gt;P75")))</f>
        <v>#N/A</v>
      </c>
      <c r="L24" s="68"/>
      <c r="M24" s="81" t="e">
        <f t="shared" si="0"/>
        <v>#DIV/0!</v>
      </c>
      <c r="N24" s="67"/>
      <c r="O24" s="63"/>
      <c r="P24" s="82" t="e">
        <f>IF(O24&lt;=Ponderadores!$D$40,"&lt;P25",IF(AND(O24&gt;=Ponderadores!$D$40,O24&lt;=Ponderadores!$D$41),"P25-P50",IF(AND(O24&gt;=Ponderadores!$D$41,O24&lt;=Ponderadores!$D$42),"P50-P75","&gt;P75")))</f>
        <v>#N/A</v>
      </c>
      <c r="Q24" s="64"/>
      <c r="R24" s="64"/>
      <c r="S24" s="64"/>
      <c r="T24" s="62"/>
      <c r="U24" s="80" t="e">
        <f>VLOOKUP(B24,'Criticidad Social'!$B$7:$Q$160,16,FALSE)</f>
        <v>#N/A</v>
      </c>
      <c r="V24" s="80" t="e">
        <f>HLOOKUP(B24,Habilitadores!$C$18:$AO$20,3,FALSE)</f>
        <v>#N/A</v>
      </c>
      <c r="W24" s="66"/>
      <c r="X24" s="70"/>
    </row>
    <row r="25" spans="2:24" x14ac:dyDescent="0.25">
      <c r="B25" s="56"/>
      <c r="C25" s="67"/>
      <c r="D25" s="58"/>
      <c r="E25" s="68"/>
      <c r="F25" s="57"/>
      <c r="G25" s="61"/>
      <c r="H25" s="77" t="str">
        <f>+IF(OR(F25=Ponderadores!$G$8,F25=Ponderadores!$G$9,F25=Ponderadores!$G$10),"N/A","Incluir fecha")</f>
        <v>Incluir fecha</v>
      </c>
      <c r="I25" s="69"/>
      <c r="J25" s="68"/>
      <c r="K25" s="80" t="e">
        <f>IF(J25&lt;=Ponderadores!$D$34,"&lt;P25",IF(AND(J25&gt;=Ponderadores!$D$34,J25&lt;=Ponderadores!$D$35),"P25-P50",IF(AND(J25&gt;=Ponderadores!$D$35,J25&lt;=Ponderadores!$D$36),"P50-P75","&gt;P75")))</f>
        <v>#N/A</v>
      </c>
      <c r="L25" s="68"/>
      <c r="M25" s="81" t="e">
        <f t="shared" si="0"/>
        <v>#DIV/0!</v>
      </c>
      <c r="N25" s="67"/>
      <c r="O25" s="63"/>
      <c r="P25" s="82" t="e">
        <f>IF(O25&lt;=Ponderadores!$D$40,"&lt;P25",IF(AND(O25&gt;=Ponderadores!$D$40,O25&lt;=Ponderadores!$D$41),"P25-P50",IF(AND(O25&gt;=Ponderadores!$D$41,O25&lt;=Ponderadores!$D$42),"P50-P75","&gt;P75")))</f>
        <v>#N/A</v>
      </c>
      <c r="Q25" s="64"/>
      <c r="R25" s="64"/>
      <c r="S25" s="64"/>
      <c r="T25" s="62"/>
      <c r="U25" s="80" t="e">
        <f>VLOOKUP(B25,'Criticidad Social'!$B$7:$Q$160,16,FALSE)</f>
        <v>#N/A</v>
      </c>
      <c r="V25" s="80" t="e">
        <f>HLOOKUP(B25,Habilitadores!$C$18:$AO$20,3,FALSE)</f>
        <v>#N/A</v>
      </c>
      <c r="W25" s="70"/>
      <c r="X25" s="70"/>
    </row>
    <row r="26" spans="2:24" x14ac:dyDescent="0.25">
      <c r="B26" s="56"/>
      <c r="C26" s="67"/>
      <c r="D26" s="58"/>
      <c r="E26" s="68"/>
      <c r="F26" s="57"/>
      <c r="G26" s="61"/>
      <c r="H26" s="77" t="str">
        <f>+IF(OR(F26=Ponderadores!$G$8,F26=Ponderadores!$G$9,F26=Ponderadores!$G$10),"N/A","Incluir fecha")</f>
        <v>Incluir fecha</v>
      </c>
      <c r="I26" s="69"/>
      <c r="J26" s="68"/>
      <c r="K26" s="80" t="e">
        <f>IF(J26&lt;=Ponderadores!$D$34,"&lt;P25",IF(AND(J26&gt;=Ponderadores!$D$34,J26&lt;=Ponderadores!$D$35),"P25-P50",IF(AND(J26&gt;=Ponderadores!$D$35,J26&lt;=Ponderadores!$D$36),"P50-P75","&gt;P75")))</f>
        <v>#N/A</v>
      </c>
      <c r="L26" s="68"/>
      <c r="M26" s="81" t="e">
        <f t="shared" si="0"/>
        <v>#DIV/0!</v>
      </c>
      <c r="N26" s="67"/>
      <c r="O26" s="63"/>
      <c r="P26" s="82" t="e">
        <f>IF(O26&lt;=Ponderadores!$D$40,"&lt;P25",IF(AND(O26&gt;=Ponderadores!$D$40,O26&lt;=Ponderadores!$D$41),"P25-P50",IF(AND(O26&gt;=Ponderadores!$D$41,O26&lt;=Ponderadores!$D$42),"P50-P75","&gt;P75")))</f>
        <v>#N/A</v>
      </c>
      <c r="Q26" s="64"/>
      <c r="R26" s="64"/>
      <c r="S26" s="64"/>
      <c r="T26" s="62"/>
      <c r="U26" s="80" t="e">
        <f>VLOOKUP(B26,'Criticidad Social'!$B$7:$Q$160,16,FALSE)</f>
        <v>#N/A</v>
      </c>
      <c r="V26" s="80" t="e">
        <f>HLOOKUP(B26,Habilitadores!$C$18:$AO$20,3,FALSE)</f>
        <v>#N/A</v>
      </c>
      <c r="W26" s="70"/>
      <c r="X26" s="70"/>
    </row>
    <row r="27" spans="2:24" x14ac:dyDescent="0.25">
      <c r="B27" s="56"/>
      <c r="C27" s="67"/>
      <c r="D27" s="58"/>
      <c r="E27" s="68"/>
      <c r="F27" s="57"/>
      <c r="G27" s="61"/>
      <c r="H27" s="77" t="str">
        <f>+IF(OR(F27=Ponderadores!$G$8,F27=Ponderadores!$G$9,F27=Ponderadores!$G$10),"N/A","Incluir fecha")</f>
        <v>Incluir fecha</v>
      </c>
      <c r="I27" s="69"/>
      <c r="J27" s="68"/>
      <c r="K27" s="80" t="e">
        <f>IF(J27&lt;=Ponderadores!$D$34,"&lt;P25",IF(AND(J27&gt;=Ponderadores!$D$34,J27&lt;=Ponderadores!$D$35),"P25-P50",IF(AND(J27&gt;=Ponderadores!$D$35,J27&lt;=Ponderadores!$D$36),"P50-P75","&gt;P75")))</f>
        <v>#N/A</v>
      </c>
      <c r="L27" s="68"/>
      <c r="M27" s="81" t="e">
        <f t="shared" si="0"/>
        <v>#DIV/0!</v>
      </c>
      <c r="N27" s="67"/>
      <c r="O27" s="63"/>
      <c r="P27" s="82" t="e">
        <f>IF(O27&lt;=Ponderadores!$D$40,"&lt;P25",IF(AND(O27&gt;=Ponderadores!$D$40,O27&lt;=Ponderadores!$D$41),"P25-P50",IF(AND(O27&gt;=Ponderadores!$D$41,O27&lt;=Ponderadores!$D$42),"P50-P75","&gt;P75")))</f>
        <v>#N/A</v>
      </c>
      <c r="Q27" s="64"/>
      <c r="R27" s="64"/>
      <c r="S27" s="64"/>
      <c r="T27" s="62"/>
      <c r="U27" s="80" t="e">
        <f>VLOOKUP(B27,'Criticidad Social'!$B$7:$Q$160,16,FALSE)</f>
        <v>#N/A</v>
      </c>
      <c r="V27" s="80" t="e">
        <f>HLOOKUP(B27,Habilitadores!$C$18:$AO$20,3,FALSE)</f>
        <v>#N/A</v>
      </c>
      <c r="W27" s="70"/>
      <c r="X27" s="70"/>
    </row>
    <row r="28" spans="2:24" x14ac:dyDescent="0.25">
      <c r="B28" s="56"/>
      <c r="C28" s="67"/>
      <c r="D28" s="58"/>
      <c r="E28" s="68"/>
      <c r="F28" s="57"/>
      <c r="G28" s="61"/>
      <c r="H28" s="77" t="str">
        <f>+IF(OR(F28=Ponderadores!$G$8,F28=Ponderadores!$G$9,F28=Ponderadores!$G$10),"N/A","Incluir fecha")</f>
        <v>Incluir fecha</v>
      </c>
      <c r="I28" s="62"/>
      <c r="J28" s="68"/>
      <c r="K28" s="80" t="e">
        <f>IF(J28&lt;=Ponderadores!$D$34,"&lt;P25",IF(AND(J28&gt;=Ponderadores!$D$34,J28&lt;=Ponderadores!$D$35),"P25-P50",IF(AND(J28&gt;=Ponderadores!$D$35,J28&lt;=Ponderadores!$D$36),"P50-P75","&gt;P75")))</f>
        <v>#N/A</v>
      </c>
      <c r="L28" s="68"/>
      <c r="M28" s="81" t="e">
        <f t="shared" si="0"/>
        <v>#DIV/0!</v>
      </c>
      <c r="N28" s="67"/>
      <c r="O28" s="63"/>
      <c r="P28" s="82" t="e">
        <f>IF(O28&lt;=Ponderadores!$D$40,"&lt;P25",IF(AND(O28&gt;=Ponderadores!$D$40,O28&lt;=Ponderadores!$D$41),"P25-P50",IF(AND(O28&gt;=Ponderadores!$D$41,O28&lt;=Ponderadores!$D$42),"P50-P75","&gt;P75")))</f>
        <v>#N/A</v>
      </c>
      <c r="Q28" s="64"/>
      <c r="R28" s="64"/>
      <c r="S28" s="64"/>
      <c r="T28" s="62"/>
      <c r="U28" s="80" t="e">
        <f>VLOOKUP(B28,'Criticidad Social'!$B$7:$Q$160,16,FALSE)</f>
        <v>#N/A</v>
      </c>
      <c r="V28" s="80" t="e">
        <f>HLOOKUP(B28,Habilitadores!$C$18:$AO$20,3,FALSE)</f>
        <v>#N/A</v>
      </c>
      <c r="W28" s="70"/>
      <c r="X28" s="66"/>
    </row>
    <row r="29" spans="2:24" x14ac:dyDescent="0.25">
      <c r="B29" s="56"/>
      <c r="C29" s="67"/>
      <c r="D29" s="58"/>
      <c r="E29" s="68"/>
      <c r="F29" s="57"/>
      <c r="G29" s="61"/>
      <c r="H29" s="77" t="str">
        <f>+IF(OR(F29=Ponderadores!$G$8,F29=Ponderadores!$G$9,F29=Ponderadores!$G$10),"N/A","Incluir fecha")</f>
        <v>Incluir fecha</v>
      </c>
      <c r="I29" s="69"/>
      <c r="J29" s="68"/>
      <c r="K29" s="80" t="e">
        <f>IF(J29&lt;=Ponderadores!$D$34,"&lt;P25",IF(AND(J29&gt;=Ponderadores!$D$34,J29&lt;=Ponderadores!$D$35),"P25-P50",IF(AND(J29&gt;=Ponderadores!$D$35,J29&lt;=Ponderadores!$D$36),"P50-P75","&gt;P75")))</f>
        <v>#N/A</v>
      </c>
      <c r="L29" s="68"/>
      <c r="M29" s="81" t="e">
        <f t="shared" si="0"/>
        <v>#DIV/0!</v>
      </c>
      <c r="N29" s="67"/>
      <c r="O29" s="63"/>
      <c r="P29" s="82" t="e">
        <f>IF(O29&lt;=Ponderadores!$D$40,"&lt;P25",IF(AND(O29&gt;=Ponderadores!$D$40,O29&lt;=Ponderadores!$D$41),"P25-P50",IF(AND(O29&gt;=Ponderadores!$D$41,O29&lt;=Ponderadores!$D$42),"P50-P75","&gt;P75")))</f>
        <v>#N/A</v>
      </c>
      <c r="Q29" s="64"/>
      <c r="R29" s="64"/>
      <c r="S29" s="64"/>
      <c r="T29" s="62"/>
      <c r="U29" s="80" t="e">
        <f>VLOOKUP(B29,'Criticidad Social'!$B$7:$Q$160,16,FALSE)</f>
        <v>#N/A</v>
      </c>
      <c r="V29" s="80" t="e">
        <f>HLOOKUP(B29,Habilitadores!$C$18:$AO$20,3,FALSE)</f>
        <v>#N/A</v>
      </c>
      <c r="W29" s="70"/>
      <c r="X29" s="70"/>
    </row>
    <row r="30" spans="2:24" x14ac:dyDescent="0.25">
      <c r="B30" s="56"/>
      <c r="C30" s="67"/>
      <c r="D30" s="58"/>
      <c r="E30" s="68"/>
      <c r="F30" s="57"/>
      <c r="G30" s="61"/>
      <c r="H30" s="77" t="str">
        <f>+IF(OR(F30=Ponderadores!$G$8,F30=Ponderadores!$G$9,F30=Ponderadores!$G$10),"N/A","Incluir fecha")</f>
        <v>Incluir fecha</v>
      </c>
      <c r="I30" s="69"/>
      <c r="J30" s="68"/>
      <c r="K30" s="80" t="e">
        <f>IF(J30&lt;=Ponderadores!$D$34,"&lt;P25",IF(AND(J30&gt;=Ponderadores!$D$34,J30&lt;=Ponderadores!$D$35),"P25-P50",IF(AND(J30&gt;=Ponderadores!$D$35,J30&lt;=Ponderadores!$D$36),"P50-P75","&gt;P75")))</f>
        <v>#N/A</v>
      </c>
      <c r="L30" s="68"/>
      <c r="M30" s="81" t="e">
        <f t="shared" si="0"/>
        <v>#DIV/0!</v>
      </c>
      <c r="N30" s="67"/>
      <c r="O30" s="63"/>
      <c r="P30" s="82" t="e">
        <f>IF(O30&lt;=Ponderadores!$D$40,"&lt;P25",IF(AND(O30&gt;=Ponderadores!$D$40,O30&lt;=Ponderadores!$D$41),"P25-P50",IF(AND(O30&gt;=Ponderadores!$D$41,O30&lt;=Ponderadores!$D$42),"P50-P75","&gt;P75")))</f>
        <v>#N/A</v>
      </c>
      <c r="Q30" s="64"/>
      <c r="R30" s="64"/>
      <c r="S30" s="64"/>
      <c r="T30" s="62"/>
      <c r="U30" s="80" t="e">
        <f>VLOOKUP(B30,'Criticidad Social'!$B$7:$Q$160,16,FALSE)</f>
        <v>#N/A</v>
      </c>
      <c r="V30" s="80" t="e">
        <f>HLOOKUP(B30,Habilitadores!$C$18:$AO$20,3,FALSE)</f>
        <v>#N/A</v>
      </c>
      <c r="W30" s="70"/>
      <c r="X30" s="70"/>
    </row>
    <row r="31" spans="2:24" x14ac:dyDescent="0.25">
      <c r="B31" s="56"/>
      <c r="C31" s="67"/>
      <c r="D31" s="58"/>
      <c r="E31" s="68"/>
      <c r="F31" s="57"/>
      <c r="G31" s="61"/>
      <c r="H31" s="77" t="str">
        <f>+IF(OR(F31=Ponderadores!$G$8,F31=Ponderadores!$G$9,F31=Ponderadores!$G$10),"N/A","Incluir fecha")</f>
        <v>Incluir fecha</v>
      </c>
      <c r="I31" s="69"/>
      <c r="J31" s="68"/>
      <c r="K31" s="80" t="e">
        <f>IF(J31&lt;=Ponderadores!$D$34,"&lt;P25",IF(AND(J31&gt;=Ponderadores!$D$34,J31&lt;=Ponderadores!$D$35),"P25-P50",IF(AND(J31&gt;=Ponderadores!$D$35,J31&lt;=Ponderadores!$D$36),"P50-P75","&gt;P75")))</f>
        <v>#N/A</v>
      </c>
      <c r="L31" s="68"/>
      <c r="M31" s="81" t="e">
        <f t="shared" si="0"/>
        <v>#DIV/0!</v>
      </c>
      <c r="N31" s="67"/>
      <c r="O31" s="63"/>
      <c r="P31" s="82" t="e">
        <f>IF(O31&lt;=Ponderadores!$D$40,"&lt;P25",IF(AND(O31&gt;=Ponderadores!$D$40,O31&lt;=Ponderadores!$D$41),"P25-P50",IF(AND(O31&gt;=Ponderadores!$D$41,O31&lt;=Ponderadores!$D$42),"P50-P75","&gt;P75")))</f>
        <v>#N/A</v>
      </c>
      <c r="Q31" s="64"/>
      <c r="R31" s="64"/>
      <c r="S31" s="64"/>
      <c r="T31" s="62"/>
      <c r="U31" s="80" t="e">
        <f>VLOOKUP(B31,'Criticidad Social'!$B$7:$Q$160,16,FALSE)</f>
        <v>#N/A</v>
      </c>
      <c r="V31" s="80" t="e">
        <f>HLOOKUP(B31,Habilitadores!$C$18:$AO$20,3,FALSE)</f>
        <v>#N/A</v>
      </c>
      <c r="W31" s="66"/>
      <c r="X31" s="70"/>
    </row>
    <row r="32" spans="2:24" x14ac:dyDescent="0.25">
      <c r="B32" s="56"/>
      <c r="C32" s="67"/>
      <c r="D32" s="58"/>
      <c r="E32" s="68"/>
      <c r="F32" s="57"/>
      <c r="G32" s="61"/>
      <c r="H32" s="77" t="str">
        <f>+IF(OR(F32=Ponderadores!$G$8,F32=Ponderadores!$G$9,F32=Ponderadores!$G$10),"N/A","Incluir fecha")</f>
        <v>Incluir fecha</v>
      </c>
      <c r="I32" s="69"/>
      <c r="J32" s="68"/>
      <c r="K32" s="80" t="e">
        <f>IF(J32&lt;=Ponderadores!$D$34,"&lt;P25",IF(AND(J32&gt;=Ponderadores!$D$34,J32&lt;=Ponderadores!$D$35),"P25-P50",IF(AND(J32&gt;=Ponderadores!$D$35,J32&lt;=Ponderadores!$D$36),"P50-P75","&gt;P75")))</f>
        <v>#N/A</v>
      </c>
      <c r="L32" s="68"/>
      <c r="M32" s="81" t="e">
        <f t="shared" si="0"/>
        <v>#DIV/0!</v>
      </c>
      <c r="N32" s="67"/>
      <c r="O32" s="63"/>
      <c r="P32" s="82" t="e">
        <f>IF(O32&lt;=Ponderadores!$D$40,"&lt;P25",IF(AND(O32&gt;=Ponderadores!$D$40,O32&lt;=Ponderadores!$D$41),"P25-P50",IF(AND(O32&gt;=Ponderadores!$D$41,O32&lt;=Ponderadores!$D$42),"P50-P75","&gt;P75")))</f>
        <v>#N/A</v>
      </c>
      <c r="Q32" s="64"/>
      <c r="R32" s="64"/>
      <c r="S32" s="64"/>
      <c r="T32" s="62"/>
      <c r="U32" s="80" t="e">
        <f>VLOOKUP(B32,'Criticidad Social'!$B$7:$Q$160,16,FALSE)</f>
        <v>#N/A</v>
      </c>
      <c r="V32" s="80" t="e">
        <f>HLOOKUP(B32,Habilitadores!$C$18:$AO$20,3,FALSE)</f>
        <v>#N/A</v>
      </c>
      <c r="W32" s="70"/>
      <c r="X32" s="70"/>
    </row>
    <row r="33" spans="2:28" x14ac:dyDescent="0.25">
      <c r="B33" s="56"/>
      <c r="C33" s="67"/>
      <c r="D33" s="58"/>
      <c r="E33" s="68"/>
      <c r="F33" s="57"/>
      <c r="G33" s="61"/>
      <c r="H33" s="77" t="str">
        <f>+IF(OR(F33=Ponderadores!$G$8,F33=Ponderadores!$G$9,F33=Ponderadores!$G$10),"N/A","Incluir fecha")</f>
        <v>Incluir fecha</v>
      </c>
      <c r="I33" s="69"/>
      <c r="J33" s="68"/>
      <c r="K33" s="80" t="e">
        <f>IF(J33&lt;=Ponderadores!$D$34,"&lt;P25",IF(AND(J33&gt;=Ponderadores!$D$34,J33&lt;=Ponderadores!$D$35),"P25-P50",IF(AND(J33&gt;=Ponderadores!$D$35,J33&lt;=Ponderadores!$D$36),"P50-P75","&gt;P75")))</f>
        <v>#N/A</v>
      </c>
      <c r="L33" s="68"/>
      <c r="M33" s="81" t="e">
        <f t="shared" si="0"/>
        <v>#DIV/0!</v>
      </c>
      <c r="N33" s="67"/>
      <c r="O33" s="63"/>
      <c r="P33" s="82" t="e">
        <f>IF(O33&lt;=Ponderadores!$D$40,"&lt;P25",IF(AND(O33&gt;=Ponderadores!$D$40,O33&lt;=Ponderadores!$D$41),"P25-P50",IF(AND(O33&gt;=Ponderadores!$D$41,O33&lt;=Ponderadores!$D$42),"P50-P75","&gt;P75")))</f>
        <v>#N/A</v>
      </c>
      <c r="Q33" s="64"/>
      <c r="R33" s="64"/>
      <c r="S33" s="64"/>
      <c r="T33" s="62"/>
      <c r="U33" s="80" t="e">
        <f>VLOOKUP(B33,'Criticidad Social'!$B$7:$Q$160,16,FALSE)</f>
        <v>#N/A</v>
      </c>
      <c r="V33" s="80" t="e">
        <f>HLOOKUP(B33,Habilitadores!$C$18:$AO$20,3,FALSE)</f>
        <v>#N/A</v>
      </c>
      <c r="W33" s="70"/>
      <c r="X33" s="70"/>
    </row>
    <row r="34" spans="2:28" x14ac:dyDescent="0.25">
      <c r="B34" s="56"/>
      <c r="C34" s="67"/>
      <c r="D34" s="58"/>
      <c r="E34" s="68"/>
      <c r="F34" s="57"/>
      <c r="G34" s="61"/>
      <c r="H34" s="77" t="str">
        <f>+IF(OR(F34=Ponderadores!$G$8,F34=Ponderadores!$G$9,F34=Ponderadores!$G$10),"N/A","Incluir fecha")</f>
        <v>Incluir fecha</v>
      </c>
      <c r="I34" s="69"/>
      <c r="J34" s="68"/>
      <c r="K34" s="80" t="e">
        <f>IF(J34&lt;=Ponderadores!$D$34,"&lt;P25",IF(AND(J34&gt;=Ponderadores!$D$34,J34&lt;=Ponderadores!$D$35),"P25-P50",IF(AND(J34&gt;=Ponderadores!$D$35,J34&lt;=Ponderadores!$D$36),"P50-P75","&gt;P75")))</f>
        <v>#N/A</v>
      </c>
      <c r="L34" s="68"/>
      <c r="M34" s="81" t="e">
        <f t="shared" si="0"/>
        <v>#DIV/0!</v>
      </c>
      <c r="N34" s="67"/>
      <c r="O34" s="63"/>
      <c r="P34" s="82" t="e">
        <f>IF(O34&lt;=Ponderadores!$D$40,"&lt;P25",IF(AND(O34&gt;=Ponderadores!$D$40,O34&lt;=Ponderadores!$D$41),"P25-P50",IF(AND(O34&gt;=Ponderadores!$D$41,O34&lt;=Ponderadores!$D$42),"P50-P75","&gt;P75")))</f>
        <v>#N/A</v>
      </c>
      <c r="Q34" s="64"/>
      <c r="R34" s="64"/>
      <c r="S34" s="64"/>
      <c r="T34" s="62"/>
      <c r="U34" s="80" t="e">
        <f>VLOOKUP(B34,'Criticidad Social'!$B$7:$Q$160,16,FALSE)</f>
        <v>#N/A</v>
      </c>
      <c r="V34" s="80" t="e">
        <f>HLOOKUP(B34,Habilitadores!$C$18:$AO$20,3,FALSE)</f>
        <v>#N/A</v>
      </c>
      <c r="W34" s="70"/>
      <c r="X34" s="70"/>
    </row>
    <row r="35" spans="2:28" x14ac:dyDescent="0.25">
      <c r="B35" s="56"/>
      <c r="C35" s="67"/>
      <c r="D35" s="58"/>
      <c r="E35" s="68"/>
      <c r="F35" s="57"/>
      <c r="G35" s="61"/>
      <c r="H35" s="77" t="str">
        <f>+IF(OR(F35=Ponderadores!$G$8,F35=Ponderadores!$G$9,F35=Ponderadores!$G$10),"N/A","Incluir fecha")</f>
        <v>Incluir fecha</v>
      </c>
      <c r="I35" s="69"/>
      <c r="J35" s="68"/>
      <c r="K35" s="80" t="e">
        <f>IF(J35&lt;=Ponderadores!$D$34,"&lt;P25",IF(AND(J35&gt;=Ponderadores!$D$34,J35&lt;=Ponderadores!$D$35),"P25-P50",IF(AND(J35&gt;=Ponderadores!$D$35,J35&lt;=Ponderadores!$D$36),"P50-P75","&gt;P75")))</f>
        <v>#N/A</v>
      </c>
      <c r="L35" s="68"/>
      <c r="M35" s="81" t="e">
        <f t="shared" si="0"/>
        <v>#DIV/0!</v>
      </c>
      <c r="N35" s="67"/>
      <c r="O35" s="63"/>
      <c r="P35" s="82" t="e">
        <f>IF(O35&lt;=Ponderadores!$D$40,"&lt;P25",IF(AND(O35&gt;=Ponderadores!$D$40,O35&lt;=Ponderadores!$D$41),"P25-P50",IF(AND(O35&gt;=Ponderadores!$D$41,O35&lt;=Ponderadores!$D$42),"P50-P75","&gt;P75")))</f>
        <v>#N/A</v>
      </c>
      <c r="Q35" s="64"/>
      <c r="R35" s="64"/>
      <c r="S35" s="64"/>
      <c r="T35" s="62"/>
      <c r="U35" s="80" t="e">
        <f>VLOOKUP(B35,'Criticidad Social'!$B$7:$Q$160,16,FALSE)</f>
        <v>#N/A</v>
      </c>
      <c r="V35" s="80" t="e">
        <f>HLOOKUP(B35,Habilitadores!$C$18:$AO$20,3,FALSE)</f>
        <v>#N/A</v>
      </c>
      <c r="W35" s="66"/>
      <c r="X35" s="70"/>
    </row>
    <row r="36" spans="2:28" x14ac:dyDescent="0.25">
      <c r="B36" s="56"/>
      <c r="C36" s="67"/>
      <c r="D36" s="58"/>
      <c r="E36" s="68"/>
      <c r="F36" s="57"/>
      <c r="G36" s="61"/>
      <c r="H36" s="77" t="str">
        <f>+IF(OR(F36=Ponderadores!$G$8,F36=Ponderadores!$G$9,F36=Ponderadores!$G$10),"N/A","Incluir fecha")</f>
        <v>Incluir fecha</v>
      </c>
      <c r="I36" s="69"/>
      <c r="J36" s="68"/>
      <c r="K36" s="80" t="e">
        <f>IF(J36&lt;=Ponderadores!$D$34,"&lt;P25",IF(AND(J36&gt;=Ponderadores!$D$34,J36&lt;=Ponderadores!$D$35),"P25-P50",IF(AND(J36&gt;=Ponderadores!$D$35,J36&lt;=Ponderadores!$D$36),"P50-P75","&gt;P75")))</f>
        <v>#N/A</v>
      </c>
      <c r="L36" s="68"/>
      <c r="M36" s="81" t="e">
        <f t="shared" si="0"/>
        <v>#DIV/0!</v>
      </c>
      <c r="N36" s="67"/>
      <c r="O36" s="63"/>
      <c r="P36" s="82" t="e">
        <f>IF(O36&lt;=Ponderadores!$D$40,"&lt;P25",IF(AND(O36&gt;=Ponderadores!$D$40,O36&lt;=Ponderadores!$D$41),"P25-P50",IF(AND(O36&gt;=Ponderadores!$D$41,O36&lt;=Ponderadores!$D$42),"P50-P75","&gt;P75")))</f>
        <v>#N/A</v>
      </c>
      <c r="Q36" s="64"/>
      <c r="R36" s="64"/>
      <c r="S36" s="64"/>
      <c r="T36" s="62"/>
      <c r="U36" s="80" t="e">
        <f>VLOOKUP(B36,'Criticidad Social'!$B$7:$Q$160,16,FALSE)</f>
        <v>#N/A</v>
      </c>
      <c r="V36" s="80" t="e">
        <f>HLOOKUP(B36,Habilitadores!$C$18:$AO$20,3,FALSE)</f>
        <v>#N/A</v>
      </c>
      <c r="W36" s="66"/>
      <c r="X36" s="70"/>
    </row>
    <row r="37" spans="2:28" x14ac:dyDescent="0.25">
      <c r="B37" s="56"/>
      <c r="C37" s="67"/>
      <c r="D37" s="58"/>
      <c r="E37" s="68"/>
      <c r="F37" s="57"/>
      <c r="G37" s="61"/>
      <c r="H37" s="77" t="str">
        <f>+IF(OR(F37=Ponderadores!$G$8,F37=Ponderadores!$G$9,F37=Ponderadores!$G$10),"N/A","Incluir fecha")</f>
        <v>Incluir fecha</v>
      </c>
      <c r="I37" s="69"/>
      <c r="J37" s="68"/>
      <c r="K37" s="80" t="e">
        <f>IF(J37&lt;=Ponderadores!$D$34,"&lt;P25",IF(AND(J37&gt;=Ponderadores!$D$34,J37&lt;=Ponderadores!$D$35),"P25-P50",IF(AND(J37&gt;=Ponderadores!$D$35,J37&lt;=Ponderadores!$D$36),"P50-P75","&gt;P75")))</f>
        <v>#N/A</v>
      </c>
      <c r="L37" s="68"/>
      <c r="M37" s="81" t="e">
        <f t="shared" si="0"/>
        <v>#DIV/0!</v>
      </c>
      <c r="N37" s="67"/>
      <c r="O37" s="63"/>
      <c r="P37" s="82" t="e">
        <f>IF(O37&lt;=Ponderadores!$D$40,"&lt;P25",IF(AND(O37&gt;=Ponderadores!$D$40,O37&lt;=Ponderadores!$D$41),"P25-P50",IF(AND(O37&gt;=Ponderadores!$D$41,O37&lt;=Ponderadores!$D$42),"P50-P75","&gt;P75")))</f>
        <v>#N/A</v>
      </c>
      <c r="Q37" s="64"/>
      <c r="R37" s="64"/>
      <c r="S37" s="64"/>
      <c r="T37" s="62"/>
      <c r="U37" s="80" t="e">
        <f>VLOOKUP(B37,'Criticidad Social'!$B$7:$Q$160,16,FALSE)</f>
        <v>#N/A</v>
      </c>
      <c r="V37" s="80" t="e">
        <f>HLOOKUP(B37,Habilitadores!$C$18:$AO$20,3,FALSE)</f>
        <v>#N/A</v>
      </c>
      <c r="W37" s="70"/>
      <c r="X37" s="70"/>
    </row>
    <row r="38" spans="2:28" x14ac:dyDescent="0.25">
      <c r="B38" s="56"/>
      <c r="C38" s="67"/>
      <c r="D38" s="58"/>
      <c r="E38" s="68"/>
      <c r="F38" s="57"/>
      <c r="G38" s="61"/>
      <c r="H38" s="77" t="str">
        <f>+IF(OR(F38=Ponderadores!$G$8,F38=Ponderadores!$G$9,F38=Ponderadores!$G$10),"N/A","Incluir fecha")</f>
        <v>Incluir fecha</v>
      </c>
      <c r="I38" s="69"/>
      <c r="J38" s="68"/>
      <c r="K38" s="80" t="e">
        <f>IF(J38&lt;=Ponderadores!$D$34,"&lt;P25",IF(AND(J38&gt;=Ponderadores!$D$34,J38&lt;=Ponderadores!$D$35),"P25-P50",IF(AND(J38&gt;=Ponderadores!$D$35,J38&lt;=Ponderadores!$D$36),"P50-P75","&gt;P75")))</f>
        <v>#N/A</v>
      </c>
      <c r="L38" s="68"/>
      <c r="M38" s="81" t="e">
        <f t="shared" si="0"/>
        <v>#DIV/0!</v>
      </c>
      <c r="N38" s="67"/>
      <c r="O38" s="63"/>
      <c r="P38" s="82" t="e">
        <f>IF(O38&lt;=Ponderadores!$D$40,"&lt;P25",IF(AND(O38&gt;=Ponderadores!$D$40,O38&lt;=Ponderadores!$D$41),"P25-P50",IF(AND(O38&gt;=Ponderadores!$D$41,O38&lt;=Ponderadores!$D$42),"P50-P75","&gt;P75")))</f>
        <v>#N/A</v>
      </c>
      <c r="Q38" s="64"/>
      <c r="R38" s="64"/>
      <c r="S38" s="64"/>
      <c r="T38" s="62"/>
      <c r="U38" s="80" t="e">
        <f>VLOOKUP(B38,'Criticidad Social'!$B$7:$Q$160,16,FALSE)</f>
        <v>#N/A</v>
      </c>
      <c r="V38" s="80" t="e">
        <f>HLOOKUP(B38,Habilitadores!$C$18:$AO$20,3,FALSE)</f>
        <v>#N/A</v>
      </c>
      <c r="W38" s="66"/>
      <c r="X38" s="70"/>
    </row>
    <row r="39" spans="2:28" x14ac:dyDescent="0.25">
      <c r="B39" s="56"/>
      <c r="C39" s="67"/>
      <c r="D39" s="58"/>
      <c r="E39" s="68"/>
      <c r="F39" s="57"/>
      <c r="G39" s="61"/>
      <c r="H39" s="77" t="str">
        <f>+IF(OR(F39=Ponderadores!$G$8,F39=Ponderadores!$G$9,F39=Ponderadores!$G$10),"N/A","Incluir fecha")</f>
        <v>Incluir fecha</v>
      </c>
      <c r="I39" s="69"/>
      <c r="J39" s="68"/>
      <c r="K39" s="80" t="e">
        <f>IF(J39&lt;=Ponderadores!$D$34,"&lt;P25",IF(AND(J39&gt;=Ponderadores!$D$34,J39&lt;=Ponderadores!$D$35),"P25-P50",IF(AND(J39&gt;=Ponderadores!$D$35,J39&lt;=Ponderadores!$D$36),"P50-P75","&gt;P75")))</f>
        <v>#N/A</v>
      </c>
      <c r="L39" s="68"/>
      <c r="M39" s="81" t="e">
        <f t="shared" si="0"/>
        <v>#DIV/0!</v>
      </c>
      <c r="N39" s="67"/>
      <c r="O39" s="63"/>
      <c r="P39" s="82" t="e">
        <f>IF(O39&lt;=Ponderadores!$D$40,"&lt;P25",IF(AND(O39&gt;=Ponderadores!$D$40,O39&lt;=Ponderadores!$D$41),"P25-P50",IF(AND(O39&gt;=Ponderadores!$D$41,O39&lt;=Ponderadores!$D$42),"P50-P75","&gt;P75")))</f>
        <v>#N/A</v>
      </c>
      <c r="Q39" s="64"/>
      <c r="R39" s="64"/>
      <c r="S39" s="64"/>
      <c r="T39" s="62"/>
      <c r="U39" s="80" t="e">
        <f>VLOOKUP(B39,'Criticidad Social'!$B$7:$Q$160,16,FALSE)</f>
        <v>#N/A</v>
      </c>
      <c r="V39" s="80" t="e">
        <f>HLOOKUP(B39,Habilitadores!$C$18:$AO$20,3,FALSE)</f>
        <v>#N/A</v>
      </c>
      <c r="W39" s="66"/>
      <c r="X39" s="70"/>
    </row>
    <row r="40" spans="2:28" x14ac:dyDescent="0.25">
      <c r="B40" s="56"/>
      <c r="C40" s="67"/>
      <c r="D40" s="58"/>
      <c r="E40" s="68"/>
      <c r="F40" s="57"/>
      <c r="G40" s="61"/>
      <c r="H40" s="77" t="str">
        <f>+IF(OR(F40=Ponderadores!$G$8,F40=Ponderadores!$G$9,F40=Ponderadores!$G$10),"N/A","Incluir fecha")</f>
        <v>Incluir fecha</v>
      </c>
      <c r="I40" s="69"/>
      <c r="J40" s="68"/>
      <c r="K40" s="80" t="e">
        <f>IF(J40&lt;=Ponderadores!$D$34,"&lt;P25",IF(AND(J40&gt;=Ponderadores!$D$34,J40&lt;=Ponderadores!$D$35),"P25-P50",IF(AND(J40&gt;=Ponderadores!$D$35,J40&lt;=Ponderadores!$D$36),"P50-P75","&gt;P75")))</f>
        <v>#N/A</v>
      </c>
      <c r="L40" s="68"/>
      <c r="M40" s="81" t="e">
        <f t="shared" si="0"/>
        <v>#DIV/0!</v>
      </c>
      <c r="N40" s="67"/>
      <c r="O40" s="63"/>
      <c r="P40" s="82" t="e">
        <f>IF(O40&lt;=Ponderadores!$D$40,"&lt;P25",IF(AND(O40&gt;=Ponderadores!$D$40,O40&lt;=Ponderadores!$D$41),"P25-P50",IF(AND(O40&gt;=Ponderadores!$D$41,O40&lt;=Ponderadores!$D$42),"P50-P75","&gt;P75")))</f>
        <v>#N/A</v>
      </c>
      <c r="Q40" s="64"/>
      <c r="R40" s="64"/>
      <c r="S40" s="64"/>
      <c r="T40" s="62"/>
      <c r="U40" s="80" t="e">
        <f>VLOOKUP(B40,'Criticidad Social'!$B$7:$Q$160,16,FALSE)</f>
        <v>#N/A</v>
      </c>
      <c r="V40" s="80" t="e">
        <f>HLOOKUP(B40,Habilitadores!$C$18:$AO$20,3,FALSE)</f>
        <v>#N/A</v>
      </c>
      <c r="W40" s="66"/>
      <c r="X40" s="70"/>
    </row>
    <row r="41" spans="2:28" x14ac:dyDescent="0.25">
      <c r="B41" s="56"/>
      <c r="C41" s="67"/>
      <c r="D41" s="58"/>
      <c r="E41" s="68"/>
      <c r="F41" s="57"/>
      <c r="G41" s="61"/>
      <c r="H41" s="77" t="str">
        <f>+IF(OR(F41=Ponderadores!$G$8,F41=Ponderadores!$G$9,F41=Ponderadores!$G$10),"N/A","Incluir fecha")</f>
        <v>Incluir fecha</v>
      </c>
      <c r="I41" s="69"/>
      <c r="J41" s="68"/>
      <c r="K41" s="80" t="e">
        <f>IF(J41&lt;=Ponderadores!$D$34,"&lt;P25",IF(AND(J41&gt;=Ponderadores!$D$34,J41&lt;=Ponderadores!$D$35),"P25-P50",IF(AND(J41&gt;=Ponderadores!$D$35,J41&lt;=Ponderadores!$D$36),"P50-P75","&gt;P75")))</f>
        <v>#N/A</v>
      </c>
      <c r="L41" s="68"/>
      <c r="M41" s="81" t="e">
        <f t="shared" si="0"/>
        <v>#DIV/0!</v>
      </c>
      <c r="N41" s="67"/>
      <c r="O41" s="63"/>
      <c r="P41" s="82" t="e">
        <f>IF(O41&lt;=Ponderadores!$D$40,"&lt;P25",IF(AND(O41&gt;=Ponderadores!$D$40,O41&lt;=Ponderadores!$D$41),"P25-P50",IF(AND(O41&gt;=Ponderadores!$D$41,O41&lt;=Ponderadores!$D$42),"P50-P75","&gt;P75")))</f>
        <v>#N/A</v>
      </c>
      <c r="Q41" s="64"/>
      <c r="R41" s="64"/>
      <c r="S41" s="64"/>
      <c r="T41" s="62"/>
      <c r="U41" s="80" t="e">
        <f>VLOOKUP(B41,'Criticidad Social'!$B$7:$Q$160,16,FALSE)</f>
        <v>#N/A</v>
      </c>
      <c r="V41" s="80" t="e">
        <f>HLOOKUP(B41,Habilitadores!$C$18:$AO$20,3,FALSE)</f>
        <v>#N/A</v>
      </c>
      <c r="W41" s="66"/>
      <c r="X41" s="70"/>
    </row>
    <row r="42" spans="2:28" x14ac:dyDescent="0.25">
      <c r="B42" s="56"/>
      <c r="C42" s="67"/>
      <c r="D42" s="58"/>
      <c r="E42" s="68"/>
      <c r="F42" s="57"/>
      <c r="G42" s="61"/>
      <c r="H42" s="77" t="str">
        <f>+IF(OR(F42=Ponderadores!$G$8,F42=Ponderadores!$G$9,F42=Ponderadores!$G$10),"N/A","Incluir fecha")</f>
        <v>Incluir fecha</v>
      </c>
      <c r="I42" s="62"/>
      <c r="J42" s="68"/>
      <c r="K42" s="80" t="e">
        <f>IF(J42&lt;=Ponderadores!$D$34,"&lt;P25",IF(AND(J42&gt;=Ponderadores!$D$34,J42&lt;=Ponderadores!$D$35),"P25-P50",IF(AND(J42&gt;=Ponderadores!$D$35,J42&lt;=Ponderadores!$D$36),"P50-P75","&gt;P75")))</f>
        <v>#N/A</v>
      </c>
      <c r="L42" s="68"/>
      <c r="M42" s="81" t="e">
        <f t="shared" si="0"/>
        <v>#DIV/0!</v>
      </c>
      <c r="N42" s="67"/>
      <c r="O42" s="63"/>
      <c r="P42" s="82" t="e">
        <f>IF(O42&lt;=Ponderadores!$D$40,"&lt;P25",IF(AND(O42&gt;=Ponderadores!$D$40,O42&lt;=Ponderadores!$D$41),"P25-P50",IF(AND(O42&gt;=Ponderadores!$D$41,O42&lt;=Ponderadores!$D$42),"P50-P75","&gt;P75")))</f>
        <v>#N/A</v>
      </c>
      <c r="Q42" s="64"/>
      <c r="R42" s="64"/>
      <c r="S42" s="64"/>
      <c r="T42" s="62"/>
      <c r="U42" s="80" t="e">
        <f>VLOOKUP(B42,'Criticidad Social'!$B$7:$Q$160,16,FALSE)</f>
        <v>#N/A</v>
      </c>
      <c r="V42" s="80" t="e">
        <f>HLOOKUP(B42,Habilitadores!$C$18:$AO$20,3,FALSE)</f>
        <v>#N/A</v>
      </c>
      <c r="W42" s="66"/>
      <c r="X42" s="66"/>
    </row>
    <row r="43" spans="2:28" x14ac:dyDescent="0.25">
      <c r="B43" s="56"/>
      <c r="C43" s="67"/>
      <c r="D43" s="58"/>
      <c r="E43" s="68"/>
      <c r="F43" s="57"/>
      <c r="G43" s="61"/>
      <c r="H43" s="77" t="str">
        <f>+IF(OR(F43=Ponderadores!$G$8,F43=Ponderadores!$G$9,F43=Ponderadores!$G$10),"N/A","Incluir fecha")</f>
        <v>Incluir fecha</v>
      </c>
      <c r="I43" s="62"/>
      <c r="J43" s="68"/>
      <c r="K43" s="80" t="e">
        <f>IF(J43&lt;=Ponderadores!$D$34,"&lt;P25",IF(AND(J43&gt;=Ponderadores!$D$34,J43&lt;=Ponderadores!$D$35),"P25-P50",IF(AND(J43&gt;=Ponderadores!$D$35,J43&lt;=Ponderadores!$D$36),"P50-P75","&gt;P75")))</f>
        <v>#N/A</v>
      </c>
      <c r="L43" s="68"/>
      <c r="M43" s="81" t="e">
        <f t="shared" si="0"/>
        <v>#DIV/0!</v>
      </c>
      <c r="N43" s="67"/>
      <c r="O43" s="63"/>
      <c r="P43" s="82" t="e">
        <f>IF(O43&lt;=Ponderadores!$D$40,"&lt;P25",IF(AND(O43&gt;=Ponderadores!$D$40,O43&lt;=Ponderadores!$D$41),"P25-P50",IF(AND(O43&gt;=Ponderadores!$D$41,O43&lt;=Ponderadores!$D$42),"P50-P75","&gt;P75")))</f>
        <v>#N/A</v>
      </c>
      <c r="Q43" s="64"/>
      <c r="R43" s="64"/>
      <c r="S43" s="64"/>
      <c r="T43" s="62"/>
      <c r="U43" s="80" t="e">
        <f>VLOOKUP(B43,'Criticidad Social'!$B$7:$Q$160,16,FALSE)</f>
        <v>#N/A</v>
      </c>
      <c r="V43" s="80" t="e">
        <f>HLOOKUP(B43,Habilitadores!$C$18:$AO$20,3,FALSE)</f>
        <v>#N/A</v>
      </c>
      <c r="W43" s="70"/>
      <c r="X43" s="70"/>
      <c r="AB43" s="52"/>
    </row>
    <row r="44" spans="2:28" x14ac:dyDescent="0.25">
      <c r="B44" s="56"/>
      <c r="C44" s="67"/>
      <c r="D44" s="58"/>
      <c r="E44" s="68"/>
      <c r="F44" s="57"/>
      <c r="G44" s="61"/>
      <c r="H44" s="77" t="str">
        <f>+IF(OR(F44=Ponderadores!$G$8,F44=Ponderadores!$G$9,F44=Ponderadores!$G$10),"N/A","Incluir fecha")</f>
        <v>Incluir fecha</v>
      </c>
      <c r="I44" s="69"/>
      <c r="J44" s="68"/>
      <c r="K44" s="80" t="e">
        <f>IF(J44&lt;=Ponderadores!$D$34,"&lt;P25",IF(AND(J44&gt;=Ponderadores!$D$34,J44&lt;=Ponderadores!$D$35),"P25-P50",IF(AND(J44&gt;=Ponderadores!$D$35,J44&lt;=Ponderadores!$D$36),"P50-P75","&gt;P75")))</f>
        <v>#N/A</v>
      </c>
      <c r="L44" s="68"/>
      <c r="M44" s="81" t="e">
        <f t="shared" si="0"/>
        <v>#DIV/0!</v>
      </c>
      <c r="N44" s="67"/>
      <c r="O44" s="63"/>
      <c r="P44" s="82" t="e">
        <f>IF(O44&lt;=Ponderadores!$D$40,"&lt;P25",IF(AND(O44&gt;=Ponderadores!$D$40,O44&lt;=Ponderadores!$D$41),"P25-P50",IF(AND(O44&gt;=Ponderadores!$D$41,O44&lt;=Ponderadores!$D$42),"P50-P75","&gt;P75")))</f>
        <v>#N/A</v>
      </c>
      <c r="Q44" s="64"/>
      <c r="R44" s="64"/>
      <c r="S44" s="64"/>
      <c r="T44" s="62"/>
      <c r="U44" s="80" t="e">
        <f>VLOOKUP(B44,'Criticidad Social'!$B$7:$Q$160,16,FALSE)</f>
        <v>#N/A</v>
      </c>
      <c r="V44" s="80" t="e">
        <f>HLOOKUP(B44,Habilitadores!$C$18:$AO$20,3,FALSE)</f>
        <v>#N/A</v>
      </c>
      <c r="W44" s="70"/>
      <c r="X44" s="70"/>
    </row>
    <row r="45" spans="2:28" x14ac:dyDescent="0.25">
      <c r="B45" s="71"/>
      <c r="P45" s="83"/>
    </row>
    <row r="47" spans="2:28" ht="15" customHeight="1" x14ac:dyDescent="0.25">
      <c r="J47" s="75">
        <f>J43+J29+J26+J25+J21+J17</f>
        <v>0</v>
      </c>
    </row>
  </sheetData>
  <sheetProtection algorithmName="SHA-512" hashValue="dULhWeqDXYM2x4NRUlmz73cMQ0LVqdJHpIIGp0wSjgXzH+46+5gKFIlOvhxV3Lcq3VU1S9M2vc3QOyNFfyxO8Q==" saltValue="FcL9Edli/RbeWw6HXPYzYA==" spinCount="100000" sheet="1" selectLockedCells="1"/>
  <autoFilter ref="B5:V5" xr:uid="{ECFDD124-29BB-40A8-9A0B-9A7F3AC4D464}">
    <sortState xmlns:xlrd2="http://schemas.microsoft.com/office/spreadsheetml/2017/richdata2" ref="B6:V43">
      <sortCondition ref="B5"/>
    </sortState>
  </autoFilter>
  <mergeCells count="8">
    <mergeCell ref="C1:X1"/>
    <mergeCell ref="C2:X2"/>
    <mergeCell ref="U3:X3"/>
    <mergeCell ref="O3:T3"/>
    <mergeCell ref="K3:N3"/>
    <mergeCell ref="H3:J3"/>
    <mergeCell ref="E3:G3"/>
    <mergeCell ref="C3:D3"/>
  </mergeCell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C4CF1FED-14E1-4DC1-8ADA-4F80D4A6C3A8}">
            <xm:f>NOT(ISERROR(SEARCH($V$6,V6)))</xm:f>
            <xm:f>$V$6</xm:f>
            <x14:dxf>
              <fill>
                <patternFill>
                  <bgColor theme="9" tint="0.39994506668294322"/>
                </patternFill>
              </fill>
            </x14:dxf>
          </x14:cfRule>
          <x14:cfRule type="containsText" priority="2" operator="containsText" id="{55C205C5-7FF6-4F3E-8582-A4EFC3664C48}">
            <xm:f>NOT(ISERROR(SEARCH($V$9,V6)))</xm:f>
            <xm:f>$V$9</xm:f>
            <x14:dxf>
              <fill>
                <patternFill>
                  <bgColor theme="6" tint="0.39994506668294322"/>
                </patternFill>
              </fill>
            </x14:dxf>
          </x14:cfRule>
          <xm:sqref>V6:V44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B2B0ADA2-4C03-4180-8630-E3464E5C4A7B}">
          <x14:formula1>
            <xm:f>Ponderadores!$C$24:$C$26</xm:f>
          </x14:formula1>
          <xm:sqref>Q6:Q44</xm:sqref>
        </x14:dataValidation>
        <x14:dataValidation type="list" allowBlank="1" showInputMessage="1" showErrorMessage="1" xr:uid="{6D52A985-53B5-487F-84B0-31446F84F79D}">
          <x14:formula1>
            <xm:f>Ponderadores!$G$24:$G$26</xm:f>
          </x14:formula1>
          <xm:sqref>R6:R44</xm:sqref>
        </x14:dataValidation>
        <x14:dataValidation type="list" allowBlank="1" showInputMessage="1" showErrorMessage="1" xr:uid="{7E600DCB-29A7-45F0-A4B4-BF0EBE9D9BC8}">
          <x14:formula1>
            <xm:f>Ponderadores!$L$24:$L$27</xm:f>
          </x14:formula1>
          <xm:sqref>S6:S44</xm:sqref>
        </x14:dataValidation>
        <x14:dataValidation type="list" allowBlank="1" showInputMessage="1" showErrorMessage="1" xr:uid="{4EC382FB-436B-4A30-A5A8-B41C55369B95}">
          <x14:formula1>
            <xm:f>Ponderadores!$G$8:$G$12</xm:f>
          </x14:formula1>
          <xm:sqref>F6:F44</xm:sqref>
        </x14:dataValidation>
        <x14:dataValidation type="list" allowBlank="1" showInputMessage="1" showErrorMessage="1" xr:uid="{3204003B-2F29-4689-87C7-05E6F45D2BFE}">
          <x14:formula1>
            <xm:f>Ponderadores!$L$8:$L$9</xm:f>
          </x14:formula1>
          <xm:sqref>D6:D44</xm:sqref>
        </x14:dataValidation>
        <x14:dataValidation type="list" allowBlank="1" showInputMessage="1" showErrorMessage="1" xr:uid="{2E5BBC48-DBC2-4AC8-90BA-E9B5DA383546}">
          <x14:formula1>
            <xm:f>Ponderadores!$L$18:$L$21</xm:f>
          </x14:formula1>
          <xm:sqref>N6:N44</xm:sqref>
        </x14:dataValidation>
        <x14:dataValidation type="list" allowBlank="1" showInputMessage="1" showErrorMessage="1" xr:uid="{1EDAF9EE-5887-4965-8196-64897AD1EFFE}">
          <x14:formula1>
            <xm:f>Ponderadores!$C$8:$C$9</xm:f>
          </x14:formula1>
          <xm:sqref>C6:C44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EC848-DC80-436D-814C-9801E6B33D79}">
  <sheetPr codeName="Hoja5">
    <tabColor theme="6" tint="-0.249977111117893"/>
  </sheetPr>
  <dimension ref="B1:Y59"/>
  <sheetViews>
    <sheetView showGridLines="0" zoomScale="85" zoomScaleNormal="85" workbookViewId="0">
      <selection activeCell="H3" sqref="H3:K3"/>
    </sheetView>
  </sheetViews>
  <sheetFormatPr baseColWidth="10" defaultColWidth="11.42578125" defaultRowHeight="15" customHeight="1" x14ac:dyDescent="0.25"/>
  <cols>
    <col min="1" max="1" width="2.42578125" style="2" customWidth="1"/>
    <col min="2" max="2" width="11.42578125" style="2" customWidth="1"/>
    <col min="3" max="3" width="12.7109375" style="2" customWidth="1"/>
    <col min="4" max="4" width="15.5703125" style="2" customWidth="1"/>
    <col min="5" max="5" width="2" style="2" hidden="1" customWidth="1"/>
    <col min="6" max="6" width="2.28515625" style="2" customWidth="1"/>
    <col min="7" max="7" width="22.5703125" style="2" customWidth="1"/>
    <col min="8" max="8" width="29.42578125" style="2" customWidth="1"/>
    <col min="9" max="9" width="12.42578125" style="2" bestFit="1" customWidth="1"/>
    <col min="10" max="10" width="2.140625" style="2" hidden="1" customWidth="1"/>
    <col min="11" max="11" width="1.7109375" style="2" customWidth="1"/>
    <col min="12" max="12" width="26" style="2" customWidth="1"/>
    <col min="13" max="13" width="13.7109375" style="2" customWidth="1"/>
    <col min="14" max="14" width="0" style="2" hidden="1" customWidth="1"/>
    <col min="15" max="15" width="4.7109375" style="2" customWidth="1"/>
    <col min="16" max="16" width="15.42578125" style="2" customWidth="1"/>
    <col min="17" max="17" width="14" style="2" customWidth="1"/>
    <col min="18" max="18" width="2.140625" style="2" bestFit="1" customWidth="1"/>
    <col min="19" max="19" width="6.85546875" style="2" customWidth="1"/>
    <col min="20" max="16384" width="11.42578125" style="2"/>
  </cols>
  <sheetData>
    <row r="1" spans="2:25" ht="25.5" customHeight="1" x14ac:dyDescent="0.25">
      <c r="C1" s="300" t="s">
        <v>193</v>
      </c>
      <c r="D1" s="300"/>
      <c r="E1" s="300"/>
      <c r="F1" s="300"/>
      <c r="G1" s="300"/>
      <c r="H1" s="300"/>
      <c r="I1" s="300"/>
      <c r="J1" s="300"/>
      <c r="K1" s="300"/>
      <c r="L1" s="300"/>
      <c r="M1" s="300"/>
      <c r="N1" s="300"/>
      <c r="O1" s="300"/>
      <c r="P1" s="300"/>
      <c r="Q1" s="300"/>
      <c r="R1" s="300"/>
      <c r="S1" s="300"/>
    </row>
    <row r="2" spans="2:25" ht="17.25" customHeight="1" x14ac:dyDescent="0.25">
      <c r="C2" s="328" t="s">
        <v>1</v>
      </c>
      <c r="D2" s="328"/>
      <c r="E2" s="328"/>
      <c r="F2" s="328"/>
      <c r="G2" s="328"/>
      <c r="H2" s="328"/>
      <c r="I2" s="328"/>
      <c r="J2" s="328"/>
      <c r="K2" s="328"/>
      <c r="L2" s="328"/>
      <c r="M2" s="328"/>
      <c r="N2" s="328"/>
      <c r="O2" s="328"/>
      <c r="P2" s="328"/>
      <c r="Q2" s="328"/>
      <c r="R2" s="328"/>
      <c r="S2" s="328"/>
    </row>
    <row r="3" spans="2:25" ht="15" customHeight="1" x14ac:dyDescent="0.25">
      <c r="B3" s="215"/>
      <c r="C3" s="204" t="s">
        <v>2</v>
      </c>
      <c r="D3" s="299" t="s">
        <v>3</v>
      </c>
      <c r="E3" s="299"/>
      <c r="F3" s="299"/>
      <c r="G3" s="206" t="s">
        <v>4</v>
      </c>
      <c r="H3" s="299">
        <f>Instructivo!H4</f>
        <v>1</v>
      </c>
      <c r="I3" s="299"/>
      <c r="J3" s="299"/>
      <c r="K3" s="299"/>
      <c r="L3" s="206" t="s">
        <v>5</v>
      </c>
      <c r="M3" s="302">
        <f>Instructivo!N4</f>
        <v>46170</v>
      </c>
      <c r="N3" s="302"/>
      <c r="O3" s="302"/>
      <c r="P3" s="302"/>
      <c r="Q3" s="302"/>
      <c r="R3" s="302"/>
      <c r="S3" s="302"/>
    </row>
    <row r="4" spans="2:25" ht="15.75" thickBot="1" x14ac:dyDescent="0.3"/>
    <row r="5" spans="2:25" x14ac:dyDescent="0.25">
      <c r="B5" s="318" t="s">
        <v>145</v>
      </c>
      <c r="C5" s="319"/>
      <c r="D5" s="319"/>
      <c r="E5" s="319"/>
      <c r="F5" s="319"/>
      <c r="G5" s="319"/>
      <c r="H5" s="319"/>
      <c r="I5" s="319"/>
      <c r="J5" s="319"/>
      <c r="K5" s="319"/>
      <c r="L5" s="319"/>
      <c r="M5" s="319"/>
      <c r="N5" s="319"/>
      <c r="O5" s="319"/>
      <c r="P5" s="319"/>
      <c r="Q5" s="319"/>
      <c r="R5" s="319"/>
      <c r="S5" s="320"/>
    </row>
    <row r="6" spans="2:25" x14ac:dyDescent="0.25">
      <c r="B6" s="5"/>
      <c r="S6" s="6"/>
    </row>
    <row r="7" spans="2:25" ht="31.35" customHeight="1" x14ac:dyDescent="0.25">
      <c r="B7" s="5"/>
      <c r="C7" s="327" t="s">
        <v>194</v>
      </c>
      <c r="D7" s="327"/>
      <c r="E7" s="27"/>
      <c r="F7"/>
      <c r="G7" s="324" t="s">
        <v>195</v>
      </c>
      <c r="H7" s="325"/>
      <c r="I7" s="326"/>
      <c r="J7" s="27"/>
      <c r="L7" s="324" t="s">
        <v>150</v>
      </c>
      <c r="M7" s="326"/>
      <c r="N7" s="15"/>
      <c r="P7"/>
      <c r="Q7"/>
      <c r="R7"/>
      <c r="S7" s="6"/>
    </row>
    <row r="8" spans="2:25" ht="14.25" customHeight="1" x14ac:dyDescent="0.25">
      <c r="B8" s="5"/>
      <c r="C8" s="3" t="s">
        <v>188</v>
      </c>
      <c r="D8" s="3" t="s">
        <v>196</v>
      </c>
      <c r="E8" s="3">
        <v>0</v>
      </c>
      <c r="G8" s="32" t="s">
        <v>197</v>
      </c>
      <c r="H8" s="3"/>
      <c r="I8" s="3" t="s">
        <v>198</v>
      </c>
      <c r="J8" s="3">
        <v>1</v>
      </c>
      <c r="L8" s="1" t="s">
        <v>180</v>
      </c>
      <c r="M8" s="3" t="s">
        <v>198</v>
      </c>
      <c r="N8" s="4">
        <v>1</v>
      </c>
      <c r="P8"/>
      <c r="Q8"/>
      <c r="R8"/>
      <c r="S8" s="6"/>
    </row>
    <row r="9" spans="2:25" x14ac:dyDescent="0.25">
      <c r="B9" s="5"/>
      <c r="C9" s="3" t="s">
        <v>199</v>
      </c>
      <c r="D9" s="3" t="s">
        <v>198</v>
      </c>
      <c r="E9" s="3">
        <v>1</v>
      </c>
      <c r="G9" s="3" t="s">
        <v>200</v>
      </c>
      <c r="H9" s="3"/>
      <c r="I9" s="3" t="s">
        <v>198</v>
      </c>
      <c r="J9" s="3">
        <v>1</v>
      </c>
      <c r="L9" s="1" t="s">
        <v>201</v>
      </c>
      <c r="M9" s="3" t="s">
        <v>196</v>
      </c>
      <c r="N9" s="4">
        <v>0</v>
      </c>
      <c r="P9"/>
      <c r="Q9"/>
      <c r="R9"/>
      <c r="S9" s="6"/>
    </row>
    <row r="10" spans="2:25" x14ac:dyDescent="0.25">
      <c r="B10" s="5"/>
      <c r="G10" s="33" t="s">
        <v>202</v>
      </c>
      <c r="H10" s="3"/>
      <c r="I10" s="3" t="s">
        <v>198</v>
      </c>
      <c r="J10" s="3">
        <v>1</v>
      </c>
      <c r="P10"/>
      <c r="Q10"/>
      <c r="R10"/>
      <c r="S10" s="6"/>
    </row>
    <row r="11" spans="2:25" ht="31.5" customHeight="1" x14ac:dyDescent="0.25">
      <c r="B11" s="5"/>
      <c r="F11"/>
      <c r="G11" s="34" t="s">
        <v>203</v>
      </c>
      <c r="H11" s="35" t="s">
        <v>204</v>
      </c>
      <c r="I11" s="3" t="s">
        <v>198</v>
      </c>
      <c r="J11" s="3">
        <v>1</v>
      </c>
      <c r="P11"/>
      <c r="Q11"/>
      <c r="R11"/>
      <c r="S11" s="6"/>
      <c r="X11"/>
      <c r="Y11"/>
    </row>
    <row r="12" spans="2:25" ht="31.5" customHeight="1" x14ac:dyDescent="0.25">
      <c r="B12" s="5"/>
      <c r="F12"/>
      <c r="G12" s="28"/>
      <c r="H12" s="30" t="s">
        <v>205</v>
      </c>
      <c r="I12" s="31" t="s">
        <v>196</v>
      </c>
      <c r="J12" s="31">
        <v>0</v>
      </c>
      <c r="S12" s="6"/>
      <c r="X12"/>
      <c r="Y12"/>
    </row>
    <row r="13" spans="2:25" x14ac:dyDescent="0.25">
      <c r="B13" s="7"/>
      <c r="C13" s="8"/>
      <c r="D13" s="8"/>
      <c r="E13" s="8"/>
      <c r="F13" s="8"/>
      <c r="G13" s="8"/>
      <c r="H13" s="8"/>
      <c r="I13" s="8"/>
      <c r="J13" s="8"/>
      <c r="K13" s="8"/>
      <c r="L13" s="8"/>
      <c r="M13" s="8"/>
      <c r="N13" s="8"/>
      <c r="O13" s="8"/>
      <c r="P13" s="8"/>
      <c r="Q13" s="8"/>
      <c r="R13" s="8"/>
      <c r="S13" s="9"/>
    </row>
    <row r="14" spans="2:25" x14ac:dyDescent="0.25">
      <c r="U14"/>
      <c r="V14"/>
      <c r="W14"/>
    </row>
    <row r="15" spans="2:25" x14ac:dyDescent="0.25">
      <c r="B15" s="321" t="s">
        <v>206</v>
      </c>
      <c r="C15" s="322"/>
      <c r="D15" s="322"/>
      <c r="E15" s="322"/>
      <c r="F15" s="322"/>
      <c r="G15" s="322"/>
      <c r="H15" s="322"/>
      <c r="I15" s="322"/>
      <c r="J15" s="322"/>
      <c r="K15" s="322"/>
      <c r="L15" s="322"/>
      <c r="M15" s="322"/>
      <c r="N15" s="322"/>
      <c r="O15" s="322"/>
      <c r="P15" s="322"/>
      <c r="Q15" s="322"/>
      <c r="R15" s="322"/>
      <c r="S15" s="323"/>
    </row>
    <row r="16" spans="2:25" x14ac:dyDescent="0.25">
      <c r="B16" s="5"/>
      <c r="S16" s="6"/>
    </row>
    <row r="17" spans="2:19" ht="39.75" customHeight="1" x14ac:dyDescent="0.25">
      <c r="B17" s="5"/>
      <c r="C17" s="313" t="s">
        <v>153</v>
      </c>
      <c r="D17" s="313"/>
      <c r="E17" s="16"/>
      <c r="G17" s="313" t="s">
        <v>101</v>
      </c>
      <c r="H17" s="313"/>
      <c r="I17" s="46"/>
      <c r="J17" s="16"/>
      <c r="L17" s="313" t="s">
        <v>207</v>
      </c>
      <c r="M17" s="313"/>
      <c r="N17" s="16"/>
      <c r="P17" s="313" t="s">
        <v>208</v>
      </c>
      <c r="Q17" s="313"/>
      <c r="R17" s="46"/>
      <c r="S17" s="6"/>
    </row>
    <row r="18" spans="2:19" x14ac:dyDescent="0.25">
      <c r="B18" s="5"/>
      <c r="C18" s="12" t="s">
        <v>209</v>
      </c>
      <c r="D18" s="13">
        <v>1</v>
      </c>
      <c r="E18" s="17"/>
      <c r="G18" s="312" t="s">
        <v>210</v>
      </c>
      <c r="H18" s="312"/>
      <c r="I18" s="20"/>
      <c r="J18" s="20"/>
      <c r="L18" s="3" t="s">
        <v>211</v>
      </c>
      <c r="M18" s="3">
        <v>1</v>
      </c>
      <c r="P18" s="12" t="s">
        <v>212</v>
      </c>
      <c r="Q18" s="3">
        <v>1</v>
      </c>
      <c r="S18" s="6"/>
    </row>
    <row r="19" spans="2:19" x14ac:dyDescent="0.25">
      <c r="B19" s="5"/>
      <c r="C19" s="12" t="s">
        <v>213</v>
      </c>
      <c r="D19" s="13">
        <v>0.75</v>
      </c>
      <c r="E19" s="17"/>
      <c r="G19" s="312"/>
      <c r="H19" s="312"/>
      <c r="I19" s="20"/>
      <c r="J19" s="20"/>
      <c r="L19" s="3" t="s">
        <v>214</v>
      </c>
      <c r="M19" s="3">
        <v>1</v>
      </c>
      <c r="P19" s="12" t="s">
        <v>215</v>
      </c>
      <c r="Q19" s="3">
        <v>0.75</v>
      </c>
      <c r="S19" s="6"/>
    </row>
    <row r="20" spans="2:19" x14ac:dyDescent="0.25">
      <c r="B20" s="5"/>
      <c r="C20" s="12" t="s">
        <v>215</v>
      </c>
      <c r="D20" s="13">
        <v>0.5</v>
      </c>
      <c r="E20" s="17"/>
      <c r="L20" s="3" t="s">
        <v>189</v>
      </c>
      <c r="M20" s="3">
        <v>0.75</v>
      </c>
      <c r="P20" s="12" t="s">
        <v>213</v>
      </c>
      <c r="Q20" s="3">
        <v>0.5</v>
      </c>
      <c r="S20" s="6"/>
    </row>
    <row r="21" spans="2:19" x14ac:dyDescent="0.25">
      <c r="B21" s="5"/>
      <c r="C21" s="12" t="s">
        <v>212</v>
      </c>
      <c r="D21" s="13">
        <v>0.25</v>
      </c>
      <c r="E21" s="17"/>
      <c r="L21" s="3" t="s">
        <v>216</v>
      </c>
      <c r="M21" s="3">
        <v>0.5</v>
      </c>
      <c r="P21" s="12" t="s">
        <v>209</v>
      </c>
      <c r="Q21" s="3">
        <v>0.25</v>
      </c>
      <c r="S21" s="6"/>
    </row>
    <row r="22" spans="2:19" x14ac:dyDescent="0.25">
      <c r="B22" s="5"/>
      <c r="S22" s="6"/>
    </row>
    <row r="23" spans="2:19" ht="36.75" customHeight="1" x14ac:dyDescent="0.25">
      <c r="B23" s="5"/>
      <c r="C23" s="313" t="s">
        <v>160</v>
      </c>
      <c r="D23" s="313"/>
      <c r="E23" s="16"/>
      <c r="G23" s="313" t="s">
        <v>115</v>
      </c>
      <c r="H23" s="313"/>
      <c r="I23" s="46"/>
      <c r="J23" s="16"/>
      <c r="L23" s="313" t="s">
        <v>163</v>
      </c>
      <c r="M23" s="313"/>
      <c r="N23" s="16"/>
      <c r="P23" s="313" t="s">
        <v>121</v>
      </c>
      <c r="Q23" s="313"/>
      <c r="R23" s="46"/>
      <c r="S23" s="6"/>
    </row>
    <row r="24" spans="2:19" x14ac:dyDescent="0.25">
      <c r="B24" s="5"/>
      <c r="C24" s="3" t="s">
        <v>180</v>
      </c>
      <c r="D24" s="3">
        <v>1</v>
      </c>
      <c r="G24" s="3" t="s">
        <v>190</v>
      </c>
      <c r="H24" s="3">
        <v>1</v>
      </c>
      <c r="L24" s="3" t="s">
        <v>217</v>
      </c>
      <c r="M24" s="3">
        <v>1</v>
      </c>
      <c r="P24" s="312" t="s">
        <v>218</v>
      </c>
      <c r="Q24" s="312"/>
      <c r="R24" s="20"/>
      <c r="S24" s="6"/>
    </row>
    <row r="25" spans="2:19" x14ac:dyDescent="0.25">
      <c r="B25" s="5"/>
      <c r="C25" s="3" t="s">
        <v>219</v>
      </c>
      <c r="D25" s="3">
        <v>0.75</v>
      </c>
      <c r="G25" s="3" t="s">
        <v>219</v>
      </c>
      <c r="H25" s="3">
        <v>0.75</v>
      </c>
      <c r="L25" s="3" t="s">
        <v>220</v>
      </c>
      <c r="M25" s="3">
        <v>0.75</v>
      </c>
      <c r="P25" s="312"/>
      <c r="Q25" s="312"/>
      <c r="R25" s="20"/>
      <c r="S25" s="6"/>
    </row>
    <row r="26" spans="2:19" x14ac:dyDescent="0.25">
      <c r="B26" s="5"/>
      <c r="C26" s="3" t="s">
        <v>201</v>
      </c>
      <c r="D26" s="3">
        <v>0.5</v>
      </c>
      <c r="G26" s="3" t="s">
        <v>201</v>
      </c>
      <c r="H26" s="3">
        <v>0.5</v>
      </c>
      <c r="L26" s="3" t="s">
        <v>191</v>
      </c>
      <c r="M26" s="3">
        <v>0.5</v>
      </c>
      <c r="S26" s="6"/>
    </row>
    <row r="27" spans="2:19" x14ac:dyDescent="0.25">
      <c r="B27" s="5"/>
      <c r="L27" s="3" t="s">
        <v>221</v>
      </c>
      <c r="M27" s="3">
        <v>0.25</v>
      </c>
      <c r="S27" s="6"/>
    </row>
    <row r="28" spans="2:19" x14ac:dyDescent="0.25">
      <c r="B28" s="7"/>
      <c r="C28" s="8"/>
      <c r="D28" s="8"/>
      <c r="E28" s="8"/>
      <c r="F28" s="8"/>
      <c r="G28" s="8"/>
      <c r="H28" s="8"/>
      <c r="I28" s="8"/>
      <c r="J28" s="8"/>
      <c r="K28" s="8"/>
      <c r="L28" s="8"/>
      <c r="M28" s="8"/>
      <c r="N28" s="8"/>
      <c r="O28" s="8"/>
      <c r="P28" s="8"/>
      <c r="Q28" s="8"/>
      <c r="R28" s="8"/>
      <c r="S28" s="9"/>
    </row>
    <row r="30" spans="2:19" x14ac:dyDescent="0.25"/>
    <row r="31" spans="2:19" x14ac:dyDescent="0.25">
      <c r="B31" s="315" t="s">
        <v>222</v>
      </c>
      <c r="C31" s="316"/>
      <c r="D31" s="316"/>
      <c r="E31" s="316"/>
      <c r="F31" s="316"/>
      <c r="G31" s="316"/>
      <c r="H31" s="316"/>
      <c r="I31" s="316"/>
      <c r="J31" s="316"/>
      <c r="K31" s="316"/>
      <c r="L31" s="316"/>
      <c r="M31" s="316"/>
      <c r="N31" s="316"/>
      <c r="O31" s="316"/>
      <c r="P31" s="316"/>
      <c r="Q31" s="316"/>
      <c r="R31" s="316"/>
      <c r="S31" s="317"/>
    </row>
    <row r="32" spans="2:19" x14ac:dyDescent="0.25">
      <c r="B32" s="5"/>
      <c r="S32" s="6"/>
    </row>
    <row r="33" spans="2:19" x14ac:dyDescent="0.25">
      <c r="B33" s="5"/>
      <c r="C33" s="314" t="s">
        <v>223</v>
      </c>
      <c r="D33" s="314"/>
      <c r="E33" s="18"/>
      <c r="G33" s="314" t="s">
        <v>224</v>
      </c>
      <c r="H33" s="314"/>
      <c r="I33" s="314"/>
      <c r="J33" s="314"/>
      <c r="K33" s="314"/>
      <c r="L33" s="314"/>
      <c r="M33" s="314"/>
      <c r="N33" s="18"/>
      <c r="P33"/>
      <c r="Q33"/>
      <c r="S33" s="6"/>
    </row>
    <row r="34" spans="2:19" x14ac:dyDescent="0.25">
      <c r="B34" s="5"/>
      <c r="C34" s="34" t="s">
        <v>225</v>
      </c>
      <c r="D34" s="34" t="e" cm="1">
        <f t="array" ref="D34">_xlfn.PERCENTILE.EXC(_xlfn._xlws.FILTER('Información Base'!$J$6:$J$44,'Información Base'!$V$6:$V$44="Se habilita"),0.25)</f>
        <v>#N/A</v>
      </c>
      <c r="E34" s="10"/>
      <c r="G34" s="311" t="s">
        <v>153</v>
      </c>
      <c r="H34" s="311"/>
      <c r="I34" s="311"/>
      <c r="J34" s="311"/>
      <c r="K34" s="311"/>
      <c r="L34" s="311"/>
      <c r="M34" s="14">
        <v>0.11</v>
      </c>
      <c r="N34" s="21"/>
      <c r="P34"/>
      <c r="Q34"/>
      <c r="S34" s="6"/>
    </row>
    <row r="35" spans="2:19" x14ac:dyDescent="0.25">
      <c r="B35" s="5"/>
      <c r="C35" s="34" t="s">
        <v>226</v>
      </c>
      <c r="D35" s="34" t="e" cm="1">
        <f t="array" ref="D35">_xlfn.PERCENTILE.EXC(_xlfn._xlws.FILTER('Información Base'!$J$6:$J$44,'Información Base'!$V$6:$V$44="Se habilita"),0.5)</f>
        <v>#N/A</v>
      </c>
      <c r="E35" s="10"/>
      <c r="G35" s="311" t="s">
        <v>101</v>
      </c>
      <c r="H35" s="311"/>
      <c r="I35" s="311"/>
      <c r="J35" s="311"/>
      <c r="K35" s="311"/>
      <c r="L35" s="311"/>
      <c r="M35" s="14">
        <v>0.12</v>
      </c>
      <c r="N35" s="21"/>
      <c r="P35"/>
      <c r="Q35"/>
      <c r="S35" s="6"/>
    </row>
    <row r="36" spans="2:19" x14ac:dyDescent="0.25">
      <c r="B36" s="5"/>
      <c r="C36" s="34" t="s">
        <v>227</v>
      </c>
      <c r="D36" s="34" t="e" cm="1">
        <f t="array" ref="D36">_xlfn.PERCENTILE.EXC(_xlfn._xlws.FILTER('Información Base'!$J$6:$J$44,'Información Base'!$V$6:$V$44="Se habilita"),0.75)</f>
        <v>#N/A</v>
      </c>
      <c r="E36" s="10"/>
      <c r="G36" s="311" t="s">
        <v>207</v>
      </c>
      <c r="H36" s="311"/>
      <c r="I36" s="311"/>
      <c r="J36" s="311"/>
      <c r="K36" s="311"/>
      <c r="L36" s="311"/>
      <c r="M36" s="14">
        <v>0.15</v>
      </c>
      <c r="N36" s="21"/>
      <c r="P36"/>
      <c r="Q36"/>
      <c r="S36" s="6"/>
    </row>
    <row r="37" spans="2:19" x14ac:dyDescent="0.25">
      <c r="B37" s="5"/>
      <c r="C37" s="10"/>
      <c r="G37" s="311" t="s">
        <v>158</v>
      </c>
      <c r="H37" s="311"/>
      <c r="I37" s="311"/>
      <c r="J37" s="311"/>
      <c r="K37" s="311"/>
      <c r="L37" s="311"/>
      <c r="M37" s="14">
        <v>0.14000000000000001</v>
      </c>
      <c r="N37" s="21"/>
      <c r="P37"/>
      <c r="Q37"/>
      <c r="S37" s="6"/>
    </row>
    <row r="38" spans="2:19" x14ac:dyDescent="0.25">
      <c r="B38" s="5"/>
      <c r="G38" s="311" t="s">
        <v>160</v>
      </c>
      <c r="H38" s="311"/>
      <c r="I38" s="311"/>
      <c r="J38" s="311"/>
      <c r="K38" s="311"/>
      <c r="L38" s="311"/>
      <c r="M38" s="14">
        <v>0.15</v>
      </c>
      <c r="N38" s="21"/>
      <c r="P38"/>
      <c r="Q38"/>
      <c r="S38" s="6"/>
    </row>
    <row r="39" spans="2:19" x14ac:dyDescent="0.25">
      <c r="B39" s="5"/>
      <c r="C39" s="314" t="s">
        <v>110</v>
      </c>
      <c r="D39" s="314"/>
      <c r="E39" s="18"/>
      <c r="G39" s="311" t="s">
        <v>115</v>
      </c>
      <c r="H39" s="311"/>
      <c r="I39" s="311"/>
      <c r="J39" s="311"/>
      <c r="K39" s="311"/>
      <c r="L39" s="311"/>
      <c r="M39" s="14">
        <v>0.14000000000000001</v>
      </c>
      <c r="N39" s="21"/>
      <c r="P39"/>
      <c r="Q39"/>
      <c r="S39" s="6"/>
    </row>
    <row r="40" spans="2:19" x14ac:dyDescent="0.25">
      <c r="B40" s="5"/>
      <c r="C40" s="34" t="s">
        <v>225</v>
      </c>
      <c r="D40" s="47" t="e" cm="1">
        <f t="array" ref="D40">_xlfn.PERCENTILE.EXC(_xlfn._xlws.FILTER('Información Base'!$O$6:$O$44,'Información Base'!$V$6:$V$44="Se habilita"),0.25)</f>
        <v>#N/A</v>
      </c>
      <c r="E40" s="19"/>
      <c r="G40" s="311" t="s">
        <v>163</v>
      </c>
      <c r="H40" s="311"/>
      <c r="I40" s="311"/>
      <c r="J40" s="311"/>
      <c r="K40" s="311"/>
      <c r="L40" s="311"/>
      <c r="M40" s="14">
        <v>7.0000000000000007E-2</v>
      </c>
      <c r="N40" s="21"/>
      <c r="P40"/>
      <c r="Q40"/>
      <c r="S40" s="6"/>
    </row>
    <row r="41" spans="2:19" x14ac:dyDescent="0.25">
      <c r="B41" s="5"/>
      <c r="C41" s="34" t="s">
        <v>226</v>
      </c>
      <c r="D41" s="47" t="e" cm="1">
        <f t="array" ref="D41">_xlfn.PERCENTILE.EXC(_xlfn._xlws.FILTER('Información Base'!$O$6:$O$44,'Información Base'!$V$6:$V$44="Se habilita"),0.5)</f>
        <v>#N/A</v>
      </c>
      <c r="E41" s="19"/>
      <c r="G41" s="311" t="s">
        <v>121</v>
      </c>
      <c r="H41" s="311"/>
      <c r="I41" s="311"/>
      <c r="J41" s="311"/>
      <c r="K41" s="311"/>
      <c r="L41" s="311"/>
      <c r="M41" s="14">
        <v>0.12</v>
      </c>
      <c r="N41" s="21"/>
      <c r="P41"/>
      <c r="Q41"/>
      <c r="S41" s="6"/>
    </row>
    <row r="42" spans="2:19" x14ac:dyDescent="0.25">
      <c r="B42" s="5"/>
      <c r="C42" s="34" t="s">
        <v>227</v>
      </c>
      <c r="D42" s="47" t="e" cm="1">
        <f t="array" ref="D42">_xlfn.PERCENTILE.EXC(_xlfn._xlws.FILTER('Información Base'!$O$6:$O$44,'Información Base'!$V$6:$V$44="Se habilita"),0.75)</f>
        <v>#N/A</v>
      </c>
      <c r="E42" s="19"/>
      <c r="G42" s="310" t="s">
        <v>228</v>
      </c>
      <c r="H42" s="310"/>
      <c r="I42" s="310"/>
      <c r="J42" s="310"/>
      <c r="K42" s="310"/>
      <c r="L42" s="310"/>
      <c r="M42" s="14">
        <f>SUM(M34:M41)</f>
        <v>1</v>
      </c>
      <c r="S42" s="6"/>
    </row>
    <row r="43" spans="2:19" ht="15.75" thickBot="1" x14ac:dyDescent="0.3">
      <c r="B43" s="7"/>
      <c r="C43" s="8"/>
      <c r="D43" s="8"/>
      <c r="E43" s="8"/>
      <c r="F43" s="8"/>
      <c r="G43" s="8"/>
      <c r="H43" s="8"/>
      <c r="I43" s="8"/>
      <c r="J43" s="8"/>
      <c r="K43" s="8"/>
      <c r="L43" s="8"/>
      <c r="M43" s="8"/>
      <c r="N43" s="8"/>
      <c r="O43" s="8"/>
      <c r="P43" s="8"/>
      <c r="Q43" s="8"/>
      <c r="R43" s="8"/>
      <c r="S43" s="9"/>
    </row>
    <row r="46" spans="2:19" ht="15" customHeight="1" x14ac:dyDescent="0.25">
      <c r="C46"/>
      <c r="D46"/>
    </row>
    <row r="47" spans="2:19" ht="15" customHeight="1" x14ac:dyDescent="0.25">
      <c r="C47"/>
      <c r="D47"/>
    </row>
    <row r="48" spans="2:19" ht="15" customHeight="1" x14ac:dyDescent="0.25">
      <c r="C48"/>
      <c r="D48"/>
    </row>
    <row r="49" spans="3:4" ht="15" customHeight="1" x14ac:dyDescent="0.25">
      <c r="C49"/>
      <c r="D49"/>
    </row>
    <row r="50" spans="3:4" ht="15" customHeight="1" x14ac:dyDescent="0.25">
      <c r="C50"/>
      <c r="D50"/>
    </row>
    <row r="51" spans="3:4" ht="15" customHeight="1" x14ac:dyDescent="0.25">
      <c r="C51"/>
      <c r="D51"/>
    </row>
    <row r="52" spans="3:4" ht="15" customHeight="1" x14ac:dyDescent="0.25">
      <c r="C52"/>
      <c r="D52"/>
    </row>
    <row r="53" spans="3:4" ht="15" customHeight="1" x14ac:dyDescent="0.25">
      <c r="C53"/>
      <c r="D53"/>
    </row>
    <row r="54" spans="3:4" ht="15" customHeight="1" x14ac:dyDescent="0.25">
      <c r="C54"/>
      <c r="D54"/>
    </row>
    <row r="55" spans="3:4" ht="15" customHeight="1" x14ac:dyDescent="0.25">
      <c r="C55"/>
      <c r="D55"/>
    </row>
    <row r="56" spans="3:4" ht="15" customHeight="1" x14ac:dyDescent="0.25">
      <c r="C56"/>
      <c r="D56"/>
    </row>
    <row r="57" spans="3:4" ht="15" customHeight="1" x14ac:dyDescent="0.25">
      <c r="C57"/>
      <c r="D57"/>
    </row>
    <row r="58" spans="3:4" ht="15" customHeight="1" x14ac:dyDescent="0.25">
      <c r="C58"/>
      <c r="D58"/>
    </row>
    <row r="59" spans="3:4" ht="15" customHeight="1" x14ac:dyDescent="0.25">
      <c r="C59"/>
      <c r="D59"/>
    </row>
  </sheetData>
  <sheetProtection algorithmName="SHA-512" hashValue="FdYSPfqGFbi204hXLkQ4hL40AnK3iuC8uwuKplDQYkmZceDk31if+eVOzPwhVjpEHZGreGiT6FGC2vEvxuCuog==" saltValue="hCJb+dH5+xDLsDTISVJSFg==" spinCount="100000" sheet="1" objects="1" scenarios="1"/>
  <mergeCells count="33">
    <mergeCell ref="M3:S3"/>
    <mergeCell ref="P23:Q23"/>
    <mergeCell ref="L7:M7"/>
    <mergeCell ref="C7:D7"/>
    <mergeCell ref="C1:S1"/>
    <mergeCell ref="C2:S2"/>
    <mergeCell ref="D3:F3"/>
    <mergeCell ref="H3:K3"/>
    <mergeCell ref="P24:Q25"/>
    <mergeCell ref="C33:D33"/>
    <mergeCell ref="B5:S5"/>
    <mergeCell ref="B15:S15"/>
    <mergeCell ref="C17:D17"/>
    <mergeCell ref="G17:H17"/>
    <mergeCell ref="L17:M17"/>
    <mergeCell ref="P17:Q17"/>
    <mergeCell ref="G7:I7"/>
    <mergeCell ref="G42:L42"/>
    <mergeCell ref="G40:L40"/>
    <mergeCell ref="G41:L41"/>
    <mergeCell ref="G18:H19"/>
    <mergeCell ref="C23:D23"/>
    <mergeCell ref="G23:H23"/>
    <mergeCell ref="L23:M23"/>
    <mergeCell ref="C39:D39"/>
    <mergeCell ref="B31:S31"/>
    <mergeCell ref="G33:M33"/>
    <mergeCell ref="G34:L34"/>
    <mergeCell ref="G35:L35"/>
    <mergeCell ref="G36:L36"/>
    <mergeCell ref="G37:L37"/>
    <mergeCell ref="G38:L38"/>
    <mergeCell ref="G39:L39"/>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39B9-896C-4B3A-B085-B52BEA8F4A28}">
  <sheetPr codeName="Hoja6">
    <tabColor theme="5" tint="-0.249977111117893"/>
  </sheetPr>
  <dimension ref="B1:DI24"/>
  <sheetViews>
    <sheetView showGridLines="0" zoomScale="90" zoomScaleNormal="90" workbookViewId="0">
      <selection activeCell="D15" sqref="D15"/>
    </sheetView>
  </sheetViews>
  <sheetFormatPr baseColWidth="10" defaultColWidth="11.42578125" defaultRowHeight="15" customHeight="1" x14ac:dyDescent="0.25"/>
  <cols>
    <col min="1" max="1" width="5.140625" style="11" customWidth="1"/>
    <col min="2" max="2" width="45.140625" style="11" customWidth="1"/>
    <col min="3" max="3" width="20.7109375" style="11" customWidth="1"/>
    <col min="4" max="4" width="23.28515625" style="11" bestFit="1" customWidth="1"/>
    <col min="5" max="5" width="29" style="11" bestFit="1" customWidth="1"/>
    <col min="6" max="6" width="24.42578125" style="11" bestFit="1" customWidth="1"/>
    <col min="7" max="7" width="36.42578125" style="11" bestFit="1" customWidth="1"/>
    <col min="8" max="8" width="19.85546875" style="11" bestFit="1" customWidth="1"/>
    <col min="9" max="9" width="21.85546875" style="11" bestFit="1" customWidth="1"/>
    <col min="10" max="10" width="21.85546875" style="142" bestFit="1" customWidth="1"/>
    <col min="11" max="11" width="24.7109375" style="142" bestFit="1" customWidth="1"/>
    <col min="12" max="12" width="23.28515625" style="142" bestFit="1" customWidth="1"/>
    <col min="13" max="13" width="29.42578125" style="142" bestFit="1" customWidth="1"/>
    <col min="14" max="14" width="21.85546875" style="142" bestFit="1" customWidth="1"/>
    <col min="15" max="15" width="23.28515625" style="142" bestFit="1" customWidth="1"/>
    <col min="16" max="16" width="24.28515625" style="142" bestFit="1" customWidth="1"/>
    <col min="17" max="17" width="34" style="142" bestFit="1" customWidth="1"/>
    <col min="18" max="18" width="19.85546875" style="142" bestFit="1" customWidth="1"/>
    <col min="19" max="19" width="20.85546875" style="142" bestFit="1" customWidth="1"/>
    <col min="20" max="20" width="31.7109375" style="142" bestFit="1" customWidth="1"/>
    <col min="21" max="21" width="54" style="142" bestFit="1" customWidth="1"/>
    <col min="22" max="22" width="21.85546875" style="142" bestFit="1" customWidth="1"/>
    <col min="23" max="23" width="19.85546875" style="142" bestFit="1" customWidth="1"/>
    <col min="24" max="24" width="21.85546875" style="142" bestFit="1" customWidth="1"/>
    <col min="25" max="25" width="24.5703125" style="142" bestFit="1" customWidth="1"/>
    <col min="26" max="26" width="23" style="142" bestFit="1" customWidth="1"/>
    <col min="27" max="28" width="21.85546875" style="142" bestFit="1" customWidth="1"/>
    <col min="29" max="29" width="19.85546875" style="142" bestFit="1" customWidth="1"/>
    <col min="30" max="31" width="21.85546875" style="142" bestFit="1" customWidth="1"/>
    <col min="32" max="32" width="30" style="142" bestFit="1" customWidth="1"/>
    <col min="33" max="34" width="21.85546875" style="142" bestFit="1" customWidth="1"/>
    <col min="35" max="37" width="27.42578125" style="11" bestFit="1" customWidth="1"/>
    <col min="38" max="38" width="21.85546875" style="11" bestFit="1" customWidth="1"/>
    <col min="39" max="39" width="19.85546875" style="11" bestFit="1" customWidth="1"/>
    <col min="40" max="40" width="24.5703125" style="11" bestFit="1" customWidth="1"/>
    <col min="41" max="41" width="21.85546875" style="11" bestFit="1" customWidth="1"/>
    <col min="42" max="52" width="12.28515625" style="11" customWidth="1"/>
    <col min="53" max="16384" width="11.42578125" style="11"/>
  </cols>
  <sheetData>
    <row r="1" spans="2:113" ht="24.75" customHeight="1" x14ac:dyDescent="0.25">
      <c r="B1" s="213"/>
      <c r="C1" s="329" t="s">
        <v>0</v>
      </c>
      <c r="D1" s="329"/>
      <c r="E1" s="329"/>
      <c r="F1" s="329"/>
      <c r="G1" s="329"/>
      <c r="H1" s="329"/>
      <c r="I1" s="329"/>
      <c r="J1" s="141"/>
      <c r="K1" s="141"/>
      <c r="L1" s="141"/>
      <c r="M1" s="141"/>
      <c r="N1" s="141"/>
      <c r="O1" s="141"/>
    </row>
    <row r="2" spans="2:113" ht="15" customHeight="1" x14ac:dyDescent="0.25">
      <c r="B2" s="213"/>
      <c r="C2" s="330" t="s">
        <v>1</v>
      </c>
      <c r="D2" s="330"/>
      <c r="E2" s="330"/>
      <c r="F2" s="330"/>
      <c r="G2" s="330"/>
      <c r="H2" s="330"/>
      <c r="I2" s="330"/>
      <c r="J2" s="143"/>
      <c r="K2" s="143"/>
      <c r="L2" s="143"/>
      <c r="M2" s="143"/>
      <c r="N2" s="143"/>
      <c r="O2" s="143"/>
    </row>
    <row r="3" spans="2:113" ht="15" customHeight="1" x14ac:dyDescent="0.25">
      <c r="B3" s="214"/>
      <c r="C3" s="331" t="s">
        <v>230</v>
      </c>
      <c r="D3" s="331"/>
      <c r="E3" s="210" t="s">
        <v>3</v>
      </c>
      <c r="F3" s="211" t="s">
        <v>4</v>
      </c>
      <c r="G3" s="210">
        <v>1</v>
      </c>
      <c r="H3" s="211" t="s">
        <v>5</v>
      </c>
      <c r="I3" s="212">
        <f>Instructivo!N4</f>
        <v>46170</v>
      </c>
      <c r="J3" s="144"/>
      <c r="K3" s="144"/>
      <c r="L3" s="144"/>
      <c r="M3" s="145"/>
      <c r="N3" s="332"/>
      <c r="O3" s="332"/>
    </row>
    <row r="4" spans="2:113" ht="15" customHeight="1" thickBot="1" x14ac:dyDescent="0.3"/>
    <row r="5" spans="2:113" ht="43.5" customHeight="1" x14ac:dyDescent="0.25">
      <c r="B5" s="168" t="s">
        <v>231</v>
      </c>
      <c r="C5" s="169" t="e" cm="1" vm="1">
        <f t="array" ref="C5">TRANSPOSE(_xlfn._xlws.FILTER('Información Base'!B6:B103, 'Información Base'!B6:B103&lt;&gt;""))</f>
        <v>#VALUE!</v>
      </c>
      <c r="D5" s="169"/>
      <c r="E5" s="169"/>
      <c r="F5" s="169"/>
      <c r="G5" s="169"/>
      <c r="H5" s="169"/>
      <c r="I5" s="170"/>
      <c r="J5" s="146"/>
      <c r="K5" s="146"/>
      <c r="L5" s="146"/>
      <c r="M5" s="146"/>
      <c r="N5" s="146"/>
      <c r="O5" s="146"/>
      <c r="P5" s="146"/>
      <c r="Q5" s="146"/>
      <c r="R5" s="146"/>
      <c r="S5" s="146"/>
      <c r="T5" s="146"/>
      <c r="U5" s="146"/>
      <c r="V5" s="146"/>
      <c r="W5" s="146"/>
      <c r="X5" s="146"/>
      <c r="Y5" s="146"/>
      <c r="Z5" s="147"/>
      <c r="AA5" s="147"/>
      <c r="AB5" s="147"/>
      <c r="AC5" s="147"/>
      <c r="AD5" s="147"/>
      <c r="AE5" s="147"/>
      <c r="AF5" s="147"/>
      <c r="AG5" s="147"/>
      <c r="AH5" s="147"/>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row>
    <row r="6" spans="2:113" x14ac:dyDescent="0.25">
      <c r="B6" s="171" t="s">
        <v>80</v>
      </c>
      <c r="C6" s="163" t="e" vm="2">
        <f>IF(ISBLANK(C5)," ",VLOOKUP(C5,'Información Base'!$B$5:$I$44,2,FALSE))</f>
        <v>#VALUE!</v>
      </c>
      <c r="D6" s="163" t="str">
        <f>IF(ISBLANK(D5)," ",VLOOKUP(D5,'Información Base'!$B$5:$I$44,2,FALSE))</f>
        <v xml:space="preserve"> </v>
      </c>
      <c r="E6" s="163" t="str">
        <f>IF(ISBLANK(E5)," ",VLOOKUP(E5,'Información Base'!$B$5:$I$44,2,FALSE))</f>
        <v xml:space="preserve"> </v>
      </c>
      <c r="F6" s="163" t="str">
        <f>IF(ISBLANK(F5)," ",VLOOKUP(F5,'Información Base'!$B$5:$I$44,2,FALSE))</f>
        <v xml:space="preserve"> </v>
      </c>
      <c r="G6" s="163" t="str">
        <f>IF(ISBLANK(G5)," ",VLOOKUP(G5,'Información Base'!$B$5:$I$44,2,FALSE))</f>
        <v xml:space="preserve"> </v>
      </c>
      <c r="H6" s="163" t="str">
        <f>IF(ISBLANK(H5)," ",VLOOKUP(H5,'Información Base'!$B$5:$I$44,2,FALSE))</f>
        <v xml:space="preserve"> </v>
      </c>
      <c r="I6" s="172" t="str">
        <f>IF(ISBLANK(I5)," ",VLOOKUP(I5,'Información Base'!$B$5:$I$44,2,FALSE))</f>
        <v xml:space="preserve"> </v>
      </c>
      <c r="J6" s="142" t="str">
        <f>IF(ISBLANK(J5)," ",VLOOKUP(J5,'Información Base'!$B$5:$I$44,2,FALSE))</f>
        <v xml:space="preserve"> </v>
      </c>
      <c r="K6" s="142" t="str">
        <f>IF(ISBLANK(K5)," ",VLOOKUP(K5,'Información Base'!$B$5:$I$44,2,FALSE))</f>
        <v xml:space="preserve"> </v>
      </c>
      <c r="L6" s="142" t="str">
        <f>IF(ISBLANK(L5)," ",VLOOKUP(L5,'Información Base'!$B$5:$I$44,2,FALSE))</f>
        <v xml:space="preserve"> </v>
      </c>
      <c r="M6" s="142" t="str">
        <f>IF(ISBLANK(M5)," ",VLOOKUP(M5,'Información Base'!$B$5:$I$44,2,FALSE))</f>
        <v xml:space="preserve"> </v>
      </c>
      <c r="N6" s="142" t="str">
        <f>IF(ISBLANK(N5)," ",VLOOKUP(N5,'Información Base'!$B$5:$I$44,2,FALSE))</f>
        <v xml:space="preserve"> </v>
      </c>
      <c r="O6" s="142" t="str">
        <f>IF(ISBLANK(O5)," ",VLOOKUP(O5,'Información Base'!$B$5:$I$44,2,FALSE))</f>
        <v xml:space="preserve"> </v>
      </c>
      <c r="P6" s="142" t="str">
        <f>IF(ISBLANK(P5)," ",VLOOKUP(P5,'Información Base'!$B$5:$I$44,2,FALSE))</f>
        <v xml:space="preserve"> </v>
      </c>
      <c r="Q6" s="142" t="str">
        <f>IF(ISBLANK(Q5)," ",VLOOKUP(Q5,'Información Base'!$B$5:$I$44,2,FALSE))</f>
        <v xml:space="preserve"> </v>
      </c>
      <c r="R6" s="142" t="str">
        <f>IF(ISBLANK(R5)," ",VLOOKUP(R5,'Información Base'!$B$5:$I$44,2,FALSE))</f>
        <v xml:space="preserve"> </v>
      </c>
      <c r="S6" s="142" t="str">
        <f>IF(ISBLANK(S5)," ",VLOOKUP(S5,'Información Base'!$B$5:$I$44,2,FALSE))</f>
        <v xml:space="preserve"> </v>
      </c>
      <c r="T6" s="142" t="str">
        <f>IF(ISBLANK(T5)," ",VLOOKUP(T5,'Información Base'!$B$5:$I$44,2,FALSE))</f>
        <v xml:space="preserve"> </v>
      </c>
      <c r="U6" s="142" t="str">
        <f>IF(ISBLANK(U5)," ",VLOOKUP(U5,'Información Base'!$B$5:$I$44,2,FALSE))</f>
        <v xml:space="preserve"> </v>
      </c>
      <c r="V6" s="142" t="str">
        <f>IF(ISBLANK(V5)," ",VLOOKUP(V5,'Información Base'!$B$5:$I$44,2,FALSE))</f>
        <v xml:space="preserve"> </v>
      </c>
      <c r="W6" s="142" t="str">
        <f>IF(ISBLANK(W5)," ",VLOOKUP(W5,'Información Base'!$B$5:$I$44,2,FALSE))</f>
        <v xml:space="preserve"> </v>
      </c>
      <c r="X6" s="142" t="str">
        <f>IF(ISBLANK(X5)," ",VLOOKUP(X5,'Información Base'!$B$5:$I$44,2,FALSE))</f>
        <v xml:space="preserve"> </v>
      </c>
      <c r="Y6" s="142" t="str">
        <f>IF(ISBLANK(Y5)," ",VLOOKUP(Y5,'Información Base'!$B$5:$I$44,2,FALSE))</f>
        <v xml:space="preserve"> </v>
      </c>
      <c r="Z6" s="142" t="str">
        <f>IF(ISBLANK(Z5)," ",VLOOKUP(Z5,'Información Base'!$B$5:$I$44,2,FALSE))</f>
        <v xml:space="preserve"> </v>
      </c>
      <c r="AA6" s="142" t="str">
        <f>IF(ISBLANK(AA5)," ",VLOOKUP(AA5,'Información Base'!$B$5:$I$44,2,FALSE))</f>
        <v xml:space="preserve"> </v>
      </c>
      <c r="AB6" s="142" t="str">
        <f>IF(ISBLANK(AB5)," ",VLOOKUP(AB5,'Información Base'!$B$5:$I$44,2,FALSE))</f>
        <v xml:space="preserve"> </v>
      </c>
      <c r="AC6" s="142" t="str">
        <f>IF(ISBLANK(AC5)," ",VLOOKUP(AC5,'Información Base'!$B$5:$I$44,2,FALSE))</f>
        <v xml:space="preserve"> </v>
      </c>
      <c r="AD6" s="142" t="str">
        <f>IF(ISBLANK(AD5)," ",VLOOKUP(AD5,'Información Base'!$B$5:$I$44,2,FALSE))</f>
        <v xml:space="preserve"> </v>
      </c>
      <c r="AE6" s="142" t="str">
        <f>IF(ISBLANK(AE5)," ",VLOOKUP(AE5,'Información Base'!$B$5:$I$44,2,FALSE))</f>
        <v xml:space="preserve"> </v>
      </c>
      <c r="AF6" s="142" t="str">
        <f>IF(ISBLANK(AF5)," ",VLOOKUP(AF5,'Información Base'!$B$5:$I$44,2,FALSE))</f>
        <v xml:space="preserve"> </v>
      </c>
      <c r="AG6" s="142" t="str">
        <f>IF(ISBLANK(AG5)," ",VLOOKUP(AG5,'Información Base'!$B$5:$I$44,2,FALSE))</f>
        <v xml:space="preserve"> </v>
      </c>
      <c r="AH6" s="142" t="str">
        <f>IF(ISBLANK(AH5)," ",VLOOKUP(AH5,'Información Base'!$B$5:$I$44,2,FALSE))</f>
        <v xml:space="preserve"> </v>
      </c>
      <c r="AI6" s="11" t="str">
        <f>IF(ISBLANK(AI5)," ",VLOOKUP(AI5,'Información Base'!$B$5:$I$44,2,FALSE))</f>
        <v xml:space="preserve"> </v>
      </c>
      <c r="AJ6" s="11" t="str">
        <f>IF(ISBLANK(AJ5)," ",VLOOKUP(AJ5,'Información Base'!$B$5:$I$44,2,FALSE))</f>
        <v xml:space="preserve"> </v>
      </c>
      <c r="AK6" s="11" t="str">
        <f>IF(ISBLANK(AK5)," ",VLOOKUP(AK5,'Información Base'!$B$5:$I$44,2,FALSE))</f>
        <v xml:space="preserve"> </v>
      </c>
      <c r="AL6" s="11" t="str">
        <f>IF(ISBLANK(AL5)," ",VLOOKUP(AL5,'Información Base'!$B$5:$I$44,2,FALSE))</f>
        <v xml:space="preserve"> </v>
      </c>
      <c r="AM6" s="11" t="str">
        <f>IF(ISBLANK(AM5)," ",VLOOKUP(AM5,'Información Base'!$B$5:$I$44,2,FALSE))</f>
        <v xml:space="preserve"> </v>
      </c>
      <c r="AN6" s="11" t="str">
        <f>IF(ISBLANK(AN5)," ",VLOOKUP(AN5,'Información Base'!$B$5:$I$44,2,FALSE))</f>
        <v xml:space="preserve"> </v>
      </c>
      <c r="AO6" s="11" t="str">
        <f>IF(ISBLANK(AO5)," ",VLOOKUP(AO5,'Información Base'!$B$5:$I$44,2,FALSE))</f>
        <v xml:space="preserve"> </v>
      </c>
      <c r="AP6" s="11" t="str">
        <f>IF(ISBLANK(AP5)," ",VLOOKUP(AP5,'Información Base'!$B$5:$I$44,2,FALSE))</f>
        <v xml:space="preserve"> </v>
      </c>
      <c r="AQ6" s="11" t="str">
        <f>IF(ISBLANK(AQ5)," ",VLOOKUP(AQ5,'Información Base'!$B$5:$I$44,2,FALSE))</f>
        <v xml:space="preserve"> </v>
      </c>
      <c r="AR6" s="11" t="str">
        <f>IF(ISBLANK(AR5)," ",VLOOKUP(AR5,'Información Base'!$B$5:$I$44,2,FALSE))</f>
        <v xml:space="preserve"> </v>
      </c>
      <c r="AS6" s="11" t="str">
        <f>IF(ISBLANK(AS5)," ",VLOOKUP(AS5,'Información Base'!$B$5:$I$44,2,FALSE))</f>
        <v xml:space="preserve"> </v>
      </c>
      <c r="AT6" s="11" t="str">
        <f>IF(ISBLANK(AT5)," ",VLOOKUP(AT5,'Información Base'!$B$5:$I$44,2,FALSE))</f>
        <v xml:space="preserve"> </v>
      </c>
      <c r="AU6" s="11" t="str">
        <f>IF(ISBLANK(AU5)," ",VLOOKUP(AU5,'Información Base'!$B$5:$I$44,2,FALSE))</f>
        <v xml:space="preserve"> </v>
      </c>
      <c r="AV6" s="11" t="str">
        <f>IF(ISBLANK(AV5)," ",VLOOKUP(AV5,'Información Base'!$B$5:$I$44,2,FALSE))</f>
        <v xml:space="preserve"> </v>
      </c>
      <c r="AW6" s="11" t="str">
        <f>IF(ISBLANK(AW5)," ",VLOOKUP(AW5,'Información Base'!$B$5:$I$44,2,FALSE))</f>
        <v xml:space="preserve"> </v>
      </c>
      <c r="AX6" s="11" t="str">
        <f>IF(ISBLANK(AX5)," ",VLOOKUP(AX5,'Información Base'!$B$5:$I$44,2,FALSE))</f>
        <v xml:space="preserve"> </v>
      </c>
      <c r="AY6" s="11" t="str">
        <f>IF(ISBLANK(AY5)," ",VLOOKUP(AY5,'Información Base'!$B$5:$I$44,2,FALSE))</f>
        <v xml:space="preserve"> </v>
      </c>
      <c r="AZ6" s="11" t="str">
        <f>IF(ISBLANK(AZ5)," ",VLOOKUP(AZ5,'Información Base'!$B$5:$I$44,2,FALSE))</f>
        <v xml:space="preserve"> </v>
      </c>
      <c r="BA6" s="11" t="str">
        <f>IF(ISBLANK(BA5)," ",VLOOKUP(BA5,'Información Base'!$B$5:$I$44,2,FALSE))</f>
        <v xml:space="preserve"> </v>
      </c>
      <c r="BB6" s="11" t="str">
        <f>IF(ISBLANK(BB5)," ",VLOOKUP(BB5,'Información Base'!$B$5:$I$44,2,FALSE))</f>
        <v xml:space="preserve"> </v>
      </c>
      <c r="BC6" s="11" t="str">
        <f>IF(ISBLANK(BC5)," ",VLOOKUP(BC5,'Información Base'!$B$5:$I$44,2,FALSE))</f>
        <v xml:space="preserve"> </v>
      </c>
      <c r="BD6" s="11" t="str">
        <f>IF(ISBLANK(BD5)," ",VLOOKUP(BD5,'Información Base'!$B$5:$I$44,2,FALSE))</f>
        <v xml:space="preserve"> </v>
      </c>
      <c r="BE6" s="11" t="str">
        <f>IF(ISBLANK(BE5)," ",VLOOKUP(BE5,'Información Base'!$B$5:$I$44,2,FALSE))</f>
        <v xml:space="preserve"> </v>
      </c>
      <c r="BF6" s="11" t="str">
        <f>IF(ISBLANK(BF5)," ",VLOOKUP(BF5,'Información Base'!$B$5:$I$44,2,FALSE))</f>
        <v xml:space="preserve"> </v>
      </c>
      <c r="BG6" s="11" t="str">
        <f>IF(ISBLANK(BG5)," ",VLOOKUP(BG5,'Información Base'!$B$5:$I$44,2,FALSE))</f>
        <v xml:space="preserve"> </v>
      </c>
      <c r="BH6" s="11" t="str">
        <f>IF(ISBLANK(BH5)," ",VLOOKUP(BH5,'Información Base'!$B$5:$I$44,2,FALSE))</f>
        <v xml:space="preserve"> </v>
      </c>
      <c r="BI6" s="11" t="str">
        <f>IF(ISBLANK(BI5)," ",VLOOKUP(BI5,'Información Base'!$B$5:$I$44,2,FALSE))</f>
        <v xml:space="preserve"> </v>
      </c>
      <c r="BJ6" s="11" t="str">
        <f>IF(ISBLANK(BJ5)," ",VLOOKUP(BJ5,'Información Base'!$B$5:$I$44,2,FALSE))</f>
        <v xml:space="preserve"> </v>
      </c>
      <c r="BK6" s="11" t="str">
        <f>IF(ISBLANK(BK5)," ",VLOOKUP(BK5,'Información Base'!$B$5:$I$44,2,FALSE))</f>
        <v xml:space="preserve"> </v>
      </c>
      <c r="BL6" s="11" t="str">
        <f>IF(ISBLANK(BL5)," ",VLOOKUP(BL5,'Información Base'!$B$5:$I$44,2,FALSE))</f>
        <v xml:space="preserve"> </v>
      </c>
      <c r="BM6" s="11" t="str">
        <f>IF(ISBLANK(BM5)," ",VLOOKUP(BM5,'Información Base'!$B$5:$I$44,2,FALSE))</f>
        <v xml:space="preserve"> </v>
      </c>
      <c r="BN6" s="11" t="str">
        <f>IF(ISBLANK(BN5)," ",VLOOKUP(BN5,'Información Base'!$B$5:$I$44,2,FALSE))</f>
        <v xml:space="preserve"> </v>
      </c>
      <c r="BO6" s="11" t="str">
        <f>IF(ISBLANK(BO5)," ",VLOOKUP(BO5,'Información Base'!$B$5:$I$44,2,FALSE))</f>
        <v xml:space="preserve"> </v>
      </c>
      <c r="BP6" s="11" t="str">
        <f>IF(ISBLANK(BP5)," ",VLOOKUP(BP5,'Información Base'!$B$5:$I$44,2,FALSE))</f>
        <v xml:space="preserve"> </v>
      </c>
      <c r="BQ6" s="11" t="str">
        <f>IF(ISBLANK(BQ5)," ",VLOOKUP(BQ5,'Información Base'!$B$5:$I$44,2,FALSE))</f>
        <v xml:space="preserve"> </v>
      </c>
      <c r="BR6" s="11" t="str">
        <f>IF(ISBLANK(BR5)," ",VLOOKUP(BR5,'Información Base'!$B$5:$I$44,2,FALSE))</f>
        <v xml:space="preserve"> </v>
      </c>
      <c r="BS6" s="11" t="str">
        <f>IF(ISBLANK(BS5)," ",VLOOKUP(BS5,'Información Base'!$B$5:$I$44,2,FALSE))</f>
        <v xml:space="preserve"> </v>
      </c>
      <c r="BT6" s="11" t="str">
        <f>IF(ISBLANK(BT5)," ",VLOOKUP(BT5,'Información Base'!$B$5:$I$44,2,FALSE))</f>
        <v xml:space="preserve"> </v>
      </c>
      <c r="BU6" s="11" t="str">
        <f>IF(ISBLANK(BU5)," ",VLOOKUP(BU5,'Información Base'!$B$5:$I$44,2,FALSE))</f>
        <v xml:space="preserve"> </v>
      </c>
      <c r="BV6" s="11" t="str">
        <f>IF(ISBLANK(BV5)," ",VLOOKUP(BV5,'Información Base'!$B$5:$I$44,2,FALSE))</f>
        <v xml:space="preserve"> </v>
      </c>
      <c r="BW6" s="11" t="str">
        <f>IF(ISBLANK(BW5)," ",VLOOKUP(BW5,'Información Base'!$B$5:$I$44,2,FALSE))</f>
        <v xml:space="preserve"> </v>
      </c>
      <c r="BX6" s="11" t="str">
        <f>IF(ISBLANK(BX5)," ",VLOOKUP(BX5,'Información Base'!$B$5:$I$44,2,FALSE))</f>
        <v xml:space="preserve"> </v>
      </c>
      <c r="BY6" s="11" t="str">
        <f>IF(ISBLANK(BY5)," ",VLOOKUP(BY5,'Información Base'!$B$5:$I$44,2,FALSE))</f>
        <v xml:space="preserve"> </v>
      </c>
      <c r="BZ6" s="11" t="str">
        <f>IF(ISBLANK(BZ5)," ",VLOOKUP(BZ5,'Información Base'!$B$5:$I$44,2,FALSE))</f>
        <v xml:space="preserve"> </v>
      </c>
      <c r="CA6" s="11" t="str">
        <f>IF(ISBLANK(CA5)," ",VLOOKUP(CA5,'Información Base'!$B$5:$I$44,2,FALSE))</f>
        <v xml:space="preserve"> </v>
      </c>
      <c r="CB6" s="11" t="str">
        <f>IF(ISBLANK(CB5)," ",VLOOKUP(CB5,'Información Base'!$B$5:$I$44,2,FALSE))</f>
        <v xml:space="preserve"> </v>
      </c>
      <c r="CC6" s="11" t="str">
        <f>IF(ISBLANK(CC5)," ",VLOOKUP(CC5,'Información Base'!$B$5:$I$44,2,FALSE))</f>
        <v xml:space="preserve"> </v>
      </c>
      <c r="CD6" s="11" t="str">
        <f>IF(ISBLANK(CD5)," ",VLOOKUP(CD5,'Información Base'!$B$5:$I$44,2,FALSE))</f>
        <v xml:space="preserve"> </v>
      </c>
      <c r="CE6" s="11" t="str">
        <f>IF(ISBLANK(CE5)," ",VLOOKUP(CE5,'Información Base'!$B$5:$I$44,2,FALSE))</f>
        <v xml:space="preserve"> </v>
      </c>
      <c r="CF6" s="11" t="str">
        <f>IF(ISBLANK(CF5)," ",VLOOKUP(CF5,'Información Base'!$B$5:$I$44,2,FALSE))</f>
        <v xml:space="preserve"> </v>
      </c>
      <c r="CG6" s="11" t="str">
        <f>IF(ISBLANK(CG5)," ",VLOOKUP(CG5,'Información Base'!$B$5:$I$44,2,FALSE))</f>
        <v xml:space="preserve"> </v>
      </c>
      <c r="CH6" s="11" t="str">
        <f>IF(ISBLANK(CH5)," ",VLOOKUP(CH5,'Información Base'!$B$5:$I$44,2,FALSE))</f>
        <v xml:space="preserve"> </v>
      </c>
      <c r="CI6" s="11" t="str">
        <f>IF(ISBLANK(CI5)," ",VLOOKUP(CI5,'Información Base'!$B$5:$I$44,2,FALSE))</f>
        <v xml:space="preserve"> </v>
      </c>
      <c r="CJ6" s="11" t="str">
        <f>IF(ISBLANK(CJ5)," ",VLOOKUP(CJ5,'Información Base'!$B$5:$I$44,2,FALSE))</f>
        <v xml:space="preserve"> </v>
      </c>
      <c r="CK6" s="11" t="str">
        <f>IF(ISBLANK(CK5)," ",VLOOKUP(CK5,'Información Base'!$B$5:$I$44,2,FALSE))</f>
        <v xml:space="preserve"> </v>
      </c>
      <c r="CL6" s="11" t="str">
        <f>IF(ISBLANK(CL5)," ",VLOOKUP(CL5,'Información Base'!$B$5:$I$44,2,FALSE))</f>
        <v xml:space="preserve"> </v>
      </c>
      <c r="CM6" s="11" t="str">
        <f>IF(ISBLANK(CM5)," ",VLOOKUP(CM5,'Información Base'!$B$5:$I$44,2,FALSE))</f>
        <v xml:space="preserve"> </v>
      </c>
      <c r="CN6" s="11" t="str">
        <f>IF(ISBLANK(CN5)," ",VLOOKUP(CN5,'Información Base'!$B$5:$I$44,2,FALSE))</f>
        <v xml:space="preserve"> </v>
      </c>
      <c r="CO6" s="11" t="str">
        <f>IF(ISBLANK(CO5)," ",VLOOKUP(CO5,'Información Base'!$B$5:$I$44,2,FALSE))</f>
        <v xml:space="preserve"> </v>
      </c>
      <c r="CP6" s="11" t="str">
        <f>IF(ISBLANK(CP5)," ",VLOOKUP(CP5,'Información Base'!$B$5:$I$44,2,FALSE))</f>
        <v xml:space="preserve"> </v>
      </c>
      <c r="CQ6" s="11" t="str">
        <f>IF(ISBLANK(CQ5)," ",VLOOKUP(CQ5,'Información Base'!$B$5:$I$44,2,FALSE))</f>
        <v xml:space="preserve"> </v>
      </c>
      <c r="CR6" s="11" t="str">
        <f>IF(ISBLANK(CR5)," ",VLOOKUP(CR5,'Información Base'!$B$5:$I$44,2,FALSE))</f>
        <v xml:space="preserve"> </v>
      </c>
      <c r="CS6" s="11" t="str">
        <f>IF(ISBLANK(CS5)," ",VLOOKUP(CS5,'Información Base'!$B$5:$I$44,2,FALSE))</f>
        <v xml:space="preserve"> </v>
      </c>
      <c r="CT6" s="11" t="str">
        <f>IF(ISBLANK(CT5)," ",VLOOKUP(CT5,'Información Base'!$B$5:$I$44,2,FALSE))</f>
        <v xml:space="preserve"> </v>
      </c>
      <c r="CU6" s="11" t="str">
        <f>IF(ISBLANK(CU5)," ",VLOOKUP(CU5,'Información Base'!$B$5:$I$44,2,FALSE))</f>
        <v xml:space="preserve"> </v>
      </c>
      <c r="CV6" s="11" t="str">
        <f>IF(ISBLANK(CV5)," ",VLOOKUP(CV5,'Información Base'!$B$5:$I$44,2,FALSE))</f>
        <v xml:space="preserve"> </v>
      </c>
      <c r="CW6" s="11" t="str">
        <f>IF(ISBLANK(CW5)," ",VLOOKUP(CW5,'Información Base'!$B$5:$I$44,2,FALSE))</f>
        <v xml:space="preserve"> </v>
      </c>
      <c r="CX6" s="11" t="str">
        <f>IF(ISBLANK(CX5)," ",VLOOKUP(CX5,'Información Base'!$B$5:$I$44,2,FALSE))</f>
        <v xml:space="preserve"> </v>
      </c>
      <c r="CY6" s="11" t="str">
        <f>IF(ISBLANK(CY5)," ",VLOOKUP(CY5,'Información Base'!$B$5:$I$44,2,FALSE))</f>
        <v xml:space="preserve"> </v>
      </c>
      <c r="CZ6" s="11" t="str">
        <f>IF(ISBLANK(CZ5)," ",VLOOKUP(CZ5,'Información Base'!$B$5:$I$44,2,FALSE))</f>
        <v xml:space="preserve"> </v>
      </c>
      <c r="DA6" s="11" t="str">
        <f>IF(ISBLANK(DA5)," ",VLOOKUP(DA5,'Información Base'!$B$5:$I$44,2,FALSE))</f>
        <v xml:space="preserve"> </v>
      </c>
      <c r="DB6" s="11" t="str">
        <f>IF(ISBLANK(DB5)," ",VLOOKUP(DB5,'Información Base'!$B$5:$I$44,2,FALSE))</f>
        <v xml:space="preserve"> </v>
      </c>
      <c r="DC6" s="11" t="str">
        <f>IF(ISBLANK(DC5)," ",VLOOKUP(DC5,'Información Base'!$B$5:$I$44,2,FALSE))</f>
        <v xml:space="preserve"> </v>
      </c>
      <c r="DD6" s="11" t="str">
        <f>IF(ISBLANK(DD5)," ",VLOOKUP(DD5,'Información Base'!$B$5:$I$44,2,FALSE))</f>
        <v xml:space="preserve"> </v>
      </c>
      <c r="DE6" s="11" t="str">
        <f>IF(ISBLANK(DE5)," ",VLOOKUP(DE5,'Información Base'!$B$5:$I$44,2,FALSE))</f>
        <v xml:space="preserve"> </v>
      </c>
      <c r="DF6" s="11" t="str">
        <f>IF(ISBLANK(DF5)," ",VLOOKUP(DF5,'Información Base'!$B$5:$I$44,2,FALSE))</f>
        <v xml:space="preserve"> </v>
      </c>
      <c r="DG6" s="11" t="str">
        <f>IF(ISBLANK(DG5)," ",VLOOKUP(DG5,'Información Base'!$B$5:$I$44,2,FALSE))</f>
        <v xml:space="preserve"> </v>
      </c>
      <c r="DH6" s="11" t="str">
        <f>IF(ISBLANK(DH5)," ",VLOOKUP(DH5,'Información Base'!$B$5:$I$44,2,FALSE))</f>
        <v xml:space="preserve"> </v>
      </c>
      <c r="DI6" s="11" t="str">
        <f>IF(ISBLANK(DI5)," ",VLOOKUP(DI5,'Información Base'!$B$5:$I$44,2,FALSE))</f>
        <v xml:space="preserve"> </v>
      </c>
    </row>
    <row r="7" spans="2:113" x14ac:dyDescent="0.25">
      <c r="B7" s="171" t="s">
        <v>148</v>
      </c>
      <c r="C7" s="164" t="e" vm="2">
        <f>IF(ISBLANK(C5)," ",VLOOKUP(C5,'Información Base'!$B$5:$I$44,5,FALSE))</f>
        <v>#VALUE!</v>
      </c>
      <c r="D7" s="164" t="str">
        <f>IF(ISBLANK(D5)," ",VLOOKUP(D5,'Información Base'!$B$5:$I$44,5,FALSE))</f>
        <v xml:space="preserve"> </v>
      </c>
      <c r="E7" s="164" t="str">
        <f>IF(ISBLANK(E5)," ",VLOOKUP(E5,'Información Base'!$B$5:$I$44,5,FALSE))</f>
        <v xml:space="preserve"> </v>
      </c>
      <c r="F7" s="164" t="str">
        <f>IF(ISBLANK(F5)," ",VLOOKUP(F5,'Información Base'!$B$5:$I$44,5,FALSE))</f>
        <v xml:space="preserve"> </v>
      </c>
      <c r="G7" s="164" t="str">
        <f>IF(ISBLANK(G5)," ",VLOOKUP(G5,'Información Base'!$B$5:$I$44,5,FALSE))</f>
        <v xml:space="preserve"> </v>
      </c>
      <c r="H7" s="164" t="str">
        <f>IF(ISBLANK(H5)," ",VLOOKUP(H5,'Información Base'!$B$5:$I$44,5,FALSE))</f>
        <v xml:space="preserve"> </v>
      </c>
      <c r="I7" s="173" t="str">
        <f>IF(ISBLANK(I5)," ",VLOOKUP(I5,'Información Base'!$B$5:$I$44,5,FALSE))</f>
        <v xml:space="preserve"> </v>
      </c>
      <c r="J7" s="148" t="str">
        <f>IF(ISBLANK(J5)," ",VLOOKUP(J5,'Información Base'!$B$5:$I$44,5,FALSE))</f>
        <v xml:space="preserve"> </v>
      </c>
      <c r="K7" s="148" t="str">
        <f>IF(ISBLANK(K5)," ",VLOOKUP(K5,'Información Base'!$B$5:$I$44,5,FALSE))</f>
        <v xml:space="preserve"> </v>
      </c>
      <c r="L7" s="148" t="str">
        <f>IF(ISBLANK(L5)," ",VLOOKUP(L5,'Información Base'!$B$5:$I$44,5,FALSE))</f>
        <v xml:space="preserve"> </v>
      </c>
      <c r="M7" s="148" t="str">
        <f>IF(ISBLANK(M5)," ",VLOOKUP(M5,'Información Base'!$B$5:$I$44,5,FALSE))</f>
        <v xml:space="preserve"> </v>
      </c>
      <c r="N7" s="148" t="str">
        <f>IF(ISBLANK(N5)," ",VLOOKUP(N5,'Información Base'!$B$5:$I$44,5,FALSE))</f>
        <v xml:space="preserve"> </v>
      </c>
      <c r="O7" s="148" t="str">
        <f>IF(ISBLANK(O5)," ",VLOOKUP(O5,'Información Base'!$B$5:$I$44,5,FALSE))</f>
        <v xml:space="preserve"> </v>
      </c>
      <c r="P7" s="148" t="str">
        <f>IF(ISBLANK(P5)," ",VLOOKUP(P5,'Información Base'!$B$5:$I$44,5,FALSE))</f>
        <v xml:space="preserve"> </v>
      </c>
      <c r="Q7" s="148" t="str">
        <f>IF(ISBLANK(Q5)," ",VLOOKUP(Q5,'Información Base'!$B$5:$I$44,5,FALSE))</f>
        <v xml:space="preserve"> </v>
      </c>
      <c r="R7" s="148" t="str">
        <f>IF(ISBLANK(R5)," ",VLOOKUP(R5,'Información Base'!$B$5:$I$44,5,FALSE))</f>
        <v xml:space="preserve"> </v>
      </c>
      <c r="S7" s="148" t="str">
        <f>IF(ISBLANK(S5)," ",VLOOKUP(S5,'Información Base'!$B$5:$I$44,5,FALSE))</f>
        <v xml:space="preserve"> </v>
      </c>
      <c r="T7" s="148" t="str">
        <f>IF(ISBLANK(T5)," ",VLOOKUP(T5,'Información Base'!$B$5:$I$44,5,FALSE))</f>
        <v xml:space="preserve"> </v>
      </c>
      <c r="U7" s="148" t="str">
        <f>IF(ISBLANK(U5)," ",VLOOKUP(U5,'Información Base'!$B$5:$I$44,5,FALSE))</f>
        <v xml:space="preserve"> </v>
      </c>
      <c r="V7" s="148" t="str">
        <f>IF(ISBLANK(V5)," ",VLOOKUP(V5,'Información Base'!$B$5:$I$44,5,FALSE))</f>
        <v xml:space="preserve"> </v>
      </c>
      <c r="W7" s="148" t="str">
        <f>IF(ISBLANK(W5)," ",VLOOKUP(W5,'Información Base'!$B$5:$I$44,5,FALSE))</f>
        <v xml:space="preserve"> </v>
      </c>
      <c r="X7" s="148" t="str">
        <f>IF(ISBLANK(X5)," ",VLOOKUP(X5,'Información Base'!$B$5:$I$44,5,FALSE))</f>
        <v xml:space="preserve"> </v>
      </c>
      <c r="Y7" s="148" t="str">
        <f>IF(ISBLANK(Y5)," ",VLOOKUP(Y5,'Información Base'!$B$5:$I$44,5,FALSE))</f>
        <v xml:space="preserve"> </v>
      </c>
      <c r="Z7" s="148" t="str">
        <f>IF(ISBLANK(Z5)," ",VLOOKUP(Z5,'Información Base'!$B$5:$I$44,5,FALSE))</f>
        <v xml:space="preserve"> </v>
      </c>
      <c r="AA7" s="148" t="str">
        <f>IF(ISBLANK(AA5)," ",VLOOKUP(AA5,'Información Base'!$B$5:$I$44,5,FALSE))</f>
        <v xml:space="preserve"> </v>
      </c>
      <c r="AB7" s="148" t="str">
        <f>IF(ISBLANK(AB5)," ",VLOOKUP(AB5,'Información Base'!$B$5:$I$44,5,FALSE))</f>
        <v xml:space="preserve"> </v>
      </c>
      <c r="AC7" s="148" t="str">
        <f>IF(ISBLANK(AC5)," ",VLOOKUP(AC5,'Información Base'!$B$5:$I$44,5,FALSE))</f>
        <v xml:space="preserve"> </v>
      </c>
      <c r="AD7" s="148" t="str">
        <f>IF(ISBLANK(AD5)," ",VLOOKUP(AD5,'Información Base'!$B$5:$I$44,5,FALSE))</f>
        <v xml:space="preserve"> </v>
      </c>
      <c r="AE7" s="148" t="str">
        <f>IF(ISBLANK(AE5)," ",VLOOKUP(AE5,'Información Base'!$B$5:$I$44,5,FALSE))</f>
        <v xml:space="preserve"> </v>
      </c>
      <c r="AF7" s="148" t="str">
        <f>IF(ISBLANK(AF5)," ",VLOOKUP(AF5,'Información Base'!$B$5:$I$44,5,FALSE))</f>
        <v xml:space="preserve"> </v>
      </c>
      <c r="AG7" s="148" t="str">
        <f>IF(ISBLANK(AG5)," ",VLOOKUP(AG5,'Información Base'!$B$5:$I$44,5,FALSE))</f>
        <v xml:space="preserve"> </v>
      </c>
      <c r="AH7" s="148" t="str">
        <f>IF(ISBLANK(AH5)," ",VLOOKUP(AH5,'Información Base'!$B$5:$I$44,5,FALSE))</f>
        <v xml:space="preserve"> </v>
      </c>
      <c r="AI7" s="42" t="str">
        <f>IF(ISBLANK(AI5)," ",VLOOKUP(AI5,'Información Base'!$B$5:$I$44,5,FALSE))</f>
        <v xml:space="preserve"> </v>
      </c>
      <c r="AJ7" s="42" t="str">
        <f>IF(ISBLANK(AJ5)," ",VLOOKUP(AJ5,'Información Base'!$B$5:$I$44,5,FALSE))</f>
        <v xml:space="preserve"> </v>
      </c>
      <c r="AK7" s="42" t="str">
        <f>IF(ISBLANK(AK5)," ",VLOOKUP(AK5,'Información Base'!$B$5:$I$44,5,FALSE))</f>
        <v xml:space="preserve"> </v>
      </c>
      <c r="AL7" s="42" t="str">
        <f>IF(ISBLANK(AL5)," ",VLOOKUP(AL5,'Información Base'!$B$5:$I$44,5,FALSE))</f>
        <v xml:space="preserve"> </v>
      </c>
      <c r="AM7" s="42" t="str">
        <f>IF(ISBLANK(AM5)," ",VLOOKUP(AM5,'Información Base'!$B$5:$I$44,5,FALSE))</f>
        <v xml:space="preserve"> </v>
      </c>
      <c r="AN7" s="42" t="str">
        <f>IF(ISBLANK(AN5)," ",VLOOKUP(AN5,'Información Base'!$B$5:$I$44,5,FALSE))</f>
        <v xml:space="preserve"> </v>
      </c>
      <c r="AO7" s="42" t="str">
        <f>IF(ISBLANK(AO5)," ",VLOOKUP(AO5,'Información Base'!$B$5:$I$44,5,FALSE))</f>
        <v xml:space="preserve"> </v>
      </c>
      <c r="AP7" s="42" t="str">
        <f>IF(ISBLANK(AP5)," ",VLOOKUP(AP5,'Información Base'!$B$5:$I$44,5,FALSE))</f>
        <v xml:space="preserve"> </v>
      </c>
      <c r="AQ7" s="42" t="str">
        <f>IF(ISBLANK(AQ5)," ",VLOOKUP(AQ5,'Información Base'!$B$5:$I$44,5,FALSE))</f>
        <v xml:space="preserve"> </v>
      </c>
      <c r="AR7" s="42" t="str">
        <f>IF(ISBLANK(AR5)," ",VLOOKUP(AR5,'Información Base'!$B$5:$I$44,5,FALSE))</f>
        <v xml:space="preserve"> </v>
      </c>
      <c r="AS7" s="42" t="str">
        <f>IF(ISBLANK(AS5)," ",VLOOKUP(AS5,'Información Base'!$B$5:$I$44,5,FALSE))</f>
        <v xml:space="preserve"> </v>
      </c>
      <c r="AT7" s="42" t="str">
        <f>IF(ISBLANK(AT5)," ",VLOOKUP(AT5,'Información Base'!$B$5:$I$44,5,FALSE))</f>
        <v xml:space="preserve"> </v>
      </c>
      <c r="AU7" s="42" t="str">
        <f>IF(ISBLANK(AU5)," ",VLOOKUP(AU5,'Información Base'!$B$5:$I$44,5,FALSE))</f>
        <v xml:space="preserve"> </v>
      </c>
      <c r="AV7" s="42" t="str">
        <f>IF(ISBLANK(AV5)," ",VLOOKUP(AV5,'Información Base'!$B$5:$I$44,5,FALSE))</f>
        <v xml:space="preserve"> </v>
      </c>
      <c r="AW7" s="42" t="str">
        <f>IF(ISBLANK(AW5)," ",VLOOKUP(AW5,'Información Base'!$B$5:$I$44,5,FALSE))</f>
        <v xml:space="preserve"> </v>
      </c>
      <c r="AX7" s="42" t="str">
        <f>IF(ISBLANK(AX5)," ",VLOOKUP(AX5,'Información Base'!$B$5:$I$44,5,FALSE))</f>
        <v xml:space="preserve"> </v>
      </c>
      <c r="AY7" s="42" t="str">
        <f>IF(ISBLANK(AY5)," ",VLOOKUP(AY5,'Información Base'!$B$5:$I$44,5,FALSE))</f>
        <v xml:space="preserve"> </v>
      </c>
      <c r="AZ7" s="42" t="str">
        <f>IF(ISBLANK(AZ5)," ",VLOOKUP(AZ5,'Información Base'!$B$5:$I$44,5,FALSE))</f>
        <v xml:space="preserve"> </v>
      </c>
      <c r="BA7" s="42" t="str">
        <f>IF(ISBLANK(BA5)," ",VLOOKUP(BA5,'Información Base'!$B$5:$I$44,5,FALSE))</f>
        <v xml:space="preserve"> </v>
      </c>
      <c r="BB7" s="42" t="str">
        <f>IF(ISBLANK(BB5)," ",VLOOKUP(BB5,'Información Base'!$B$5:$I$44,5,FALSE))</f>
        <v xml:space="preserve"> </v>
      </c>
      <c r="BC7" s="42" t="str">
        <f>IF(ISBLANK(BC5)," ",VLOOKUP(BC5,'Información Base'!$B$5:$I$44,5,FALSE))</f>
        <v xml:space="preserve"> </v>
      </c>
      <c r="BD7" s="42" t="str">
        <f>IF(ISBLANK(BD5)," ",VLOOKUP(BD5,'Información Base'!$B$5:$I$44,5,FALSE))</f>
        <v xml:space="preserve"> </v>
      </c>
      <c r="BE7" s="42" t="str">
        <f>IF(ISBLANK(BE5)," ",VLOOKUP(BE5,'Información Base'!$B$5:$I$44,5,FALSE))</f>
        <v xml:space="preserve"> </v>
      </c>
      <c r="BF7" s="42" t="str">
        <f>IF(ISBLANK(BF5)," ",VLOOKUP(BF5,'Información Base'!$B$5:$I$44,5,FALSE))</f>
        <v xml:space="preserve"> </v>
      </c>
      <c r="BG7" s="42" t="str">
        <f>IF(ISBLANK(BG5)," ",VLOOKUP(BG5,'Información Base'!$B$5:$I$44,5,FALSE))</f>
        <v xml:space="preserve"> </v>
      </c>
      <c r="BH7" s="42" t="str">
        <f>IF(ISBLANK(BH5)," ",VLOOKUP(BH5,'Información Base'!$B$5:$I$44,5,FALSE))</f>
        <v xml:space="preserve"> </v>
      </c>
      <c r="BI7" s="42" t="str">
        <f>IF(ISBLANK(BI5)," ",VLOOKUP(BI5,'Información Base'!$B$5:$I$44,5,FALSE))</f>
        <v xml:space="preserve"> </v>
      </c>
      <c r="BJ7" s="42" t="str">
        <f>IF(ISBLANK(BJ5)," ",VLOOKUP(BJ5,'Información Base'!$B$5:$I$44,5,FALSE))</f>
        <v xml:space="preserve"> </v>
      </c>
      <c r="BK7" s="42" t="str">
        <f>IF(ISBLANK(BK5)," ",VLOOKUP(BK5,'Información Base'!$B$5:$I$44,5,FALSE))</f>
        <v xml:space="preserve"> </v>
      </c>
      <c r="BL7" s="42" t="str">
        <f>IF(ISBLANK(BL5)," ",VLOOKUP(BL5,'Información Base'!$B$5:$I$44,5,FALSE))</f>
        <v xml:space="preserve"> </v>
      </c>
      <c r="BM7" s="42" t="str">
        <f>IF(ISBLANK(BM5)," ",VLOOKUP(BM5,'Información Base'!$B$5:$I$44,5,FALSE))</f>
        <v xml:space="preserve"> </v>
      </c>
      <c r="BN7" s="42" t="str">
        <f>IF(ISBLANK(BN5)," ",VLOOKUP(BN5,'Información Base'!$B$5:$I$44,5,FALSE))</f>
        <v xml:space="preserve"> </v>
      </c>
      <c r="BO7" s="42" t="str">
        <f>IF(ISBLANK(BO5)," ",VLOOKUP(BO5,'Información Base'!$B$5:$I$44,5,FALSE))</f>
        <v xml:space="preserve"> </v>
      </c>
      <c r="BP7" s="42" t="str">
        <f>IF(ISBLANK(BP5)," ",VLOOKUP(BP5,'Información Base'!$B$5:$I$44,5,FALSE))</f>
        <v xml:space="preserve"> </v>
      </c>
      <c r="BQ7" s="42" t="str">
        <f>IF(ISBLANK(BQ5)," ",VLOOKUP(BQ5,'Información Base'!$B$5:$I$44,5,FALSE))</f>
        <v xml:space="preserve"> </v>
      </c>
      <c r="BR7" s="42" t="str">
        <f>IF(ISBLANK(BR5)," ",VLOOKUP(BR5,'Información Base'!$B$5:$I$44,5,FALSE))</f>
        <v xml:space="preserve"> </v>
      </c>
      <c r="BS7" s="42" t="str">
        <f>IF(ISBLANK(BS5)," ",VLOOKUP(BS5,'Información Base'!$B$5:$I$44,5,FALSE))</f>
        <v xml:space="preserve"> </v>
      </c>
      <c r="BT7" s="42" t="str">
        <f>IF(ISBLANK(BT5)," ",VLOOKUP(BT5,'Información Base'!$B$5:$I$44,5,FALSE))</f>
        <v xml:space="preserve"> </v>
      </c>
      <c r="BU7" s="42" t="str">
        <f>IF(ISBLANK(BU5)," ",VLOOKUP(BU5,'Información Base'!$B$5:$I$44,5,FALSE))</f>
        <v xml:space="preserve"> </v>
      </c>
      <c r="BV7" s="42" t="str">
        <f>IF(ISBLANK(BV5)," ",VLOOKUP(BV5,'Información Base'!$B$5:$I$44,5,FALSE))</f>
        <v xml:space="preserve"> </v>
      </c>
      <c r="BW7" s="42" t="str">
        <f>IF(ISBLANK(BW5)," ",VLOOKUP(BW5,'Información Base'!$B$5:$I$44,5,FALSE))</f>
        <v xml:space="preserve"> </v>
      </c>
      <c r="BX7" s="42" t="str">
        <f>IF(ISBLANK(BX5)," ",VLOOKUP(BX5,'Información Base'!$B$5:$I$44,5,FALSE))</f>
        <v xml:space="preserve"> </v>
      </c>
      <c r="BY7" s="42" t="str">
        <f>IF(ISBLANK(BY5)," ",VLOOKUP(BY5,'Información Base'!$B$5:$I$44,5,FALSE))</f>
        <v xml:space="preserve"> </v>
      </c>
      <c r="BZ7" s="42" t="str">
        <f>IF(ISBLANK(BZ5)," ",VLOOKUP(BZ5,'Información Base'!$B$5:$I$44,5,FALSE))</f>
        <v xml:space="preserve"> </v>
      </c>
      <c r="CA7" s="42" t="str">
        <f>IF(ISBLANK(CA5)," ",VLOOKUP(CA5,'Información Base'!$B$5:$I$44,5,FALSE))</f>
        <v xml:space="preserve"> </v>
      </c>
      <c r="CB7" s="42" t="str">
        <f>IF(ISBLANK(CB5)," ",VLOOKUP(CB5,'Información Base'!$B$5:$I$44,5,FALSE))</f>
        <v xml:space="preserve"> </v>
      </c>
      <c r="CC7" s="42" t="str">
        <f>IF(ISBLANK(CC5)," ",VLOOKUP(CC5,'Información Base'!$B$5:$I$44,5,FALSE))</f>
        <v xml:space="preserve"> </v>
      </c>
      <c r="CD7" s="42" t="str">
        <f>IF(ISBLANK(CD5)," ",VLOOKUP(CD5,'Información Base'!$B$5:$I$44,5,FALSE))</f>
        <v xml:space="preserve"> </v>
      </c>
      <c r="CE7" s="42" t="str">
        <f>IF(ISBLANK(CE5)," ",VLOOKUP(CE5,'Información Base'!$B$5:$I$44,5,FALSE))</f>
        <v xml:space="preserve"> </v>
      </c>
      <c r="CF7" s="42" t="str">
        <f>IF(ISBLANK(CF5)," ",VLOOKUP(CF5,'Información Base'!$B$5:$I$44,5,FALSE))</f>
        <v xml:space="preserve"> </v>
      </c>
      <c r="CG7" s="42" t="str">
        <f>IF(ISBLANK(CG5)," ",VLOOKUP(CG5,'Información Base'!$B$5:$I$44,5,FALSE))</f>
        <v xml:space="preserve"> </v>
      </c>
      <c r="CH7" s="42" t="str">
        <f>IF(ISBLANK(CH5)," ",VLOOKUP(CH5,'Información Base'!$B$5:$I$44,5,FALSE))</f>
        <v xml:space="preserve"> </v>
      </c>
      <c r="CI7" s="42" t="str">
        <f>IF(ISBLANK(CI5)," ",VLOOKUP(CI5,'Información Base'!$B$5:$I$44,5,FALSE))</f>
        <v xml:space="preserve"> </v>
      </c>
      <c r="CJ7" s="42" t="str">
        <f>IF(ISBLANK(CJ5)," ",VLOOKUP(CJ5,'Información Base'!$B$5:$I$44,5,FALSE))</f>
        <v xml:space="preserve"> </v>
      </c>
      <c r="CK7" s="42" t="str">
        <f>IF(ISBLANK(CK5)," ",VLOOKUP(CK5,'Información Base'!$B$5:$I$44,5,FALSE))</f>
        <v xml:space="preserve"> </v>
      </c>
      <c r="CL7" s="42" t="str">
        <f>IF(ISBLANK(CL5)," ",VLOOKUP(CL5,'Información Base'!$B$5:$I$44,5,FALSE))</f>
        <v xml:space="preserve"> </v>
      </c>
      <c r="CM7" s="42" t="str">
        <f>IF(ISBLANK(CM5)," ",VLOOKUP(CM5,'Información Base'!$B$5:$I$44,5,FALSE))</f>
        <v xml:space="preserve"> </v>
      </c>
      <c r="CN7" s="42" t="str">
        <f>IF(ISBLANK(CN5)," ",VLOOKUP(CN5,'Información Base'!$B$5:$I$44,5,FALSE))</f>
        <v xml:space="preserve"> </v>
      </c>
      <c r="CO7" s="42" t="str">
        <f>IF(ISBLANK(CO5)," ",VLOOKUP(CO5,'Información Base'!$B$5:$I$44,5,FALSE))</f>
        <v xml:space="preserve"> </v>
      </c>
      <c r="CP7" s="42" t="str">
        <f>IF(ISBLANK(CP5)," ",VLOOKUP(CP5,'Información Base'!$B$5:$I$44,5,FALSE))</f>
        <v xml:space="preserve"> </v>
      </c>
      <c r="CQ7" s="42" t="str">
        <f>IF(ISBLANK(CQ5)," ",VLOOKUP(CQ5,'Información Base'!$B$5:$I$44,5,FALSE))</f>
        <v xml:space="preserve"> </v>
      </c>
      <c r="CR7" s="42" t="str">
        <f>IF(ISBLANK(CR5)," ",VLOOKUP(CR5,'Información Base'!$B$5:$I$44,5,FALSE))</f>
        <v xml:space="preserve"> </v>
      </c>
      <c r="CS7" s="42" t="str">
        <f>IF(ISBLANK(CS5)," ",VLOOKUP(CS5,'Información Base'!$B$5:$I$44,5,FALSE))</f>
        <v xml:space="preserve"> </v>
      </c>
      <c r="CT7" s="42" t="str">
        <f>IF(ISBLANK(CT5)," ",VLOOKUP(CT5,'Información Base'!$B$5:$I$44,5,FALSE))</f>
        <v xml:space="preserve"> </v>
      </c>
      <c r="CU7" s="42" t="str">
        <f>IF(ISBLANK(CU5)," ",VLOOKUP(CU5,'Información Base'!$B$5:$I$44,5,FALSE))</f>
        <v xml:space="preserve"> </v>
      </c>
      <c r="CV7" s="42" t="str">
        <f>IF(ISBLANK(CV5)," ",VLOOKUP(CV5,'Información Base'!$B$5:$I$44,5,FALSE))</f>
        <v xml:space="preserve"> </v>
      </c>
      <c r="CW7" s="42" t="str">
        <f>IF(ISBLANK(CW5)," ",VLOOKUP(CW5,'Información Base'!$B$5:$I$44,5,FALSE))</f>
        <v xml:space="preserve"> </v>
      </c>
      <c r="CX7" s="42" t="str">
        <f>IF(ISBLANK(CX5)," ",VLOOKUP(CX5,'Información Base'!$B$5:$I$44,5,FALSE))</f>
        <v xml:space="preserve"> </v>
      </c>
      <c r="CY7" s="42" t="str">
        <f>IF(ISBLANK(CY5)," ",VLOOKUP(CY5,'Información Base'!$B$5:$I$44,5,FALSE))</f>
        <v xml:space="preserve"> </v>
      </c>
      <c r="CZ7" s="42" t="str">
        <f>IF(ISBLANK(CZ5)," ",VLOOKUP(CZ5,'Información Base'!$B$5:$I$44,5,FALSE))</f>
        <v xml:space="preserve"> </v>
      </c>
      <c r="DA7" s="42" t="str">
        <f>IF(ISBLANK(DA5)," ",VLOOKUP(DA5,'Información Base'!$B$5:$I$44,5,FALSE))</f>
        <v xml:space="preserve"> </v>
      </c>
      <c r="DB7" s="42" t="str">
        <f>IF(ISBLANK(DB5)," ",VLOOKUP(DB5,'Información Base'!$B$5:$I$44,5,FALSE))</f>
        <v xml:space="preserve"> </v>
      </c>
      <c r="DC7" s="42" t="str">
        <f>IF(ISBLANK(DC5)," ",VLOOKUP(DC5,'Información Base'!$B$5:$I$44,5,FALSE))</f>
        <v xml:space="preserve"> </v>
      </c>
      <c r="DD7" s="42" t="str">
        <f>IF(ISBLANK(DD5)," ",VLOOKUP(DD5,'Información Base'!$B$5:$I$44,5,FALSE))</f>
        <v xml:space="preserve"> </v>
      </c>
      <c r="DE7" s="42" t="str">
        <f>IF(ISBLANK(DE5)," ",VLOOKUP(DE5,'Información Base'!$B$5:$I$44,5,FALSE))</f>
        <v xml:space="preserve"> </v>
      </c>
      <c r="DF7" s="42" t="str">
        <f>IF(ISBLANK(DF5)," ",VLOOKUP(DF5,'Información Base'!$B$5:$I$44,5,FALSE))</f>
        <v xml:space="preserve"> </v>
      </c>
      <c r="DG7" s="42" t="str">
        <f>IF(ISBLANK(DG5)," ",VLOOKUP(DG5,'Información Base'!$B$5:$I$44,5,FALSE))</f>
        <v xml:space="preserve"> </v>
      </c>
      <c r="DH7" s="42" t="str">
        <f>IF(ISBLANK(DH5)," ",VLOOKUP(DH5,'Información Base'!$B$5:$I$44,5,FALSE))</f>
        <v xml:space="preserve"> </v>
      </c>
      <c r="DI7" s="42" t="str">
        <f>IF(ISBLANK(DI5)," ",VLOOKUP(DI5,'Información Base'!$B$5:$I$44,5,FALSE))</f>
        <v xml:space="preserve"> </v>
      </c>
    </row>
    <row r="8" spans="2:113" x14ac:dyDescent="0.25">
      <c r="B8" s="174" t="s">
        <v>232</v>
      </c>
      <c r="C8" s="165" t="e" vm="2">
        <f>IF(ISBLANK(C5)," ",VLOOKUP(C5,'Información Base'!$B$5:$I$44,6,FALSE))</f>
        <v>#VALUE!</v>
      </c>
      <c r="D8" s="165" t="str">
        <f>IF(ISBLANK(D5)," ",VLOOKUP(D5,'Información Base'!$B$5:$I$44,6,FALSE))</f>
        <v xml:space="preserve"> </v>
      </c>
      <c r="E8" s="165" t="str">
        <f>IF(ISBLANK(E5)," ",VLOOKUP(E5,'Información Base'!$B$5:$I$44,6,FALSE))</f>
        <v xml:space="preserve"> </v>
      </c>
      <c r="F8" s="165" t="str">
        <f>IF(ISBLANK(F5)," ",VLOOKUP(F5,'Información Base'!$B$5:$I$44,6,FALSE))</f>
        <v xml:space="preserve"> </v>
      </c>
      <c r="G8" s="165" t="str">
        <f>IF(ISBLANK(G5)," ",VLOOKUP(G5,'Información Base'!$B$5:$I$44,6,FALSE))</f>
        <v xml:space="preserve"> </v>
      </c>
      <c r="H8" s="165" t="str">
        <f>IF(ISBLANK(H5)," ",VLOOKUP(H5,'Información Base'!$B$5:$I$44,6,FALSE))</f>
        <v xml:space="preserve"> </v>
      </c>
      <c r="I8" s="175" t="str">
        <f>IF(ISBLANK(I5)," ",VLOOKUP(I5,'Información Base'!$B$5:$I$44,6,FALSE))</f>
        <v xml:space="preserve"> </v>
      </c>
      <c r="J8" s="149" t="str">
        <f>IF(ISBLANK(J5)," ",VLOOKUP(J5,'Información Base'!$B$5:$I$44,6,FALSE))</f>
        <v xml:space="preserve"> </v>
      </c>
      <c r="K8" s="149" t="str">
        <f>IF(ISBLANK(K5)," ",VLOOKUP(K5,'Información Base'!$B$5:$I$44,6,FALSE))</f>
        <v xml:space="preserve"> </v>
      </c>
      <c r="L8" s="149" t="str">
        <f>IF(ISBLANK(L5)," ",VLOOKUP(L5,'Información Base'!$B$5:$I$44,6,FALSE))</f>
        <v xml:space="preserve"> </v>
      </c>
      <c r="M8" s="149" t="str">
        <f>IF(ISBLANK(M5)," ",VLOOKUP(M5,'Información Base'!$B$5:$I$44,6,FALSE))</f>
        <v xml:space="preserve"> </v>
      </c>
      <c r="N8" s="149" t="str">
        <f>IF(ISBLANK(N5)," ",VLOOKUP(N5,'Información Base'!$B$5:$I$44,6,FALSE))</f>
        <v xml:space="preserve"> </v>
      </c>
      <c r="O8" s="149" t="str">
        <f>IF(ISBLANK(O5)," ",VLOOKUP(O5,'Información Base'!$B$5:$I$44,6,FALSE))</f>
        <v xml:space="preserve"> </v>
      </c>
      <c r="P8" s="149" t="str">
        <f>IF(ISBLANK(P5)," ",VLOOKUP(P5,'Información Base'!$B$5:$I$44,6,FALSE))</f>
        <v xml:space="preserve"> </v>
      </c>
      <c r="Q8" s="149" t="str">
        <f>IF(ISBLANK(Q5)," ",VLOOKUP(Q5,'Información Base'!$B$5:$I$44,6,FALSE))</f>
        <v xml:space="preserve"> </v>
      </c>
      <c r="R8" s="149" t="str">
        <f>IF(ISBLANK(R5)," ",VLOOKUP(R5,'Información Base'!$B$5:$I$44,6,FALSE))</f>
        <v xml:space="preserve"> </v>
      </c>
      <c r="S8" s="149" t="str">
        <f>IF(ISBLANK(S5)," ",VLOOKUP(S5,'Información Base'!$B$5:$I$44,6,FALSE))</f>
        <v xml:space="preserve"> </v>
      </c>
      <c r="T8" s="149" t="str">
        <f>IF(ISBLANK(T5)," ",VLOOKUP(T5,'Información Base'!$B$5:$I$44,6,FALSE))</f>
        <v xml:space="preserve"> </v>
      </c>
      <c r="U8" s="149" t="str">
        <f>IF(ISBLANK(U5)," ",VLOOKUP(U5,'Información Base'!$B$5:$I$44,6,FALSE))</f>
        <v xml:space="preserve"> </v>
      </c>
      <c r="V8" s="149" t="str">
        <f>IF(ISBLANK(V5)," ",VLOOKUP(V5,'Información Base'!$B$5:$I$44,6,FALSE))</f>
        <v xml:space="preserve"> </v>
      </c>
      <c r="W8" s="149" t="str">
        <f>IF(ISBLANK(W5)," ",VLOOKUP(W5,'Información Base'!$B$5:$I$44,6,FALSE))</f>
        <v xml:space="preserve"> </v>
      </c>
      <c r="X8" s="149" t="str">
        <f>IF(ISBLANK(X5)," ",VLOOKUP(X5,'Información Base'!$B$5:$I$44,6,FALSE))</f>
        <v xml:space="preserve"> </v>
      </c>
      <c r="Y8" s="149" t="str">
        <f>IF(ISBLANK(Y5)," ",VLOOKUP(Y5,'Información Base'!$B$5:$I$44,6,FALSE))</f>
        <v xml:space="preserve"> </v>
      </c>
      <c r="Z8" s="149" t="str">
        <f>IF(ISBLANK(Z5)," ",VLOOKUP(Z5,'Información Base'!$B$5:$I$44,6,FALSE))</f>
        <v xml:space="preserve"> </v>
      </c>
      <c r="AA8" s="149" t="str">
        <f>IF(ISBLANK(AA5)," ",VLOOKUP(AA5,'Información Base'!$B$5:$I$44,6,FALSE))</f>
        <v xml:space="preserve"> </v>
      </c>
      <c r="AB8" s="149" t="str">
        <f>IF(ISBLANK(AB5)," ",VLOOKUP(AB5,'Información Base'!$B$5:$I$44,6,FALSE))</f>
        <v xml:space="preserve"> </v>
      </c>
      <c r="AC8" s="149" t="str">
        <f>IF(ISBLANK(AC5)," ",VLOOKUP(AC5,'Información Base'!$B$5:$I$44,6,FALSE))</f>
        <v xml:space="preserve"> </v>
      </c>
      <c r="AD8" s="149" t="str">
        <f>IF(ISBLANK(AD5)," ",VLOOKUP(AD5,'Información Base'!$B$5:$I$44,6,FALSE))</f>
        <v xml:space="preserve"> </v>
      </c>
      <c r="AE8" s="149" t="str">
        <f>IF(ISBLANK(AE5)," ",VLOOKUP(AE5,'Información Base'!$B$5:$I$44,6,FALSE))</f>
        <v xml:space="preserve"> </v>
      </c>
      <c r="AF8" s="149" t="str">
        <f>IF(ISBLANK(AF5)," ",VLOOKUP(AF5,'Información Base'!$B$5:$I$44,6,FALSE))</f>
        <v xml:space="preserve"> </v>
      </c>
      <c r="AG8" s="149" t="str">
        <f>IF(ISBLANK(AG5)," ",VLOOKUP(AG5,'Información Base'!$B$5:$I$44,6,FALSE))</f>
        <v xml:space="preserve"> </v>
      </c>
      <c r="AH8" s="149" t="str">
        <f>IF(ISBLANK(AH5)," ",VLOOKUP(AH5,'Información Base'!$B$5:$I$44,6,FALSE))</f>
        <v xml:space="preserve"> </v>
      </c>
      <c r="AI8" s="43" t="str">
        <f>IF(ISBLANK(AI5)," ",VLOOKUP(AI5,'Información Base'!$B$5:$I$44,6,FALSE))</f>
        <v xml:space="preserve"> </v>
      </c>
      <c r="AJ8" s="43" t="str">
        <f>IF(ISBLANK(AJ5)," ",VLOOKUP(AJ5,'Información Base'!$B$5:$I$44,6,FALSE))</f>
        <v xml:space="preserve"> </v>
      </c>
      <c r="AK8" s="43" t="str">
        <f>IF(ISBLANK(AK5)," ",VLOOKUP(AK5,'Información Base'!$B$5:$I$44,6,FALSE))</f>
        <v xml:space="preserve"> </v>
      </c>
      <c r="AL8" s="43" t="str">
        <f>IF(ISBLANK(AL5)," ",VLOOKUP(AL5,'Información Base'!$B$5:$I$44,6,FALSE))</f>
        <v xml:space="preserve"> </v>
      </c>
      <c r="AM8" s="43" t="str">
        <f>IF(ISBLANK(AM5)," ",VLOOKUP(AM5,'Información Base'!$B$5:$I$44,6,FALSE))</f>
        <v xml:space="preserve"> </v>
      </c>
      <c r="AN8" s="43" t="str">
        <f>IF(ISBLANK(AN5)," ",VLOOKUP(AN5,'Información Base'!$B$5:$I$44,6,FALSE))</f>
        <v xml:space="preserve"> </v>
      </c>
      <c r="AO8" s="43" t="str">
        <f>IF(ISBLANK(AO5)," ",VLOOKUP(AO5,'Información Base'!$B$5:$I$44,6,FALSE))</f>
        <v xml:space="preserve"> </v>
      </c>
      <c r="AP8" s="43" t="str">
        <f>IF(ISBLANK(AP5)," ",VLOOKUP(AP5,'Información Base'!$B$5:$I$44,6,FALSE))</f>
        <v xml:space="preserve"> </v>
      </c>
      <c r="AQ8" s="43" t="str">
        <f>IF(ISBLANK(AQ5)," ",VLOOKUP(AQ5,'Información Base'!$B$5:$I$44,6,FALSE))</f>
        <v xml:space="preserve"> </v>
      </c>
      <c r="AR8" s="43" t="str">
        <f>IF(ISBLANK(AR5)," ",VLOOKUP(AR5,'Información Base'!$B$5:$I$44,6,FALSE))</f>
        <v xml:space="preserve"> </v>
      </c>
      <c r="AS8" s="43" t="str">
        <f>IF(ISBLANK(AS5)," ",VLOOKUP(AS5,'Información Base'!$B$5:$I$44,6,FALSE))</f>
        <v xml:space="preserve"> </v>
      </c>
      <c r="AT8" s="43" t="str">
        <f>IF(ISBLANK(AT5)," ",VLOOKUP(AT5,'Información Base'!$B$5:$I$44,6,FALSE))</f>
        <v xml:space="preserve"> </v>
      </c>
      <c r="AU8" s="43" t="str">
        <f>IF(ISBLANK(AU5)," ",VLOOKUP(AU5,'Información Base'!$B$5:$I$44,6,FALSE))</f>
        <v xml:space="preserve"> </v>
      </c>
      <c r="AV8" s="43" t="str">
        <f>IF(ISBLANK(AV5)," ",VLOOKUP(AV5,'Información Base'!$B$5:$I$44,6,FALSE))</f>
        <v xml:space="preserve"> </v>
      </c>
      <c r="AW8" s="43" t="str">
        <f>IF(ISBLANK(AW5)," ",VLOOKUP(AW5,'Información Base'!$B$5:$I$44,6,FALSE))</f>
        <v xml:space="preserve"> </v>
      </c>
      <c r="AX8" s="43" t="str">
        <f>IF(ISBLANK(AX5)," ",VLOOKUP(AX5,'Información Base'!$B$5:$I$44,6,FALSE))</f>
        <v xml:space="preserve"> </v>
      </c>
      <c r="AY8" s="43" t="str">
        <f>IF(ISBLANK(AY5)," ",VLOOKUP(AY5,'Información Base'!$B$5:$I$44,6,FALSE))</f>
        <v xml:space="preserve"> </v>
      </c>
      <c r="AZ8" s="43" t="str">
        <f>IF(ISBLANK(AZ5)," ",VLOOKUP(AZ5,'Información Base'!$B$5:$I$44,6,FALSE))</f>
        <v xml:space="preserve"> </v>
      </c>
      <c r="BA8" s="43" t="str">
        <f>IF(ISBLANK(BA5)," ",VLOOKUP(BA5,'Información Base'!$B$5:$I$44,6,FALSE))</f>
        <v xml:space="preserve"> </v>
      </c>
      <c r="BB8" s="43" t="str">
        <f>IF(ISBLANK(BB5)," ",VLOOKUP(BB5,'Información Base'!$B$5:$I$44,6,FALSE))</f>
        <v xml:space="preserve"> </v>
      </c>
      <c r="BC8" s="43" t="str">
        <f>IF(ISBLANK(BC5)," ",VLOOKUP(BC5,'Información Base'!$B$5:$I$44,6,FALSE))</f>
        <v xml:space="preserve"> </v>
      </c>
      <c r="BD8" s="43" t="str">
        <f>IF(ISBLANK(BD5)," ",VLOOKUP(BD5,'Información Base'!$B$5:$I$44,6,FALSE))</f>
        <v xml:space="preserve"> </v>
      </c>
      <c r="BE8" s="43" t="str">
        <f>IF(ISBLANK(BE5)," ",VLOOKUP(BE5,'Información Base'!$B$5:$I$44,6,FALSE))</f>
        <v xml:space="preserve"> </v>
      </c>
      <c r="BF8" s="43" t="str">
        <f>IF(ISBLANK(BF5)," ",VLOOKUP(BF5,'Información Base'!$B$5:$I$44,6,FALSE))</f>
        <v xml:space="preserve"> </v>
      </c>
      <c r="BG8" s="43" t="str">
        <f>IF(ISBLANK(BG5)," ",VLOOKUP(BG5,'Información Base'!$B$5:$I$44,6,FALSE))</f>
        <v xml:space="preserve"> </v>
      </c>
      <c r="BH8" s="43" t="str">
        <f>IF(ISBLANK(BH5)," ",VLOOKUP(BH5,'Información Base'!$B$5:$I$44,6,FALSE))</f>
        <v xml:space="preserve"> </v>
      </c>
      <c r="BI8" s="43" t="str">
        <f>IF(ISBLANK(BI5)," ",VLOOKUP(BI5,'Información Base'!$B$5:$I$44,6,FALSE))</f>
        <v xml:space="preserve"> </v>
      </c>
      <c r="BJ8" s="43" t="str">
        <f>IF(ISBLANK(BJ5)," ",VLOOKUP(BJ5,'Información Base'!$B$5:$I$44,6,FALSE))</f>
        <v xml:space="preserve"> </v>
      </c>
      <c r="BK8" s="43" t="str">
        <f>IF(ISBLANK(BK5)," ",VLOOKUP(BK5,'Información Base'!$B$5:$I$44,6,FALSE))</f>
        <v xml:space="preserve"> </v>
      </c>
      <c r="BL8" s="43" t="str">
        <f>IF(ISBLANK(BL5)," ",VLOOKUP(BL5,'Información Base'!$B$5:$I$44,6,FALSE))</f>
        <v xml:space="preserve"> </v>
      </c>
      <c r="BM8" s="43" t="str">
        <f>IF(ISBLANK(BM5)," ",VLOOKUP(BM5,'Información Base'!$B$5:$I$44,6,FALSE))</f>
        <v xml:space="preserve"> </v>
      </c>
      <c r="BN8" s="43" t="str">
        <f>IF(ISBLANK(BN5)," ",VLOOKUP(BN5,'Información Base'!$B$5:$I$44,6,FALSE))</f>
        <v xml:space="preserve"> </v>
      </c>
      <c r="BO8" s="43" t="str">
        <f>IF(ISBLANK(BO5)," ",VLOOKUP(BO5,'Información Base'!$B$5:$I$44,6,FALSE))</f>
        <v xml:space="preserve"> </v>
      </c>
      <c r="BP8" s="43" t="str">
        <f>IF(ISBLANK(BP5)," ",VLOOKUP(BP5,'Información Base'!$B$5:$I$44,6,FALSE))</f>
        <v xml:space="preserve"> </v>
      </c>
      <c r="BQ8" s="43" t="str">
        <f>IF(ISBLANK(BQ5)," ",VLOOKUP(BQ5,'Información Base'!$B$5:$I$44,6,FALSE))</f>
        <v xml:space="preserve"> </v>
      </c>
      <c r="BR8" s="43" t="str">
        <f>IF(ISBLANK(BR5)," ",VLOOKUP(BR5,'Información Base'!$B$5:$I$44,6,FALSE))</f>
        <v xml:space="preserve"> </v>
      </c>
      <c r="BS8" s="43" t="str">
        <f>IF(ISBLANK(BS5)," ",VLOOKUP(BS5,'Información Base'!$B$5:$I$44,6,FALSE))</f>
        <v xml:space="preserve"> </v>
      </c>
      <c r="BT8" s="43" t="str">
        <f>IF(ISBLANK(BT5)," ",VLOOKUP(BT5,'Información Base'!$B$5:$I$44,6,FALSE))</f>
        <v xml:space="preserve"> </v>
      </c>
      <c r="BU8" s="43" t="str">
        <f>IF(ISBLANK(BU5)," ",VLOOKUP(BU5,'Información Base'!$B$5:$I$44,6,FALSE))</f>
        <v xml:space="preserve"> </v>
      </c>
      <c r="BV8" s="43" t="str">
        <f>IF(ISBLANK(BV5)," ",VLOOKUP(BV5,'Información Base'!$B$5:$I$44,6,FALSE))</f>
        <v xml:space="preserve"> </v>
      </c>
      <c r="BW8" s="43" t="str">
        <f>IF(ISBLANK(BW5)," ",VLOOKUP(BW5,'Información Base'!$B$5:$I$44,6,FALSE))</f>
        <v xml:space="preserve"> </v>
      </c>
      <c r="BX8" s="43" t="str">
        <f>IF(ISBLANK(BX5)," ",VLOOKUP(BX5,'Información Base'!$B$5:$I$44,6,FALSE))</f>
        <v xml:space="preserve"> </v>
      </c>
      <c r="BY8" s="43" t="str">
        <f>IF(ISBLANK(BY5)," ",VLOOKUP(BY5,'Información Base'!$B$5:$I$44,6,FALSE))</f>
        <v xml:space="preserve"> </v>
      </c>
      <c r="BZ8" s="43" t="str">
        <f>IF(ISBLANK(BZ5)," ",VLOOKUP(BZ5,'Información Base'!$B$5:$I$44,6,FALSE))</f>
        <v xml:space="preserve"> </v>
      </c>
      <c r="CA8" s="43" t="str">
        <f>IF(ISBLANK(CA5)," ",VLOOKUP(CA5,'Información Base'!$B$5:$I$44,6,FALSE))</f>
        <v xml:space="preserve"> </v>
      </c>
      <c r="CB8" s="43" t="str">
        <f>IF(ISBLANK(CB5)," ",VLOOKUP(CB5,'Información Base'!$B$5:$I$44,6,FALSE))</f>
        <v xml:space="preserve"> </v>
      </c>
      <c r="CC8" s="43" t="str">
        <f>IF(ISBLANK(CC5)," ",VLOOKUP(CC5,'Información Base'!$B$5:$I$44,6,FALSE))</f>
        <v xml:space="preserve"> </v>
      </c>
      <c r="CD8" s="43" t="str">
        <f>IF(ISBLANK(CD5)," ",VLOOKUP(CD5,'Información Base'!$B$5:$I$44,6,FALSE))</f>
        <v xml:space="preserve"> </v>
      </c>
      <c r="CE8" s="43" t="str">
        <f>IF(ISBLANK(CE5)," ",VLOOKUP(CE5,'Información Base'!$B$5:$I$44,6,FALSE))</f>
        <v xml:space="preserve"> </v>
      </c>
      <c r="CF8" s="43" t="str">
        <f>IF(ISBLANK(CF5)," ",VLOOKUP(CF5,'Información Base'!$B$5:$I$44,6,FALSE))</f>
        <v xml:space="preserve"> </v>
      </c>
      <c r="CG8" s="43" t="str">
        <f>IF(ISBLANK(CG5)," ",VLOOKUP(CG5,'Información Base'!$B$5:$I$44,6,FALSE))</f>
        <v xml:space="preserve"> </v>
      </c>
      <c r="CH8" s="43" t="str">
        <f>IF(ISBLANK(CH5)," ",VLOOKUP(CH5,'Información Base'!$B$5:$I$44,6,FALSE))</f>
        <v xml:space="preserve"> </v>
      </c>
      <c r="CI8" s="43" t="str">
        <f>IF(ISBLANK(CI5)," ",VLOOKUP(CI5,'Información Base'!$B$5:$I$44,6,FALSE))</f>
        <v xml:space="preserve"> </v>
      </c>
      <c r="CJ8" s="43" t="str">
        <f>IF(ISBLANK(CJ5)," ",VLOOKUP(CJ5,'Información Base'!$B$5:$I$44,6,FALSE))</f>
        <v xml:space="preserve"> </v>
      </c>
      <c r="CK8" s="43" t="str">
        <f>IF(ISBLANK(CK5)," ",VLOOKUP(CK5,'Información Base'!$B$5:$I$44,6,FALSE))</f>
        <v xml:space="preserve"> </v>
      </c>
      <c r="CL8" s="43" t="str">
        <f>IF(ISBLANK(CL5)," ",VLOOKUP(CL5,'Información Base'!$B$5:$I$44,6,FALSE))</f>
        <v xml:space="preserve"> </v>
      </c>
      <c r="CM8" s="43" t="str">
        <f>IF(ISBLANK(CM5)," ",VLOOKUP(CM5,'Información Base'!$B$5:$I$44,6,FALSE))</f>
        <v xml:space="preserve"> </v>
      </c>
      <c r="CN8" s="43" t="str">
        <f>IF(ISBLANK(CN5)," ",VLOOKUP(CN5,'Información Base'!$B$5:$I$44,6,FALSE))</f>
        <v xml:space="preserve"> </v>
      </c>
      <c r="CO8" s="43" t="str">
        <f>IF(ISBLANK(CO5)," ",VLOOKUP(CO5,'Información Base'!$B$5:$I$44,6,FALSE))</f>
        <v xml:space="preserve"> </v>
      </c>
      <c r="CP8" s="43" t="str">
        <f>IF(ISBLANK(CP5)," ",VLOOKUP(CP5,'Información Base'!$B$5:$I$44,6,FALSE))</f>
        <v xml:space="preserve"> </v>
      </c>
      <c r="CQ8" s="43" t="str">
        <f>IF(ISBLANK(CQ5)," ",VLOOKUP(CQ5,'Información Base'!$B$5:$I$44,6,FALSE))</f>
        <v xml:space="preserve"> </v>
      </c>
      <c r="CR8" s="43" t="str">
        <f>IF(ISBLANK(CR5)," ",VLOOKUP(CR5,'Información Base'!$B$5:$I$44,6,FALSE))</f>
        <v xml:space="preserve"> </v>
      </c>
      <c r="CS8" s="43" t="str">
        <f>IF(ISBLANK(CS5)," ",VLOOKUP(CS5,'Información Base'!$B$5:$I$44,6,FALSE))</f>
        <v xml:space="preserve"> </v>
      </c>
      <c r="CT8" s="43" t="str">
        <f>IF(ISBLANK(CT5)," ",VLOOKUP(CT5,'Información Base'!$B$5:$I$44,6,FALSE))</f>
        <v xml:space="preserve"> </v>
      </c>
      <c r="CU8" s="43" t="str">
        <f>IF(ISBLANK(CU5)," ",VLOOKUP(CU5,'Información Base'!$B$5:$I$44,6,FALSE))</f>
        <v xml:space="preserve"> </v>
      </c>
      <c r="CV8" s="43" t="str">
        <f>IF(ISBLANK(CV5)," ",VLOOKUP(CV5,'Información Base'!$B$5:$I$44,6,FALSE))</f>
        <v xml:space="preserve"> </v>
      </c>
      <c r="CW8" s="43" t="str">
        <f>IF(ISBLANK(CW5)," ",VLOOKUP(CW5,'Información Base'!$B$5:$I$44,6,FALSE))</f>
        <v xml:space="preserve"> </v>
      </c>
      <c r="CX8" s="43" t="str">
        <f>IF(ISBLANK(CX5)," ",VLOOKUP(CX5,'Información Base'!$B$5:$I$44,6,FALSE))</f>
        <v xml:space="preserve"> </v>
      </c>
      <c r="CY8" s="43" t="str">
        <f>IF(ISBLANK(CY5)," ",VLOOKUP(CY5,'Información Base'!$B$5:$I$44,6,FALSE))</f>
        <v xml:space="preserve"> </v>
      </c>
      <c r="CZ8" s="43" t="str">
        <f>IF(ISBLANK(CZ5)," ",VLOOKUP(CZ5,'Información Base'!$B$5:$I$44,6,FALSE))</f>
        <v xml:space="preserve"> </v>
      </c>
      <c r="DA8" s="43" t="str">
        <f>IF(ISBLANK(DA5)," ",VLOOKUP(DA5,'Información Base'!$B$5:$I$44,6,FALSE))</f>
        <v xml:space="preserve"> </v>
      </c>
      <c r="DB8" s="43" t="str">
        <f>IF(ISBLANK(DB5)," ",VLOOKUP(DB5,'Información Base'!$B$5:$I$44,6,FALSE))</f>
        <v xml:space="preserve"> </v>
      </c>
      <c r="DC8" s="43" t="str">
        <f>IF(ISBLANK(DC5)," ",VLOOKUP(DC5,'Información Base'!$B$5:$I$44,6,FALSE))</f>
        <v xml:space="preserve"> </v>
      </c>
      <c r="DD8" s="43" t="str">
        <f>IF(ISBLANK(DD5)," ",VLOOKUP(DD5,'Información Base'!$B$5:$I$44,6,FALSE))</f>
        <v xml:space="preserve"> </v>
      </c>
      <c r="DE8" s="43" t="str">
        <f>IF(ISBLANK(DE5)," ",VLOOKUP(DE5,'Información Base'!$B$5:$I$44,6,FALSE))</f>
        <v xml:space="preserve"> </v>
      </c>
      <c r="DF8" s="43" t="str">
        <f>IF(ISBLANK(DF5)," ",VLOOKUP(DF5,'Información Base'!$B$5:$I$44,6,FALSE))</f>
        <v xml:space="preserve"> </v>
      </c>
      <c r="DG8" s="43" t="str">
        <f>IF(ISBLANK(DG5)," ",VLOOKUP(DG5,'Información Base'!$B$5:$I$44,6,FALSE))</f>
        <v xml:space="preserve"> </v>
      </c>
      <c r="DH8" s="43" t="str">
        <f>IF(ISBLANK(DH5)," ",VLOOKUP(DH5,'Información Base'!$B$5:$I$44,6,FALSE))</f>
        <v xml:space="preserve"> </v>
      </c>
      <c r="DI8" s="43" t="str">
        <f>IF(ISBLANK(DI5)," ",VLOOKUP(DI5,'Información Base'!$B$5:$I$44,6,FALSE))</f>
        <v xml:space="preserve"> </v>
      </c>
    </row>
    <row r="9" spans="2:113" x14ac:dyDescent="0.25">
      <c r="B9" s="171" t="s">
        <v>150</v>
      </c>
      <c r="C9" s="163" t="e" vm="2">
        <f>IF(ISBLANK(C5)," ",VLOOKUP(C5,'Información Base'!$B$5:$I$44,3,FALSE))</f>
        <v>#VALUE!</v>
      </c>
      <c r="D9" s="163" t="str">
        <f>IF(ISBLANK(D5)," ",VLOOKUP(D5,'Información Base'!$B$5:$I$44,3,FALSE))</f>
        <v xml:space="preserve"> </v>
      </c>
      <c r="E9" s="163" t="str">
        <f>IF(ISBLANK(E5)," ",VLOOKUP(E5,'Información Base'!$B$5:$I$44,3,FALSE))</f>
        <v xml:space="preserve"> </v>
      </c>
      <c r="F9" s="163" t="str">
        <f>IF(ISBLANK(F5)," ",VLOOKUP(F5,'Información Base'!$B$5:$I$44,3,FALSE))</f>
        <v xml:space="preserve"> </v>
      </c>
      <c r="G9" s="163" t="str">
        <f>IF(ISBLANK(G5)," ",VLOOKUP(G5,'Información Base'!$B$5:$I$44,3,FALSE))</f>
        <v xml:space="preserve"> </v>
      </c>
      <c r="H9" s="163" t="str">
        <f>IF(ISBLANK(H5)," ",VLOOKUP(H5,'Información Base'!$B$5:$I$44,3,FALSE))</f>
        <v xml:space="preserve"> </v>
      </c>
      <c r="I9" s="172" t="str">
        <f>IF(ISBLANK(I5)," ",VLOOKUP(I5,'Información Base'!$B$5:$I$44,3,FALSE))</f>
        <v xml:space="preserve"> </v>
      </c>
      <c r="J9" s="142" t="str">
        <f>IF(ISBLANK(J5)," ",VLOOKUP(J5,'Información Base'!$B$5:$I$44,3,FALSE))</f>
        <v xml:space="preserve"> </v>
      </c>
      <c r="K9" s="142" t="str">
        <f>IF(ISBLANK(K5)," ",VLOOKUP(K5,'Información Base'!$B$5:$I$44,3,FALSE))</f>
        <v xml:space="preserve"> </v>
      </c>
      <c r="L9" s="142" t="str">
        <f>IF(ISBLANK(L5)," ",VLOOKUP(L5,'Información Base'!$B$5:$I$44,3,FALSE))</f>
        <v xml:space="preserve"> </v>
      </c>
      <c r="M9" s="142" t="str">
        <f>IF(ISBLANK(M5)," ",VLOOKUP(M5,'Información Base'!$B$5:$I$44,3,FALSE))</f>
        <v xml:space="preserve"> </v>
      </c>
      <c r="N9" s="142" t="str">
        <f>IF(ISBLANK(N5)," ",VLOOKUP(N5,'Información Base'!$B$5:$I$44,3,FALSE))</f>
        <v xml:space="preserve"> </v>
      </c>
      <c r="O9" s="142" t="str">
        <f>IF(ISBLANK(O5)," ",VLOOKUP(O5,'Información Base'!$B$5:$I$44,3,FALSE))</f>
        <v xml:space="preserve"> </v>
      </c>
      <c r="P9" s="142" t="str">
        <f>IF(ISBLANK(P5)," ",VLOOKUP(P5,'Información Base'!$B$5:$I$44,3,FALSE))</f>
        <v xml:space="preserve"> </v>
      </c>
      <c r="Q9" s="142" t="str">
        <f>IF(ISBLANK(Q5)," ",VLOOKUP(Q5,'Información Base'!$B$5:$I$44,3,FALSE))</f>
        <v xml:space="preserve"> </v>
      </c>
      <c r="R9" s="142" t="str">
        <f>IF(ISBLANK(R5)," ",VLOOKUP(R5,'Información Base'!$B$5:$I$44,3,FALSE))</f>
        <v xml:space="preserve"> </v>
      </c>
      <c r="S9" s="142" t="str">
        <f>IF(ISBLANK(S5)," ",VLOOKUP(S5,'Información Base'!$B$5:$I$44,3,FALSE))</f>
        <v xml:space="preserve"> </v>
      </c>
      <c r="T9" s="142" t="str">
        <f>IF(ISBLANK(T5)," ",VLOOKUP(T5,'Información Base'!$B$5:$I$44,3,FALSE))</f>
        <v xml:space="preserve"> </v>
      </c>
      <c r="U9" s="142" t="str">
        <f>IF(ISBLANK(U5)," ",VLOOKUP(U5,'Información Base'!$B$5:$I$44,3,FALSE))</f>
        <v xml:space="preserve"> </v>
      </c>
      <c r="V9" s="142" t="str">
        <f>IF(ISBLANK(V5)," ",VLOOKUP(V5,'Información Base'!$B$5:$I$44,3,FALSE))</f>
        <v xml:space="preserve"> </v>
      </c>
      <c r="W9" s="142" t="str">
        <f>IF(ISBLANK(W5)," ",VLOOKUP(W5,'Información Base'!$B$5:$I$44,3,FALSE))</f>
        <v xml:space="preserve"> </v>
      </c>
      <c r="X9" s="142" t="str">
        <f>IF(ISBLANK(X5)," ",VLOOKUP(X5,'Información Base'!$B$5:$I$44,3,FALSE))</f>
        <v xml:space="preserve"> </v>
      </c>
      <c r="Y9" s="142" t="str">
        <f>IF(ISBLANK(Y5)," ",VLOOKUP(Y5,'Información Base'!$B$5:$I$44,3,FALSE))</f>
        <v xml:space="preserve"> </v>
      </c>
      <c r="Z9" s="150" t="str">
        <f>IF(ISBLANK(Z5)," ",VLOOKUP(Z5,'Información Base'!$B$5:$I$44,3,FALSE))</f>
        <v xml:space="preserve"> </v>
      </c>
      <c r="AA9" s="150" t="str">
        <f>IF(ISBLANK(AA5)," ",VLOOKUP(AA5,'Información Base'!$B$5:$I$44,3,FALSE))</f>
        <v xml:space="preserve"> </v>
      </c>
      <c r="AB9" s="150" t="str">
        <f>IF(ISBLANK(AB5)," ",VLOOKUP(AB5,'Información Base'!$B$5:$I$44,3,FALSE))</f>
        <v xml:space="preserve"> </v>
      </c>
      <c r="AC9" s="150" t="str">
        <f>IF(ISBLANK(AC5)," ",VLOOKUP(AC5,'Información Base'!$B$5:$I$44,3,FALSE))</f>
        <v xml:space="preserve"> </v>
      </c>
      <c r="AD9" s="150" t="str">
        <f>IF(ISBLANK(AD5)," ",VLOOKUP(AD5,'Información Base'!$B$5:$I$44,3,FALSE))</f>
        <v xml:space="preserve"> </v>
      </c>
      <c r="AE9" s="150" t="str">
        <f>IF(ISBLANK(AE5)," ",VLOOKUP(AE5,'Información Base'!$B$5:$I$44,3,FALSE))</f>
        <v xml:space="preserve"> </v>
      </c>
      <c r="AF9" s="150" t="str">
        <f>IF(ISBLANK(AF5)," ",VLOOKUP(AF5,'Información Base'!$B$5:$I$44,3,FALSE))</f>
        <v xml:space="preserve"> </v>
      </c>
      <c r="AG9" s="150" t="str">
        <f>IF(ISBLANK(AG5)," ",VLOOKUP(AG5,'Información Base'!$B$5:$I$44,3,FALSE))</f>
        <v xml:space="preserve"> </v>
      </c>
      <c r="AH9" s="150" t="str">
        <f>IF(ISBLANK(AH5)," ",VLOOKUP(AH5,'Información Base'!$B$5:$I$44,3,FALSE))</f>
        <v xml:space="preserve"> </v>
      </c>
      <c r="AI9" s="23" t="str">
        <f>IF(ISBLANK(AI5)," ",VLOOKUP(AI5,'Información Base'!$B$5:$I$44,3,FALSE))</f>
        <v xml:space="preserve"> </v>
      </c>
      <c r="AJ9" s="23" t="str">
        <f>IF(ISBLANK(AJ5)," ",VLOOKUP(AJ5,'Información Base'!$B$5:$I$44,3,FALSE))</f>
        <v xml:space="preserve"> </v>
      </c>
      <c r="AK9" s="23" t="str">
        <f>IF(ISBLANK(AK5)," ",VLOOKUP(AK5,'Información Base'!$B$5:$I$44,3,FALSE))</f>
        <v xml:space="preserve"> </v>
      </c>
      <c r="AL9" s="23" t="str">
        <f>IF(ISBLANK(AL5)," ",VLOOKUP(AL5,'Información Base'!$B$5:$I$44,3,FALSE))</f>
        <v xml:space="preserve"> </v>
      </c>
      <c r="AM9" s="23" t="str">
        <f>IF(ISBLANK(AM5)," ",VLOOKUP(AM5,'Información Base'!$B$5:$I$44,3,FALSE))</f>
        <v xml:space="preserve"> </v>
      </c>
      <c r="AN9" s="23" t="str">
        <f>IF(ISBLANK(AN5)," ",VLOOKUP(AN5,'Información Base'!$B$5:$I$44,3,FALSE))</f>
        <v xml:space="preserve"> </v>
      </c>
      <c r="AO9" s="23" t="str">
        <f>IF(ISBLANK(AO5)," ",VLOOKUP(AO5,'Información Base'!$B$5:$I$44,3,FALSE))</f>
        <v xml:space="preserve"> </v>
      </c>
      <c r="AP9" s="23" t="str">
        <f>IF(ISBLANK(AP5)," ",VLOOKUP(AP5,'Información Base'!$B$5:$I$44,3,FALSE))</f>
        <v xml:space="preserve"> </v>
      </c>
      <c r="AQ9" s="23" t="str">
        <f>IF(ISBLANK(AQ5)," ",VLOOKUP(AQ5,'Información Base'!$B$5:$I$44,3,FALSE))</f>
        <v xml:space="preserve"> </v>
      </c>
      <c r="AR9" s="23" t="str">
        <f>IF(ISBLANK(AR5)," ",VLOOKUP(AR5,'Información Base'!$B$5:$I$44,3,FALSE))</f>
        <v xml:space="preserve"> </v>
      </c>
      <c r="AS9" s="23" t="str">
        <f>IF(ISBLANK(AS5)," ",VLOOKUP(AS5,'Información Base'!$B$5:$I$44,3,FALSE))</f>
        <v xml:space="preserve"> </v>
      </c>
      <c r="AT9" s="23" t="str">
        <f>IF(ISBLANK(AT5)," ",VLOOKUP(AT5,'Información Base'!$B$5:$I$44,3,FALSE))</f>
        <v xml:space="preserve"> </v>
      </c>
      <c r="AU9" s="23" t="str">
        <f>IF(ISBLANK(AU5)," ",VLOOKUP(AU5,'Información Base'!$B$5:$I$44,3,FALSE))</f>
        <v xml:space="preserve"> </v>
      </c>
      <c r="AV9" s="23" t="str">
        <f>IF(ISBLANK(AV5)," ",VLOOKUP(AV5,'Información Base'!$B$5:$I$44,3,FALSE))</f>
        <v xml:space="preserve"> </v>
      </c>
      <c r="AW9" s="23" t="str">
        <f>IF(ISBLANK(AW5)," ",VLOOKUP(AW5,'Información Base'!$B$5:$I$44,3,FALSE))</f>
        <v xml:space="preserve"> </v>
      </c>
      <c r="AX9" s="23" t="str">
        <f>IF(ISBLANK(AX5)," ",VLOOKUP(AX5,'Información Base'!$B$5:$I$44,3,FALSE))</f>
        <v xml:space="preserve"> </v>
      </c>
      <c r="AY9" s="23" t="str">
        <f>IF(ISBLANK(AY5)," ",VLOOKUP(AY5,'Información Base'!$B$5:$I$44,3,FALSE))</f>
        <v xml:space="preserve"> </v>
      </c>
      <c r="AZ9" s="23" t="str">
        <f>IF(ISBLANK(AZ5)," ",VLOOKUP(AZ5,'Información Base'!$B$5:$I$44,3,FALSE))</f>
        <v xml:space="preserve"> </v>
      </c>
      <c r="BA9" s="23" t="str">
        <f>IF(ISBLANK(BA5)," ",VLOOKUP(BA5,'Información Base'!$B$5:$I$44,3,FALSE))</f>
        <v xml:space="preserve"> </v>
      </c>
      <c r="BB9" s="23" t="str">
        <f>IF(ISBLANK(BB5)," ",VLOOKUP(BB5,'Información Base'!$B$5:$I$44,3,FALSE))</f>
        <v xml:space="preserve"> </v>
      </c>
      <c r="BC9" s="23" t="str">
        <f>IF(ISBLANK(BC5)," ",VLOOKUP(BC5,'Información Base'!$B$5:$I$44,3,FALSE))</f>
        <v xml:space="preserve"> </v>
      </c>
      <c r="BD9" s="23" t="str">
        <f>IF(ISBLANK(BD5)," ",VLOOKUP(BD5,'Información Base'!$B$5:$I$44,3,FALSE))</f>
        <v xml:space="preserve"> </v>
      </c>
      <c r="BE9" s="23" t="str">
        <f>IF(ISBLANK(BE5)," ",VLOOKUP(BE5,'Información Base'!$B$5:$I$44,3,FALSE))</f>
        <v xml:space="preserve"> </v>
      </c>
      <c r="BF9" s="23" t="str">
        <f>IF(ISBLANK(BF5)," ",VLOOKUP(BF5,'Información Base'!$B$5:$I$44,3,FALSE))</f>
        <v xml:space="preserve"> </v>
      </c>
      <c r="BG9" s="23" t="str">
        <f>IF(ISBLANK(BG5)," ",VLOOKUP(BG5,'Información Base'!$B$5:$I$44,3,FALSE))</f>
        <v xml:space="preserve"> </v>
      </c>
      <c r="BH9" s="23" t="str">
        <f>IF(ISBLANK(BH5)," ",VLOOKUP(BH5,'Información Base'!$B$5:$I$44,3,FALSE))</f>
        <v xml:space="preserve"> </v>
      </c>
      <c r="BI9" s="23" t="str">
        <f>IF(ISBLANK(BI5)," ",VLOOKUP(BI5,'Información Base'!$B$5:$I$44,3,FALSE))</f>
        <v xml:space="preserve"> </v>
      </c>
      <c r="BJ9" s="23" t="str">
        <f>IF(ISBLANK(BJ5)," ",VLOOKUP(BJ5,'Información Base'!$B$5:$I$44,3,FALSE))</f>
        <v xml:space="preserve"> </v>
      </c>
      <c r="BK9" s="23" t="str">
        <f>IF(ISBLANK(BK5)," ",VLOOKUP(BK5,'Información Base'!$B$5:$I$44,3,FALSE))</f>
        <v xml:space="preserve"> </v>
      </c>
      <c r="BL9" s="23" t="str">
        <f>IF(ISBLANK(BL5)," ",VLOOKUP(BL5,'Información Base'!$B$5:$I$44,3,FALSE))</f>
        <v xml:space="preserve"> </v>
      </c>
      <c r="BM9" s="23" t="str">
        <f>IF(ISBLANK(BM5)," ",VLOOKUP(BM5,'Información Base'!$B$5:$I$44,3,FALSE))</f>
        <v xml:space="preserve"> </v>
      </c>
      <c r="BN9" s="23" t="str">
        <f>IF(ISBLANK(BN5)," ",VLOOKUP(BN5,'Información Base'!$B$5:$I$44,3,FALSE))</f>
        <v xml:space="preserve"> </v>
      </c>
      <c r="BO9" s="23" t="str">
        <f>IF(ISBLANK(BO5)," ",VLOOKUP(BO5,'Información Base'!$B$5:$I$44,3,FALSE))</f>
        <v xml:space="preserve"> </v>
      </c>
      <c r="BP9" s="23" t="str">
        <f>IF(ISBLANK(BP5)," ",VLOOKUP(BP5,'Información Base'!$B$5:$I$44,3,FALSE))</f>
        <v xml:space="preserve"> </v>
      </c>
      <c r="BQ9" s="23" t="str">
        <f>IF(ISBLANK(BQ5)," ",VLOOKUP(BQ5,'Información Base'!$B$5:$I$44,3,FALSE))</f>
        <v xml:space="preserve"> </v>
      </c>
      <c r="BR9" s="23" t="str">
        <f>IF(ISBLANK(BR5)," ",VLOOKUP(BR5,'Información Base'!$B$5:$I$44,3,FALSE))</f>
        <v xml:space="preserve"> </v>
      </c>
      <c r="BS9" s="23" t="str">
        <f>IF(ISBLANK(BS5)," ",VLOOKUP(BS5,'Información Base'!$B$5:$I$44,3,FALSE))</f>
        <v xml:space="preserve"> </v>
      </c>
      <c r="BT9" s="23" t="str">
        <f>IF(ISBLANK(BT5)," ",VLOOKUP(BT5,'Información Base'!$B$5:$I$44,3,FALSE))</f>
        <v xml:space="preserve"> </v>
      </c>
      <c r="BU9" s="23" t="str">
        <f>IF(ISBLANK(BU5)," ",VLOOKUP(BU5,'Información Base'!$B$5:$I$44,3,FALSE))</f>
        <v xml:space="preserve"> </v>
      </c>
      <c r="BV9" s="23" t="str">
        <f>IF(ISBLANK(BV5)," ",VLOOKUP(BV5,'Información Base'!$B$5:$I$44,3,FALSE))</f>
        <v xml:space="preserve"> </v>
      </c>
      <c r="BW9" s="23" t="str">
        <f>IF(ISBLANK(BW5)," ",VLOOKUP(BW5,'Información Base'!$B$5:$I$44,3,FALSE))</f>
        <v xml:space="preserve"> </v>
      </c>
      <c r="BX9" s="23" t="str">
        <f>IF(ISBLANK(BX5)," ",VLOOKUP(BX5,'Información Base'!$B$5:$I$44,3,FALSE))</f>
        <v xml:space="preserve"> </v>
      </c>
      <c r="BY9" s="23" t="str">
        <f>IF(ISBLANK(BY5)," ",VLOOKUP(BY5,'Información Base'!$B$5:$I$44,3,FALSE))</f>
        <v xml:space="preserve"> </v>
      </c>
      <c r="BZ9" s="23" t="str">
        <f>IF(ISBLANK(BZ5)," ",VLOOKUP(BZ5,'Información Base'!$B$5:$I$44,3,FALSE))</f>
        <v xml:space="preserve"> </v>
      </c>
      <c r="CA9" s="23" t="str">
        <f>IF(ISBLANK(CA5)," ",VLOOKUP(CA5,'Información Base'!$B$5:$I$44,3,FALSE))</f>
        <v xml:space="preserve"> </v>
      </c>
      <c r="CB9" s="23" t="str">
        <f>IF(ISBLANK(CB5)," ",VLOOKUP(CB5,'Información Base'!$B$5:$I$44,3,FALSE))</f>
        <v xml:space="preserve"> </v>
      </c>
      <c r="CC9" s="23" t="str">
        <f>IF(ISBLANK(CC5)," ",VLOOKUP(CC5,'Información Base'!$B$5:$I$44,3,FALSE))</f>
        <v xml:space="preserve"> </v>
      </c>
      <c r="CD9" s="23" t="str">
        <f>IF(ISBLANK(CD5)," ",VLOOKUP(CD5,'Información Base'!$B$5:$I$44,3,FALSE))</f>
        <v xml:space="preserve"> </v>
      </c>
      <c r="CE9" s="23" t="str">
        <f>IF(ISBLANK(CE5)," ",VLOOKUP(CE5,'Información Base'!$B$5:$I$44,3,FALSE))</f>
        <v xml:space="preserve"> </v>
      </c>
      <c r="CF9" s="23" t="str">
        <f>IF(ISBLANK(CF5)," ",VLOOKUP(CF5,'Información Base'!$B$5:$I$44,3,FALSE))</f>
        <v xml:space="preserve"> </v>
      </c>
      <c r="CG9" s="23" t="str">
        <f>IF(ISBLANK(CG5)," ",VLOOKUP(CG5,'Información Base'!$B$5:$I$44,3,FALSE))</f>
        <v xml:space="preserve"> </v>
      </c>
      <c r="CH9" s="23" t="str">
        <f>IF(ISBLANK(CH5)," ",VLOOKUP(CH5,'Información Base'!$B$5:$I$44,3,FALSE))</f>
        <v xml:space="preserve"> </v>
      </c>
      <c r="CI9" s="23" t="str">
        <f>IF(ISBLANK(CI5)," ",VLOOKUP(CI5,'Información Base'!$B$5:$I$44,3,FALSE))</f>
        <v xml:space="preserve"> </v>
      </c>
      <c r="CJ9" s="23" t="str">
        <f>IF(ISBLANK(CJ5)," ",VLOOKUP(CJ5,'Información Base'!$B$5:$I$44,3,FALSE))</f>
        <v xml:space="preserve"> </v>
      </c>
      <c r="CK9" s="23" t="str">
        <f>IF(ISBLANK(CK5)," ",VLOOKUP(CK5,'Información Base'!$B$5:$I$44,3,FALSE))</f>
        <v xml:space="preserve"> </v>
      </c>
      <c r="CL9" s="23" t="str">
        <f>IF(ISBLANK(CL5)," ",VLOOKUP(CL5,'Información Base'!$B$5:$I$44,3,FALSE))</f>
        <v xml:space="preserve"> </v>
      </c>
      <c r="CM9" s="23" t="str">
        <f>IF(ISBLANK(CM5)," ",VLOOKUP(CM5,'Información Base'!$B$5:$I$44,3,FALSE))</f>
        <v xml:space="preserve"> </v>
      </c>
      <c r="CN9" s="23" t="str">
        <f>IF(ISBLANK(CN5)," ",VLOOKUP(CN5,'Información Base'!$B$5:$I$44,3,FALSE))</f>
        <v xml:space="preserve"> </v>
      </c>
      <c r="CO9" s="23" t="str">
        <f>IF(ISBLANK(CO5)," ",VLOOKUP(CO5,'Información Base'!$B$5:$I$44,3,FALSE))</f>
        <v xml:space="preserve"> </v>
      </c>
      <c r="CP9" s="23" t="str">
        <f>IF(ISBLANK(CP5)," ",VLOOKUP(CP5,'Información Base'!$B$5:$I$44,3,FALSE))</f>
        <v xml:space="preserve"> </v>
      </c>
      <c r="CQ9" s="23" t="str">
        <f>IF(ISBLANK(CQ5)," ",VLOOKUP(CQ5,'Información Base'!$B$5:$I$44,3,FALSE))</f>
        <v xml:space="preserve"> </v>
      </c>
      <c r="CR9" s="23" t="str">
        <f>IF(ISBLANK(CR5)," ",VLOOKUP(CR5,'Información Base'!$B$5:$I$44,3,FALSE))</f>
        <v xml:space="preserve"> </v>
      </c>
      <c r="CS9" s="23" t="str">
        <f>IF(ISBLANK(CS5)," ",VLOOKUP(CS5,'Información Base'!$B$5:$I$44,3,FALSE))</f>
        <v xml:space="preserve"> </v>
      </c>
      <c r="CT9" s="23" t="str">
        <f>IF(ISBLANK(CT5)," ",VLOOKUP(CT5,'Información Base'!$B$5:$I$44,3,FALSE))</f>
        <v xml:space="preserve"> </v>
      </c>
      <c r="CU9" s="23" t="str">
        <f>IF(ISBLANK(CU5)," ",VLOOKUP(CU5,'Información Base'!$B$5:$I$44,3,FALSE))</f>
        <v xml:space="preserve"> </v>
      </c>
      <c r="CV9" s="23" t="str">
        <f>IF(ISBLANK(CV5)," ",VLOOKUP(CV5,'Información Base'!$B$5:$I$44,3,FALSE))</f>
        <v xml:space="preserve"> </v>
      </c>
      <c r="CW9" s="23" t="str">
        <f>IF(ISBLANK(CW5)," ",VLOOKUP(CW5,'Información Base'!$B$5:$I$44,3,FALSE))</f>
        <v xml:space="preserve"> </v>
      </c>
      <c r="CX9" s="23" t="str">
        <f>IF(ISBLANK(CX5)," ",VLOOKUP(CX5,'Información Base'!$B$5:$I$44,3,FALSE))</f>
        <v xml:space="preserve"> </v>
      </c>
      <c r="CY9" s="23" t="str">
        <f>IF(ISBLANK(CY5)," ",VLOOKUP(CY5,'Información Base'!$B$5:$I$44,3,FALSE))</f>
        <v xml:space="preserve"> </v>
      </c>
      <c r="CZ9" s="23" t="str">
        <f>IF(ISBLANK(CZ5)," ",VLOOKUP(CZ5,'Información Base'!$B$5:$I$44,3,FALSE))</f>
        <v xml:space="preserve"> </v>
      </c>
      <c r="DA9" s="23" t="str">
        <f>IF(ISBLANK(DA5)," ",VLOOKUP(DA5,'Información Base'!$B$5:$I$44,3,FALSE))</f>
        <v xml:space="preserve"> </v>
      </c>
      <c r="DB9" s="23" t="str">
        <f>IF(ISBLANK(DB5)," ",VLOOKUP(DB5,'Información Base'!$B$5:$I$44,3,FALSE))</f>
        <v xml:space="preserve"> </v>
      </c>
      <c r="DC9" s="23" t="str">
        <f>IF(ISBLANK(DC5)," ",VLOOKUP(DC5,'Información Base'!$B$5:$I$44,3,FALSE))</f>
        <v xml:space="preserve"> </v>
      </c>
      <c r="DD9" s="23" t="str">
        <f>IF(ISBLANK(DD5)," ",VLOOKUP(DD5,'Información Base'!$B$5:$I$44,3,FALSE))</f>
        <v xml:space="preserve"> </v>
      </c>
      <c r="DE9" s="23" t="str">
        <f>IF(ISBLANK(DE5)," ",VLOOKUP(DE5,'Información Base'!$B$5:$I$44,3,FALSE))</f>
        <v xml:space="preserve"> </v>
      </c>
      <c r="DF9" s="23" t="str">
        <f>IF(ISBLANK(DF5)," ",VLOOKUP(DF5,'Información Base'!$B$5:$I$44,3,FALSE))</f>
        <v xml:space="preserve"> </v>
      </c>
      <c r="DG9" s="23" t="str">
        <f>IF(ISBLANK(DG5)," ",VLOOKUP(DG5,'Información Base'!$B$5:$I$44,3,FALSE))</f>
        <v xml:space="preserve"> </v>
      </c>
      <c r="DH9" s="23" t="str">
        <f>IF(ISBLANK(DH5)," ",VLOOKUP(DH5,'Información Base'!$B$5:$I$44,3,FALSE))</f>
        <v xml:space="preserve"> </v>
      </c>
      <c r="DI9" s="23" t="str">
        <f>IF(ISBLANK(DI5)," ",VLOOKUP(DI5,'Información Base'!$B$5:$I$44,3,FALSE))</f>
        <v xml:space="preserve"> </v>
      </c>
    </row>
    <row r="10" spans="2:113" ht="15" customHeight="1" x14ac:dyDescent="0.25">
      <c r="B10" s="171"/>
      <c r="C10" s="163"/>
      <c r="D10" s="163"/>
      <c r="E10" s="163"/>
      <c r="F10" s="163"/>
      <c r="G10" s="163"/>
      <c r="H10" s="163"/>
      <c r="I10" s="172"/>
    </row>
    <row r="11" spans="2:113" x14ac:dyDescent="0.25">
      <c r="B11" s="176"/>
      <c r="C11" s="163"/>
      <c r="D11" s="163"/>
      <c r="E11" s="163"/>
      <c r="F11" s="163"/>
      <c r="G11" s="163"/>
      <c r="H11" s="163"/>
      <c r="I11" s="172"/>
    </row>
    <row r="12" spans="2:113" x14ac:dyDescent="0.25">
      <c r="B12" s="177" t="s">
        <v>233</v>
      </c>
      <c r="C12" s="162" t="e" vm="2">
        <f>IF(ISBLANK(C5)," ",C5)</f>
        <v>#VALUE!</v>
      </c>
      <c r="D12" s="162" t="str">
        <f t="shared" ref="D12:BO12" si="0">IF(ISBLANK(D5)," ",D5)</f>
        <v xml:space="preserve"> </v>
      </c>
      <c r="E12" s="162" t="str">
        <f t="shared" si="0"/>
        <v xml:space="preserve"> </v>
      </c>
      <c r="F12" s="162" t="str">
        <f t="shared" si="0"/>
        <v xml:space="preserve"> </v>
      </c>
      <c r="G12" s="162" t="str">
        <f t="shared" si="0"/>
        <v xml:space="preserve"> </v>
      </c>
      <c r="H12" s="162" t="str">
        <f t="shared" si="0"/>
        <v xml:space="preserve"> </v>
      </c>
      <c r="I12" s="178" t="str">
        <f t="shared" si="0"/>
        <v xml:space="preserve"> </v>
      </c>
      <c r="J12" s="146" t="str">
        <f t="shared" si="0"/>
        <v xml:space="preserve"> </v>
      </c>
      <c r="K12" s="146" t="str">
        <f t="shared" si="0"/>
        <v xml:space="preserve"> </v>
      </c>
      <c r="L12" s="146" t="str">
        <f t="shared" si="0"/>
        <v xml:space="preserve"> </v>
      </c>
      <c r="M12" s="146" t="str">
        <f t="shared" si="0"/>
        <v xml:space="preserve"> </v>
      </c>
      <c r="N12" s="146" t="str">
        <f t="shared" si="0"/>
        <v xml:space="preserve"> </v>
      </c>
      <c r="O12" s="146" t="str">
        <f t="shared" si="0"/>
        <v xml:space="preserve"> </v>
      </c>
      <c r="P12" s="146" t="str">
        <f t="shared" si="0"/>
        <v xml:space="preserve"> </v>
      </c>
      <c r="Q12" s="146" t="str">
        <f t="shared" si="0"/>
        <v xml:space="preserve"> </v>
      </c>
      <c r="R12" s="146" t="str">
        <f t="shared" si="0"/>
        <v xml:space="preserve"> </v>
      </c>
      <c r="S12" s="146" t="str">
        <f t="shared" si="0"/>
        <v xml:space="preserve"> </v>
      </c>
      <c r="T12" s="146" t="str">
        <f t="shared" si="0"/>
        <v xml:space="preserve"> </v>
      </c>
      <c r="U12" s="146" t="str">
        <f t="shared" si="0"/>
        <v xml:space="preserve"> </v>
      </c>
      <c r="V12" s="146" t="str">
        <f t="shared" si="0"/>
        <v xml:space="preserve"> </v>
      </c>
      <c r="W12" s="146" t="str">
        <f t="shared" si="0"/>
        <v xml:space="preserve"> </v>
      </c>
      <c r="X12" s="146" t="str">
        <f t="shared" si="0"/>
        <v xml:space="preserve"> </v>
      </c>
      <c r="Y12" s="146" t="str">
        <f t="shared" si="0"/>
        <v xml:space="preserve"> </v>
      </c>
      <c r="Z12" s="147" t="str">
        <f t="shared" si="0"/>
        <v xml:space="preserve"> </v>
      </c>
      <c r="AA12" s="147" t="str">
        <f t="shared" si="0"/>
        <v xml:space="preserve"> </v>
      </c>
      <c r="AB12" s="147" t="str">
        <f t="shared" si="0"/>
        <v xml:space="preserve"> </v>
      </c>
      <c r="AC12" s="147" t="str">
        <f t="shared" si="0"/>
        <v xml:space="preserve"> </v>
      </c>
      <c r="AD12" s="147" t="str">
        <f t="shared" si="0"/>
        <v xml:space="preserve"> </v>
      </c>
      <c r="AE12" s="147" t="str">
        <f t="shared" si="0"/>
        <v xml:space="preserve"> </v>
      </c>
      <c r="AF12" s="147" t="str">
        <f t="shared" si="0"/>
        <v xml:space="preserve"> </v>
      </c>
      <c r="AG12" s="147" t="str">
        <f t="shared" si="0"/>
        <v xml:space="preserve"> </v>
      </c>
      <c r="AH12" s="147" t="str">
        <f t="shared" si="0"/>
        <v xml:space="preserve"> </v>
      </c>
      <c r="AI12" s="22" t="str">
        <f t="shared" si="0"/>
        <v xml:space="preserve"> </v>
      </c>
      <c r="AJ12" s="22" t="str">
        <f t="shared" si="0"/>
        <v xml:space="preserve"> </v>
      </c>
      <c r="AK12" s="22" t="str">
        <f t="shared" si="0"/>
        <v xml:space="preserve"> </v>
      </c>
      <c r="AL12" s="22" t="str">
        <f t="shared" si="0"/>
        <v xml:space="preserve"> </v>
      </c>
      <c r="AM12" s="22" t="str">
        <f t="shared" si="0"/>
        <v xml:space="preserve"> </v>
      </c>
      <c r="AN12" s="22" t="str">
        <f t="shared" si="0"/>
        <v xml:space="preserve"> </v>
      </c>
      <c r="AO12" s="22" t="str">
        <f t="shared" si="0"/>
        <v xml:space="preserve"> </v>
      </c>
      <c r="AP12" s="22" t="str">
        <f t="shared" si="0"/>
        <v xml:space="preserve"> </v>
      </c>
      <c r="AQ12" s="22" t="str">
        <f t="shared" si="0"/>
        <v xml:space="preserve"> </v>
      </c>
      <c r="AR12" s="22" t="str">
        <f t="shared" si="0"/>
        <v xml:space="preserve"> </v>
      </c>
      <c r="AS12" s="22" t="str">
        <f t="shared" si="0"/>
        <v xml:space="preserve"> </v>
      </c>
      <c r="AT12" s="22" t="str">
        <f t="shared" si="0"/>
        <v xml:space="preserve"> </v>
      </c>
      <c r="AU12" s="22" t="str">
        <f t="shared" si="0"/>
        <v xml:space="preserve"> </v>
      </c>
      <c r="AV12" s="22" t="str">
        <f t="shared" si="0"/>
        <v xml:space="preserve"> </v>
      </c>
      <c r="AW12" s="22" t="str">
        <f t="shared" si="0"/>
        <v xml:space="preserve"> </v>
      </c>
      <c r="AX12" s="22" t="str">
        <f t="shared" si="0"/>
        <v xml:space="preserve"> </v>
      </c>
      <c r="AY12" s="22" t="str">
        <f t="shared" si="0"/>
        <v xml:space="preserve"> </v>
      </c>
      <c r="AZ12" s="22" t="str">
        <f t="shared" si="0"/>
        <v xml:space="preserve"> </v>
      </c>
      <c r="BA12" s="22" t="str">
        <f t="shared" si="0"/>
        <v xml:space="preserve"> </v>
      </c>
      <c r="BB12" s="22" t="str">
        <f t="shared" si="0"/>
        <v xml:space="preserve"> </v>
      </c>
      <c r="BC12" s="22" t="str">
        <f t="shared" si="0"/>
        <v xml:space="preserve"> </v>
      </c>
      <c r="BD12" s="22" t="str">
        <f t="shared" si="0"/>
        <v xml:space="preserve"> </v>
      </c>
      <c r="BE12" s="22" t="str">
        <f t="shared" si="0"/>
        <v xml:space="preserve"> </v>
      </c>
      <c r="BF12" s="22" t="str">
        <f t="shared" si="0"/>
        <v xml:space="preserve"> </v>
      </c>
      <c r="BG12" s="22" t="str">
        <f t="shared" si="0"/>
        <v xml:space="preserve"> </v>
      </c>
      <c r="BH12" s="22" t="str">
        <f t="shared" si="0"/>
        <v xml:space="preserve"> </v>
      </c>
      <c r="BI12" s="22" t="str">
        <f t="shared" si="0"/>
        <v xml:space="preserve"> </v>
      </c>
      <c r="BJ12" s="22" t="str">
        <f t="shared" si="0"/>
        <v xml:space="preserve"> </v>
      </c>
      <c r="BK12" s="22" t="str">
        <f t="shared" si="0"/>
        <v xml:space="preserve"> </v>
      </c>
      <c r="BL12" s="22" t="str">
        <f t="shared" si="0"/>
        <v xml:space="preserve"> </v>
      </c>
      <c r="BM12" s="22" t="str">
        <f t="shared" si="0"/>
        <v xml:space="preserve"> </v>
      </c>
      <c r="BN12" s="22" t="str">
        <f t="shared" si="0"/>
        <v xml:space="preserve"> </v>
      </c>
      <c r="BO12" s="22" t="str">
        <f t="shared" si="0"/>
        <v xml:space="preserve"> </v>
      </c>
      <c r="BP12" s="22" t="str">
        <f t="shared" ref="BP12:CI12" si="1">IF(ISBLANK(BP5)," ",BP5)</f>
        <v xml:space="preserve"> </v>
      </c>
      <c r="BQ12" s="22" t="str">
        <f t="shared" si="1"/>
        <v xml:space="preserve"> </v>
      </c>
      <c r="BR12" s="22" t="str">
        <f t="shared" si="1"/>
        <v xml:space="preserve"> </v>
      </c>
      <c r="BS12" s="22" t="str">
        <f t="shared" si="1"/>
        <v xml:space="preserve"> </v>
      </c>
      <c r="BT12" s="22" t="str">
        <f t="shared" si="1"/>
        <v xml:space="preserve"> </v>
      </c>
      <c r="BU12" s="22" t="str">
        <f t="shared" si="1"/>
        <v xml:space="preserve"> </v>
      </c>
      <c r="BV12" s="22" t="str">
        <f t="shared" si="1"/>
        <v xml:space="preserve"> </v>
      </c>
      <c r="BW12" s="22" t="str">
        <f t="shared" si="1"/>
        <v xml:space="preserve"> </v>
      </c>
      <c r="BX12" s="22" t="str">
        <f t="shared" si="1"/>
        <v xml:space="preserve"> </v>
      </c>
      <c r="BY12" s="22" t="str">
        <f t="shared" si="1"/>
        <v xml:space="preserve"> </v>
      </c>
      <c r="BZ12" s="22" t="str">
        <f t="shared" si="1"/>
        <v xml:space="preserve"> </v>
      </c>
      <c r="CA12" s="22" t="str">
        <f t="shared" si="1"/>
        <v xml:space="preserve"> </v>
      </c>
      <c r="CB12" s="22" t="str">
        <f t="shared" si="1"/>
        <v xml:space="preserve"> </v>
      </c>
      <c r="CC12" s="22" t="str">
        <f t="shared" si="1"/>
        <v xml:space="preserve"> </v>
      </c>
      <c r="CD12" s="22" t="str">
        <f t="shared" si="1"/>
        <v xml:space="preserve"> </v>
      </c>
      <c r="CE12" s="22" t="str">
        <f t="shared" si="1"/>
        <v xml:space="preserve"> </v>
      </c>
      <c r="CF12" s="22" t="str">
        <f t="shared" si="1"/>
        <v xml:space="preserve"> </v>
      </c>
      <c r="CG12" s="22" t="str">
        <f t="shared" si="1"/>
        <v xml:space="preserve"> </v>
      </c>
      <c r="CH12" s="22" t="str">
        <f t="shared" si="1"/>
        <v xml:space="preserve"> </v>
      </c>
      <c r="CI12" s="22" t="str">
        <f t="shared" si="1"/>
        <v xml:space="preserve"> </v>
      </c>
      <c r="CJ12" s="22" t="str">
        <f t="shared" ref="CJ12:DI12" si="2">IF(ISBLANK(CJ5)," ",CJ5)</f>
        <v xml:space="preserve"> </v>
      </c>
      <c r="CK12" s="22" t="str">
        <f t="shared" si="2"/>
        <v xml:space="preserve"> </v>
      </c>
      <c r="CL12" s="22" t="str">
        <f t="shared" si="2"/>
        <v xml:space="preserve"> </v>
      </c>
      <c r="CM12" s="22" t="str">
        <f t="shared" si="2"/>
        <v xml:space="preserve"> </v>
      </c>
      <c r="CN12" s="22" t="str">
        <f t="shared" si="2"/>
        <v xml:space="preserve"> </v>
      </c>
      <c r="CO12" s="22" t="str">
        <f t="shared" si="2"/>
        <v xml:space="preserve"> </v>
      </c>
      <c r="CP12" s="22" t="str">
        <f t="shared" si="2"/>
        <v xml:space="preserve"> </v>
      </c>
      <c r="CQ12" s="22" t="str">
        <f t="shared" si="2"/>
        <v xml:space="preserve"> </v>
      </c>
      <c r="CR12" s="22" t="str">
        <f t="shared" si="2"/>
        <v xml:space="preserve"> </v>
      </c>
      <c r="CS12" s="22" t="str">
        <f t="shared" si="2"/>
        <v xml:space="preserve"> </v>
      </c>
      <c r="CT12" s="22" t="str">
        <f t="shared" si="2"/>
        <v xml:space="preserve"> </v>
      </c>
      <c r="CU12" s="22" t="str">
        <f t="shared" si="2"/>
        <v xml:space="preserve"> </v>
      </c>
      <c r="CV12" s="22" t="str">
        <f t="shared" si="2"/>
        <v xml:space="preserve"> </v>
      </c>
      <c r="CW12" s="22" t="str">
        <f t="shared" si="2"/>
        <v xml:space="preserve"> </v>
      </c>
      <c r="CX12" s="22" t="str">
        <f t="shared" si="2"/>
        <v xml:space="preserve"> </v>
      </c>
      <c r="CY12" s="22" t="str">
        <f t="shared" si="2"/>
        <v xml:space="preserve"> </v>
      </c>
      <c r="CZ12" s="22" t="str">
        <f t="shared" si="2"/>
        <v xml:space="preserve"> </v>
      </c>
      <c r="DA12" s="22" t="str">
        <f t="shared" si="2"/>
        <v xml:space="preserve"> </v>
      </c>
      <c r="DB12" s="22" t="str">
        <f t="shared" si="2"/>
        <v xml:space="preserve"> </v>
      </c>
      <c r="DC12" s="22" t="str">
        <f t="shared" si="2"/>
        <v xml:space="preserve"> </v>
      </c>
      <c r="DD12" s="22" t="str">
        <f t="shared" si="2"/>
        <v xml:space="preserve"> </v>
      </c>
      <c r="DE12" s="22" t="str">
        <f t="shared" si="2"/>
        <v xml:space="preserve"> </v>
      </c>
      <c r="DF12" s="22" t="str">
        <f t="shared" si="2"/>
        <v xml:space="preserve"> </v>
      </c>
      <c r="DG12" s="22" t="str">
        <f t="shared" si="2"/>
        <v xml:space="preserve"> </v>
      </c>
      <c r="DH12" s="22" t="str">
        <f t="shared" si="2"/>
        <v xml:space="preserve"> </v>
      </c>
      <c r="DI12" s="22" t="str">
        <f t="shared" si="2"/>
        <v xml:space="preserve"> </v>
      </c>
    </row>
    <row r="13" spans="2:113" x14ac:dyDescent="0.25">
      <c r="B13" s="171" t="s">
        <v>80</v>
      </c>
      <c r="C13" s="163" t="e" vm="2">
        <f>IF(ISBLANK(C5)," ",IF(C6=Ponderadores!$C$8,Ponderadores!$E$8,Ponderadores!$E$9))</f>
        <v>#VALUE!</v>
      </c>
      <c r="D13" s="163" t="str">
        <f>IF(ISBLANK(D5)," ",IF(D6=Ponderadores!$C$8,Ponderadores!$E$8,Ponderadores!$E$9))</f>
        <v xml:space="preserve"> </v>
      </c>
      <c r="E13" s="163" t="str">
        <f>IF(ISBLANK(E5)," ",IF(E6=Ponderadores!$C$8,Ponderadores!$E$8,Ponderadores!$E$9))</f>
        <v xml:space="preserve"> </v>
      </c>
      <c r="F13" s="163" t="str">
        <f>IF(ISBLANK(F5)," ",IF(F6=Ponderadores!$C$8,Ponderadores!$E$8,Ponderadores!$E$9))</f>
        <v xml:space="preserve"> </v>
      </c>
      <c r="G13" s="163" t="str">
        <f>IF(ISBLANK(G5)," ",IF(G6=Ponderadores!$C$8,Ponderadores!$E$8,Ponderadores!$E$9))</f>
        <v xml:space="preserve"> </v>
      </c>
      <c r="H13" s="163" t="str">
        <f>IF(ISBLANK(H5)," ",IF(H6=Ponderadores!$C$8,Ponderadores!$E$8,Ponderadores!$E$9))</f>
        <v xml:space="preserve"> </v>
      </c>
      <c r="I13" s="172" t="str">
        <f>IF(ISBLANK(I5)," ",IF(I6=Ponderadores!$C$8,Ponderadores!$E$8,Ponderadores!$E$9))</f>
        <v xml:space="preserve"> </v>
      </c>
      <c r="J13" s="142" t="str">
        <f>IF(ISBLANK(J5)," ",IF(J6=Ponderadores!$C$8,Ponderadores!$E$8,Ponderadores!$E$9))</f>
        <v xml:space="preserve"> </v>
      </c>
      <c r="K13" s="142" t="str">
        <f>IF(ISBLANK(K5)," ",IF(K6=Ponderadores!$C$8,Ponderadores!$E$8,Ponderadores!$E$9))</f>
        <v xml:space="preserve"> </v>
      </c>
      <c r="L13" s="142" t="str">
        <f>IF(ISBLANK(L5)," ",IF(L6=Ponderadores!$C$8,Ponderadores!$E$8,Ponderadores!$E$9))</f>
        <v xml:space="preserve"> </v>
      </c>
      <c r="M13" s="142" t="str">
        <f>IF(ISBLANK(M5)," ",IF(M6=Ponderadores!$C$8,Ponderadores!$E$8,Ponderadores!$E$9))</f>
        <v xml:space="preserve"> </v>
      </c>
      <c r="N13" s="142" t="str">
        <f>IF(ISBLANK(N5)," ",IF(N6=Ponderadores!$C$8,Ponderadores!$E$8,Ponderadores!$E$9))</f>
        <v xml:space="preserve"> </v>
      </c>
      <c r="O13" s="142" t="str">
        <f>IF(ISBLANK(O5)," ",IF(O6=Ponderadores!$C$8,Ponderadores!$E$8,Ponderadores!$E$9))</f>
        <v xml:space="preserve"> </v>
      </c>
      <c r="P13" s="142" t="str">
        <f>IF(ISBLANK(P5)," ",IF(P6=Ponderadores!$C$8,Ponderadores!$E$8,Ponderadores!$E$9))</f>
        <v xml:space="preserve"> </v>
      </c>
      <c r="Q13" s="142" t="str">
        <f>IF(ISBLANK(Q5)," ",IF(Q6=Ponderadores!$C$8,Ponderadores!$E$8,Ponderadores!$E$9))</f>
        <v xml:space="preserve"> </v>
      </c>
      <c r="R13" s="142" t="str">
        <f>IF(ISBLANK(R5)," ",IF(R6=Ponderadores!$C$8,Ponderadores!$E$8,Ponderadores!$E$9))</f>
        <v xml:space="preserve"> </v>
      </c>
      <c r="S13" s="142" t="str">
        <f>IF(ISBLANK(S5)," ",IF(S6=Ponderadores!$C$8,Ponderadores!$E$8,Ponderadores!$E$9))</f>
        <v xml:space="preserve"> </v>
      </c>
      <c r="T13" s="142" t="str">
        <f>IF(ISBLANK(T5)," ",IF(T6=Ponderadores!$C$8,Ponderadores!$E$8,Ponderadores!$E$9))</f>
        <v xml:space="preserve"> </v>
      </c>
      <c r="U13" s="142" t="str">
        <f>IF(ISBLANK(U5)," ",IF(U6=Ponderadores!$C$8,Ponderadores!$E$8,Ponderadores!$E$9))</f>
        <v xml:space="preserve"> </v>
      </c>
      <c r="V13" s="142" t="str">
        <f>IF(ISBLANK(V5)," ",IF(V6=Ponderadores!$C$8,Ponderadores!$E$8,Ponderadores!$E$9))</f>
        <v xml:space="preserve"> </v>
      </c>
      <c r="W13" s="142" t="str">
        <f>IF(ISBLANK(W5)," ",IF(W6=Ponderadores!$C$8,Ponderadores!$E$8,Ponderadores!$E$9))</f>
        <v xml:space="preserve"> </v>
      </c>
      <c r="X13" s="142" t="str">
        <f>IF(ISBLANK(X5)," ",IF(X6=Ponderadores!$C$8,Ponderadores!$E$8,Ponderadores!$E$9))</f>
        <v xml:space="preserve"> </v>
      </c>
      <c r="Y13" s="142" t="str">
        <f>IF(ISBLANK(Y5)," ",IF(Y6=Ponderadores!$C$8,Ponderadores!$E$8,Ponderadores!$E$9))</f>
        <v xml:space="preserve"> </v>
      </c>
      <c r="Z13" s="142" t="str">
        <f>IF(ISBLANK(Z5)," ",IF(Z6=Ponderadores!$C$8,Ponderadores!$E$8,Ponderadores!$E$9))</f>
        <v xml:space="preserve"> </v>
      </c>
      <c r="AA13" s="142" t="str">
        <f>IF(ISBLANK(AA5)," ",IF(AA6=Ponderadores!$C$8,Ponderadores!$E$8,Ponderadores!$E$9))</f>
        <v xml:space="preserve"> </v>
      </c>
      <c r="AB13" s="142" t="str">
        <f>IF(ISBLANK(AB5)," ",IF(AB6=Ponderadores!$C$8,Ponderadores!$E$8,Ponderadores!$E$9))</f>
        <v xml:space="preserve"> </v>
      </c>
      <c r="AC13" s="142" t="str">
        <f>IF(ISBLANK(AC5)," ",IF(AC6=Ponderadores!$C$8,Ponderadores!$E$8,Ponderadores!$E$9))</f>
        <v xml:space="preserve"> </v>
      </c>
      <c r="AD13" s="142" t="str">
        <f>IF(ISBLANK(AD5)," ",IF(AD6=Ponderadores!$C$8,Ponderadores!$E$8,Ponderadores!$E$9))</f>
        <v xml:space="preserve"> </v>
      </c>
      <c r="AE13" s="142" t="str">
        <f>IF(ISBLANK(AE5)," ",IF(AE6=Ponderadores!$C$8,Ponderadores!$E$8,Ponderadores!$E$9))</f>
        <v xml:space="preserve"> </v>
      </c>
      <c r="AF13" s="142" t="str">
        <f>IF(ISBLANK(AF5)," ",IF(AF6=Ponderadores!$C$8,Ponderadores!$E$8,Ponderadores!$E$9))</f>
        <v xml:space="preserve"> </v>
      </c>
      <c r="AG13" s="142" t="str">
        <f>IF(ISBLANK(AG5)," ",IF(AG6=Ponderadores!$C$8,Ponderadores!$E$8,Ponderadores!$E$9))</f>
        <v xml:space="preserve"> </v>
      </c>
      <c r="AH13" s="142" t="str">
        <f>IF(ISBLANK(AH5)," ",IF(AH6=Ponderadores!$C$8,Ponderadores!$E$8,Ponderadores!$E$9))</f>
        <v xml:space="preserve"> </v>
      </c>
      <c r="AI13" s="11" t="str">
        <f>IF(ISBLANK(AI5)," ",IF(AI6=Ponderadores!$C$8,Ponderadores!$E$8,Ponderadores!$E$9))</f>
        <v xml:space="preserve"> </v>
      </c>
      <c r="AJ13" s="11" t="str">
        <f>IF(ISBLANK(AJ5)," ",IF(AJ6=Ponderadores!$C$8,Ponderadores!$E$8,Ponderadores!$E$9))</f>
        <v xml:space="preserve"> </v>
      </c>
      <c r="AK13" s="11" t="str">
        <f>IF(ISBLANK(AK5)," ",IF(AK6=Ponderadores!$C$8,Ponderadores!$E$8,Ponderadores!$E$9))</f>
        <v xml:space="preserve"> </v>
      </c>
      <c r="AL13" s="11" t="str">
        <f>IF(ISBLANK(AL5)," ",IF(AL6=Ponderadores!$C$8,Ponderadores!$E$8,Ponderadores!$E$9))</f>
        <v xml:space="preserve"> </v>
      </c>
      <c r="AM13" s="11" t="str">
        <f>IF(ISBLANK(AM5)," ",IF(AM6=Ponderadores!$C$8,Ponderadores!$E$8,Ponderadores!$E$9))</f>
        <v xml:space="preserve"> </v>
      </c>
      <c r="AN13" s="11" t="str">
        <f>IF(ISBLANK(AN5)," ",IF(AN6=Ponderadores!$C$8,Ponderadores!$E$8,Ponderadores!$E$9))</f>
        <v xml:space="preserve"> </v>
      </c>
      <c r="AO13" s="11" t="str">
        <f>IF(ISBLANK(AO5)," ",IF(AO6=Ponderadores!$C$8,Ponderadores!$E$8,Ponderadores!$E$9))</f>
        <v xml:space="preserve"> </v>
      </c>
      <c r="AP13" s="11" t="str">
        <f>IF(ISBLANK(AP5)," ",IF(AP6=Ponderadores!$C$8,Ponderadores!$E$8,Ponderadores!$E$9))</f>
        <v xml:space="preserve"> </v>
      </c>
      <c r="AQ13" s="11" t="str">
        <f>IF(ISBLANK(AQ5)," ",IF(AQ6=Ponderadores!$C$8,Ponderadores!$E$8,Ponderadores!$E$9))</f>
        <v xml:space="preserve"> </v>
      </c>
      <c r="AR13" s="11" t="str">
        <f>IF(ISBLANK(AR5)," ",IF(AR6=Ponderadores!$C$8,Ponderadores!$E$8,Ponderadores!$E$9))</f>
        <v xml:space="preserve"> </v>
      </c>
      <c r="AS13" s="11" t="str">
        <f>IF(ISBLANK(AS5)," ",IF(AS6=Ponderadores!$C$8,Ponderadores!$E$8,Ponderadores!$E$9))</f>
        <v xml:space="preserve"> </v>
      </c>
      <c r="AT13" s="11" t="str">
        <f>IF(ISBLANK(AT5)," ",IF(AT6=Ponderadores!$C$8,Ponderadores!$E$8,Ponderadores!$E$9))</f>
        <v xml:space="preserve"> </v>
      </c>
      <c r="AU13" s="11" t="str">
        <f>IF(ISBLANK(AU5)," ",IF(AU6=Ponderadores!$C$8,Ponderadores!$E$8,Ponderadores!$E$9))</f>
        <v xml:space="preserve"> </v>
      </c>
      <c r="AV13" s="11" t="str">
        <f>IF(ISBLANK(AV5)," ",IF(AV6=Ponderadores!$C$8,Ponderadores!$E$8,Ponderadores!$E$9))</f>
        <v xml:space="preserve"> </v>
      </c>
      <c r="AW13" s="11" t="str">
        <f>IF(ISBLANK(AW5)," ",IF(AW6=Ponderadores!$C$8,Ponderadores!$E$8,Ponderadores!$E$9))</f>
        <v xml:space="preserve"> </v>
      </c>
      <c r="AX13" s="11" t="str">
        <f>IF(ISBLANK(AX5)," ",IF(AX6=Ponderadores!$C$8,Ponderadores!$E$8,Ponderadores!$E$9))</f>
        <v xml:space="preserve"> </v>
      </c>
      <c r="AY13" s="11" t="str">
        <f>IF(ISBLANK(AY5)," ",IF(AY6=Ponderadores!$C$8,Ponderadores!$E$8,Ponderadores!$E$9))</f>
        <v xml:space="preserve"> </v>
      </c>
      <c r="AZ13" s="11" t="str">
        <f>IF(ISBLANK(AZ5)," ",IF(AZ6=Ponderadores!$C$8,Ponderadores!$E$8,Ponderadores!$E$9))</f>
        <v xml:space="preserve"> </v>
      </c>
      <c r="BA13" s="11" t="str">
        <f>IF(ISBLANK(BA5)," ",IF(BA6=Ponderadores!$C$8,Ponderadores!$E$8,Ponderadores!$E$9))</f>
        <v xml:space="preserve"> </v>
      </c>
      <c r="BB13" s="11" t="str">
        <f>IF(ISBLANK(BB5)," ",IF(BB6=Ponderadores!$C$8,Ponderadores!$E$8,Ponderadores!$E$9))</f>
        <v xml:space="preserve"> </v>
      </c>
      <c r="BC13" s="11" t="str">
        <f>IF(ISBLANK(BC5)," ",IF(BC6=Ponderadores!$C$8,Ponderadores!$E$8,Ponderadores!$E$9))</f>
        <v xml:space="preserve"> </v>
      </c>
      <c r="BD13" s="11" t="str">
        <f>IF(ISBLANK(BD5)," ",IF(BD6=Ponderadores!$C$8,Ponderadores!$E$8,Ponderadores!$E$9))</f>
        <v xml:space="preserve"> </v>
      </c>
      <c r="BE13" s="11" t="str">
        <f>IF(ISBLANK(BE5)," ",IF(BE6=Ponderadores!$C$8,Ponderadores!$E$8,Ponderadores!$E$9))</f>
        <v xml:space="preserve"> </v>
      </c>
      <c r="BF13" s="11" t="str">
        <f>IF(ISBLANK(BF5)," ",IF(BF6=Ponderadores!$C$8,Ponderadores!$E$8,Ponderadores!$E$9))</f>
        <v xml:space="preserve"> </v>
      </c>
      <c r="BG13" s="11" t="str">
        <f>IF(ISBLANK(BG5)," ",IF(BG6=Ponderadores!$C$8,Ponderadores!$E$8,Ponderadores!$E$9))</f>
        <v xml:space="preserve"> </v>
      </c>
      <c r="BH13" s="11" t="str">
        <f>IF(ISBLANK(BH5)," ",IF(BH6=Ponderadores!$C$8,Ponderadores!$E$8,Ponderadores!$E$9))</f>
        <v xml:space="preserve"> </v>
      </c>
      <c r="BI13" s="11" t="str">
        <f>IF(ISBLANK(BI5)," ",IF(BI6=Ponderadores!$C$8,Ponderadores!$E$8,Ponderadores!$E$9))</f>
        <v xml:space="preserve"> </v>
      </c>
      <c r="BJ13" s="11" t="str">
        <f>IF(ISBLANK(BJ5)," ",IF(BJ6=Ponderadores!$C$8,Ponderadores!$E$8,Ponderadores!$E$9))</f>
        <v xml:space="preserve"> </v>
      </c>
      <c r="BK13" s="11" t="str">
        <f>IF(ISBLANK(BK5)," ",IF(BK6=Ponderadores!$C$8,Ponderadores!$E$8,Ponderadores!$E$9))</f>
        <v xml:space="preserve"> </v>
      </c>
      <c r="BL13" s="11" t="str">
        <f>IF(ISBLANK(BL5)," ",IF(BL6=Ponderadores!$C$8,Ponderadores!$E$8,Ponderadores!$E$9))</f>
        <v xml:space="preserve"> </v>
      </c>
      <c r="BM13" s="11" t="str">
        <f>IF(ISBLANK(BM5)," ",IF(BM6=Ponderadores!$C$8,Ponderadores!$E$8,Ponderadores!$E$9))</f>
        <v xml:space="preserve"> </v>
      </c>
      <c r="BN13" s="11" t="str">
        <f>IF(ISBLANK(BN5)," ",IF(BN6=Ponderadores!$C$8,Ponderadores!$E$8,Ponderadores!$E$9))</f>
        <v xml:space="preserve"> </v>
      </c>
      <c r="BO13" s="11" t="str">
        <f>IF(ISBLANK(BO5)," ",IF(BO6=Ponderadores!$C$8,Ponderadores!$E$8,Ponderadores!$E$9))</f>
        <v xml:space="preserve"> </v>
      </c>
      <c r="BP13" s="11" t="str">
        <f>IF(ISBLANK(BP5)," ",IF(BP6=Ponderadores!$C$8,Ponderadores!$E$8,Ponderadores!$E$9))</f>
        <v xml:space="preserve"> </v>
      </c>
      <c r="BQ13" s="11" t="str">
        <f>IF(ISBLANK(BQ5)," ",IF(BQ6=Ponderadores!$C$8,Ponderadores!$E$8,Ponderadores!$E$9))</f>
        <v xml:space="preserve"> </v>
      </c>
      <c r="BR13" s="11" t="str">
        <f>IF(ISBLANK(BR5)," ",IF(BR6=Ponderadores!$C$8,Ponderadores!$E$8,Ponderadores!$E$9))</f>
        <v xml:space="preserve"> </v>
      </c>
      <c r="BS13" s="11" t="str">
        <f>IF(ISBLANK(BS5)," ",IF(BS6=Ponderadores!$C$8,Ponderadores!$E$8,Ponderadores!$E$9))</f>
        <v xml:space="preserve"> </v>
      </c>
      <c r="BT13" s="11" t="str">
        <f>IF(ISBLANK(BT5)," ",IF(BT6=Ponderadores!$C$8,Ponderadores!$E$8,Ponderadores!$E$9))</f>
        <v xml:space="preserve"> </v>
      </c>
      <c r="BU13" s="11" t="str">
        <f>IF(ISBLANK(BU5)," ",IF(BU6=Ponderadores!$C$8,Ponderadores!$E$8,Ponderadores!$E$9))</f>
        <v xml:space="preserve"> </v>
      </c>
      <c r="BV13" s="11" t="str">
        <f>IF(ISBLANK(BV5)," ",IF(BV6=Ponderadores!$C$8,Ponderadores!$E$8,Ponderadores!$E$9))</f>
        <v xml:space="preserve"> </v>
      </c>
      <c r="BW13" s="11" t="str">
        <f>IF(ISBLANK(BW5)," ",IF(BW6=Ponderadores!$C$8,Ponderadores!$E$8,Ponderadores!$E$9))</f>
        <v xml:space="preserve"> </v>
      </c>
      <c r="BX13" s="11" t="str">
        <f>IF(ISBLANK(BX5)," ",IF(BX6=Ponderadores!$C$8,Ponderadores!$E$8,Ponderadores!$E$9))</f>
        <v xml:space="preserve"> </v>
      </c>
      <c r="BY13" s="11" t="str">
        <f>IF(ISBLANK(BY5)," ",IF(BY6=Ponderadores!$C$8,Ponderadores!$E$8,Ponderadores!$E$9))</f>
        <v xml:space="preserve"> </v>
      </c>
      <c r="BZ13" s="11" t="str">
        <f>IF(ISBLANK(BZ5)," ",IF(BZ6=Ponderadores!$C$8,Ponderadores!$E$8,Ponderadores!$E$9))</f>
        <v xml:space="preserve"> </v>
      </c>
      <c r="CA13" s="11" t="str">
        <f>IF(ISBLANK(CA5)," ",IF(CA6=Ponderadores!$C$8,Ponderadores!$E$8,Ponderadores!$E$9))</f>
        <v xml:space="preserve"> </v>
      </c>
      <c r="CB13" s="11" t="str">
        <f>IF(ISBLANK(CB5)," ",IF(CB6=Ponderadores!$C$8,Ponderadores!$E$8,Ponderadores!$E$9))</f>
        <v xml:space="preserve"> </v>
      </c>
      <c r="CC13" s="11" t="str">
        <f>IF(ISBLANK(CC5)," ",IF(CC6=Ponderadores!$C$8,Ponderadores!$E$8,Ponderadores!$E$9))</f>
        <v xml:space="preserve"> </v>
      </c>
      <c r="CD13" s="11" t="str">
        <f>IF(ISBLANK(CD5)," ",IF(CD6=Ponderadores!$C$8,Ponderadores!$E$8,Ponderadores!$E$9))</f>
        <v xml:space="preserve"> </v>
      </c>
      <c r="CE13" s="11" t="str">
        <f>IF(ISBLANK(CE5)," ",IF(CE6=Ponderadores!$C$8,Ponderadores!$E$8,Ponderadores!$E$9))</f>
        <v xml:space="preserve"> </v>
      </c>
      <c r="CF13" s="11" t="str">
        <f>IF(ISBLANK(CF5)," ",IF(CF6=Ponderadores!$C$8,Ponderadores!$E$8,Ponderadores!$E$9))</f>
        <v xml:space="preserve"> </v>
      </c>
      <c r="CG13" s="11" t="str">
        <f>IF(ISBLANK(CG5)," ",IF(CG6=Ponderadores!$C$8,Ponderadores!$E$8,Ponderadores!$E$9))</f>
        <v xml:space="preserve"> </v>
      </c>
      <c r="CH13" s="11" t="str">
        <f>IF(ISBLANK(CH5)," ",IF(CH6=Ponderadores!$C$8,Ponderadores!$E$8,Ponderadores!$E$9))</f>
        <v xml:space="preserve"> </v>
      </c>
      <c r="CI13" s="11" t="str">
        <f>IF(ISBLANK(CI5)," ",IF(CI6=Ponderadores!$C$8,Ponderadores!$E$8,Ponderadores!$E$9))</f>
        <v xml:space="preserve"> </v>
      </c>
      <c r="CJ13" s="11" t="str">
        <f>IF(ISBLANK(CJ5)," ",IF(CJ6=Ponderadores!$C$8,Ponderadores!$E$8,Ponderadores!$E$9))</f>
        <v xml:space="preserve"> </v>
      </c>
      <c r="CK13" s="11" t="str">
        <f>IF(ISBLANK(CK5)," ",IF(CK6=Ponderadores!$C$8,Ponderadores!$E$8,Ponderadores!$E$9))</f>
        <v xml:space="preserve"> </v>
      </c>
      <c r="CL13" s="11" t="str">
        <f>IF(ISBLANK(CL5)," ",IF(CL6=Ponderadores!$C$8,Ponderadores!$E$8,Ponderadores!$E$9))</f>
        <v xml:space="preserve"> </v>
      </c>
      <c r="CM13" s="11" t="str">
        <f>IF(ISBLANK(CM5)," ",IF(CM6=Ponderadores!$C$8,Ponderadores!$E$8,Ponderadores!$E$9))</f>
        <v xml:space="preserve"> </v>
      </c>
      <c r="CN13" s="11" t="str">
        <f>IF(ISBLANK(CN5)," ",IF(CN6=Ponderadores!$C$8,Ponderadores!$E$8,Ponderadores!$E$9))</f>
        <v xml:space="preserve"> </v>
      </c>
      <c r="CO13" s="11" t="str">
        <f>IF(ISBLANK(CO5)," ",IF(CO6=Ponderadores!$C$8,Ponderadores!$E$8,Ponderadores!$E$9))</f>
        <v xml:space="preserve"> </v>
      </c>
      <c r="CP13" s="11" t="str">
        <f>IF(ISBLANK(CP5)," ",IF(CP6=Ponderadores!$C$8,Ponderadores!$E$8,Ponderadores!$E$9))</f>
        <v xml:space="preserve"> </v>
      </c>
      <c r="CQ13" s="11" t="str">
        <f>IF(ISBLANK(CQ5)," ",IF(CQ6=Ponderadores!$C$8,Ponderadores!$E$8,Ponderadores!$E$9))</f>
        <v xml:space="preserve"> </v>
      </c>
      <c r="CR13" s="11" t="str">
        <f>IF(ISBLANK(CR5)," ",IF(CR6=Ponderadores!$C$8,Ponderadores!$E$8,Ponderadores!$E$9))</f>
        <v xml:space="preserve"> </v>
      </c>
      <c r="CS13" s="11" t="str">
        <f>IF(ISBLANK(CS5)," ",IF(CS6=Ponderadores!$C$8,Ponderadores!$E$8,Ponderadores!$E$9))</f>
        <v xml:space="preserve"> </v>
      </c>
      <c r="CT13" s="11" t="str">
        <f>IF(ISBLANK(CT5)," ",IF(CT6=Ponderadores!$C$8,Ponderadores!$E$8,Ponderadores!$E$9))</f>
        <v xml:space="preserve"> </v>
      </c>
      <c r="CU13" s="11" t="str">
        <f>IF(ISBLANK(CU5)," ",IF(CU6=Ponderadores!$C$8,Ponderadores!$E$8,Ponderadores!$E$9))</f>
        <v xml:space="preserve"> </v>
      </c>
      <c r="CV13" s="11" t="str">
        <f>IF(ISBLANK(CV5)," ",IF(CV6=Ponderadores!$C$8,Ponderadores!$E$8,Ponderadores!$E$9))</f>
        <v xml:space="preserve"> </v>
      </c>
      <c r="CW13" s="11" t="str">
        <f>IF(ISBLANK(CW5)," ",IF(CW6=Ponderadores!$C$8,Ponderadores!$E$8,Ponderadores!$E$9))</f>
        <v xml:space="preserve"> </v>
      </c>
      <c r="CX13" s="11" t="str">
        <f>IF(ISBLANK(CX5)," ",IF(CX6=Ponderadores!$C$8,Ponderadores!$E$8,Ponderadores!$E$9))</f>
        <v xml:space="preserve"> </v>
      </c>
      <c r="CY13" s="11" t="str">
        <f>IF(ISBLANK(CY5)," ",IF(CY6=Ponderadores!$C$8,Ponderadores!$E$8,Ponderadores!$E$9))</f>
        <v xml:space="preserve"> </v>
      </c>
      <c r="CZ13" s="11" t="str">
        <f>IF(ISBLANK(CZ5)," ",IF(CZ6=Ponderadores!$C$8,Ponderadores!$E$8,Ponderadores!$E$9))</f>
        <v xml:space="preserve"> </v>
      </c>
      <c r="DA13" s="11" t="str">
        <f>IF(ISBLANK(DA5)," ",IF(DA6=Ponderadores!$C$8,Ponderadores!$E$8,Ponderadores!$E$9))</f>
        <v xml:space="preserve"> </v>
      </c>
      <c r="DB13" s="11" t="str">
        <f>IF(ISBLANK(DB5)," ",IF(DB6=Ponderadores!$C$8,Ponderadores!$E$8,Ponderadores!$E$9))</f>
        <v xml:space="preserve"> </v>
      </c>
      <c r="DC13" s="11" t="str">
        <f>IF(ISBLANK(DC5)," ",IF(DC6=Ponderadores!$C$8,Ponderadores!$E$8,Ponderadores!$E$9))</f>
        <v xml:space="preserve"> </v>
      </c>
      <c r="DD13" s="11" t="str">
        <f>IF(ISBLANK(DD5)," ",IF(DD6=Ponderadores!$C$8,Ponderadores!$E$8,Ponderadores!$E$9))</f>
        <v xml:space="preserve"> </v>
      </c>
      <c r="DE13" s="11" t="str">
        <f>IF(ISBLANK(DE5)," ",IF(DE6=Ponderadores!$C$8,Ponderadores!$E$8,Ponderadores!$E$9))</f>
        <v xml:space="preserve"> </v>
      </c>
      <c r="DF13" s="11" t="str">
        <f>IF(ISBLANK(DF5)," ",IF(DF6=Ponderadores!$C$8,Ponderadores!$E$8,Ponderadores!$E$9))</f>
        <v xml:space="preserve"> </v>
      </c>
      <c r="DG13" s="11" t="str">
        <f>IF(ISBLANK(DG5)," ",IF(DG6=Ponderadores!$C$8,Ponderadores!$E$8,Ponderadores!$E$9))</f>
        <v xml:space="preserve"> </v>
      </c>
      <c r="DH13" s="11" t="str">
        <f>IF(ISBLANK(DH5)," ",IF(DH6=Ponderadores!$C$8,Ponderadores!$E$8,Ponderadores!$E$9))</f>
        <v xml:space="preserve"> </v>
      </c>
      <c r="DI13" s="11" t="str">
        <f>IF(ISBLANK(DI5)," ",IF(DI6=Ponderadores!$C$8,Ponderadores!$E$8,Ponderadores!$E$9))</f>
        <v xml:space="preserve"> </v>
      </c>
    </row>
    <row r="14" spans="2:113" x14ac:dyDescent="0.25">
      <c r="B14" s="335" t="str">
        <f>+B7</f>
        <v>Etapa del Proyecto</v>
      </c>
      <c r="C14" s="166" t="e" vm="2">
        <f>IF(ISBLANK(C5)," ",IF(C8="N/A","0",C8+360*5))</f>
        <v>#VALUE!</v>
      </c>
      <c r="D14" s="166" t="str">
        <f t="shared" ref="D14:BO14" si="3">IF(ISBLANK(D5)," ",IF(D8="N/A","0",D8+360*5))</f>
        <v xml:space="preserve"> </v>
      </c>
      <c r="E14" s="166" t="str">
        <f t="shared" si="3"/>
        <v xml:space="preserve"> </v>
      </c>
      <c r="F14" s="166" t="str">
        <f t="shared" si="3"/>
        <v xml:space="preserve"> </v>
      </c>
      <c r="G14" s="166" t="str">
        <f t="shared" si="3"/>
        <v xml:space="preserve"> </v>
      </c>
      <c r="H14" s="166" t="str">
        <f t="shared" si="3"/>
        <v xml:space="preserve"> </v>
      </c>
      <c r="I14" s="179" t="str">
        <f t="shared" si="3"/>
        <v xml:space="preserve"> </v>
      </c>
      <c r="J14" s="151" t="str">
        <f t="shared" si="3"/>
        <v xml:space="preserve"> </v>
      </c>
      <c r="K14" s="151" t="str">
        <f t="shared" si="3"/>
        <v xml:space="preserve"> </v>
      </c>
      <c r="L14" s="151" t="str">
        <f t="shared" si="3"/>
        <v xml:space="preserve"> </v>
      </c>
      <c r="M14" s="151" t="str">
        <f t="shared" si="3"/>
        <v xml:space="preserve"> </v>
      </c>
      <c r="N14" s="151" t="str">
        <f t="shared" si="3"/>
        <v xml:space="preserve"> </v>
      </c>
      <c r="O14" s="151" t="str">
        <f t="shared" si="3"/>
        <v xml:space="preserve"> </v>
      </c>
      <c r="P14" s="151" t="str">
        <f t="shared" si="3"/>
        <v xml:space="preserve"> </v>
      </c>
      <c r="Q14" s="151" t="str">
        <f t="shared" si="3"/>
        <v xml:space="preserve"> </v>
      </c>
      <c r="R14" s="151" t="str">
        <f t="shared" si="3"/>
        <v xml:space="preserve"> </v>
      </c>
      <c r="S14" s="151" t="str">
        <f t="shared" si="3"/>
        <v xml:space="preserve"> </v>
      </c>
      <c r="T14" s="151" t="str">
        <f t="shared" si="3"/>
        <v xml:space="preserve"> </v>
      </c>
      <c r="U14" s="151" t="str">
        <f t="shared" si="3"/>
        <v xml:space="preserve"> </v>
      </c>
      <c r="V14" s="151" t="str">
        <f t="shared" si="3"/>
        <v xml:space="preserve"> </v>
      </c>
      <c r="W14" s="151" t="str">
        <f t="shared" si="3"/>
        <v xml:space="preserve"> </v>
      </c>
      <c r="X14" s="151" t="str">
        <f t="shared" si="3"/>
        <v xml:space="preserve"> </v>
      </c>
      <c r="Y14" s="151" t="str">
        <f t="shared" si="3"/>
        <v xml:space="preserve"> </v>
      </c>
      <c r="Z14" s="151" t="str">
        <f t="shared" si="3"/>
        <v xml:space="preserve"> </v>
      </c>
      <c r="AA14" s="151" t="str">
        <f t="shared" si="3"/>
        <v xml:space="preserve"> </v>
      </c>
      <c r="AB14" s="151" t="str">
        <f t="shared" si="3"/>
        <v xml:space="preserve"> </v>
      </c>
      <c r="AC14" s="151" t="str">
        <f t="shared" si="3"/>
        <v xml:space="preserve"> </v>
      </c>
      <c r="AD14" s="151" t="str">
        <f t="shared" si="3"/>
        <v xml:space="preserve"> </v>
      </c>
      <c r="AE14" s="151" t="str">
        <f t="shared" si="3"/>
        <v xml:space="preserve"> </v>
      </c>
      <c r="AF14" s="151" t="str">
        <f t="shared" si="3"/>
        <v xml:space="preserve"> </v>
      </c>
      <c r="AG14" s="151" t="str">
        <f t="shared" si="3"/>
        <v xml:space="preserve"> </v>
      </c>
      <c r="AH14" s="151" t="str">
        <f t="shared" si="3"/>
        <v xml:space="preserve"> </v>
      </c>
      <c r="AI14" s="44" t="str">
        <f t="shared" si="3"/>
        <v xml:space="preserve"> </v>
      </c>
      <c r="AJ14" s="44" t="str">
        <f t="shared" si="3"/>
        <v xml:space="preserve"> </v>
      </c>
      <c r="AK14" s="44" t="str">
        <f t="shared" si="3"/>
        <v xml:space="preserve"> </v>
      </c>
      <c r="AL14" s="44" t="str">
        <f t="shared" si="3"/>
        <v xml:space="preserve"> </v>
      </c>
      <c r="AM14" s="44" t="str">
        <f t="shared" si="3"/>
        <v xml:space="preserve"> </v>
      </c>
      <c r="AN14" s="44" t="str">
        <f t="shared" si="3"/>
        <v xml:space="preserve"> </v>
      </c>
      <c r="AO14" s="44" t="str">
        <f t="shared" si="3"/>
        <v xml:space="preserve"> </v>
      </c>
      <c r="AP14" s="44" t="str">
        <f t="shared" si="3"/>
        <v xml:space="preserve"> </v>
      </c>
      <c r="AQ14" s="44" t="str">
        <f t="shared" si="3"/>
        <v xml:space="preserve"> </v>
      </c>
      <c r="AR14" s="44" t="str">
        <f t="shared" si="3"/>
        <v xml:space="preserve"> </v>
      </c>
      <c r="AS14" s="44" t="str">
        <f t="shared" si="3"/>
        <v xml:space="preserve"> </v>
      </c>
      <c r="AT14" s="44" t="str">
        <f t="shared" si="3"/>
        <v xml:space="preserve"> </v>
      </c>
      <c r="AU14" s="44" t="str">
        <f t="shared" si="3"/>
        <v xml:space="preserve"> </v>
      </c>
      <c r="AV14" s="44" t="str">
        <f t="shared" si="3"/>
        <v xml:space="preserve"> </v>
      </c>
      <c r="AW14" s="44" t="str">
        <f t="shared" si="3"/>
        <v xml:space="preserve"> </v>
      </c>
      <c r="AX14" s="44" t="str">
        <f t="shared" si="3"/>
        <v xml:space="preserve"> </v>
      </c>
      <c r="AY14" s="44" t="str">
        <f t="shared" si="3"/>
        <v xml:space="preserve"> </v>
      </c>
      <c r="AZ14" s="44" t="str">
        <f t="shared" si="3"/>
        <v xml:space="preserve"> </v>
      </c>
      <c r="BA14" s="44" t="str">
        <f t="shared" si="3"/>
        <v xml:space="preserve"> </v>
      </c>
      <c r="BB14" s="44" t="str">
        <f t="shared" si="3"/>
        <v xml:space="preserve"> </v>
      </c>
      <c r="BC14" s="44" t="str">
        <f t="shared" si="3"/>
        <v xml:space="preserve"> </v>
      </c>
      <c r="BD14" s="44" t="str">
        <f t="shared" si="3"/>
        <v xml:space="preserve"> </v>
      </c>
      <c r="BE14" s="44" t="str">
        <f t="shared" si="3"/>
        <v xml:space="preserve"> </v>
      </c>
      <c r="BF14" s="44" t="str">
        <f t="shared" si="3"/>
        <v xml:space="preserve"> </v>
      </c>
      <c r="BG14" s="44" t="str">
        <f t="shared" si="3"/>
        <v xml:space="preserve"> </v>
      </c>
      <c r="BH14" s="44" t="str">
        <f t="shared" si="3"/>
        <v xml:space="preserve"> </v>
      </c>
      <c r="BI14" s="44" t="str">
        <f t="shared" si="3"/>
        <v xml:space="preserve"> </v>
      </c>
      <c r="BJ14" s="44" t="str">
        <f t="shared" si="3"/>
        <v xml:space="preserve"> </v>
      </c>
      <c r="BK14" s="44" t="str">
        <f t="shared" si="3"/>
        <v xml:space="preserve"> </v>
      </c>
      <c r="BL14" s="44" t="str">
        <f t="shared" si="3"/>
        <v xml:space="preserve"> </v>
      </c>
      <c r="BM14" s="44" t="str">
        <f t="shared" si="3"/>
        <v xml:space="preserve"> </v>
      </c>
      <c r="BN14" s="44" t="str">
        <f t="shared" si="3"/>
        <v xml:space="preserve"> </v>
      </c>
      <c r="BO14" s="44" t="str">
        <f t="shared" si="3"/>
        <v xml:space="preserve"> </v>
      </c>
      <c r="BP14" s="44" t="str">
        <f t="shared" ref="BP14:CI14" si="4">IF(ISBLANK(BP5)," ",IF(BP8="N/A","0",BP8+360*5))</f>
        <v xml:space="preserve"> </v>
      </c>
      <c r="BQ14" s="44" t="str">
        <f t="shared" si="4"/>
        <v xml:space="preserve"> </v>
      </c>
      <c r="BR14" s="44" t="str">
        <f t="shared" si="4"/>
        <v xml:space="preserve"> </v>
      </c>
      <c r="BS14" s="44" t="str">
        <f t="shared" si="4"/>
        <v xml:space="preserve"> </v>
      </c>
      <c r="BT14" s="44" t="str">
        <f t="shared" si="4"/>
        <v xml:space="preserve"> </v>
      </c>
      <c r="BU14" s="44" t="str">
        <f t="shared" si="4"/>
        <v xml:space="preserve"> </v>
      </c>
      <c r="BV14" s="44" t="str">
        <f t="shared" si="4"/>
        <v xml:space="preserve"> </v>
      </c>
      <c r="BW14" s="44" t="str">
        <f t="shared" si="4"/>
        <v xml:space="preserve"> </v>
      </c>
      <c r="BX14" s="44" t="str">
        <f t="shared" si="4"/>
        <v xml:space="preserve"> </v>
      </c>
      <c r="BY14" s="44" t="str">
        <f t="shared" si="4"/>
        <v xml:space="preserve"> </v>
      </c>
      <c r="BZ14" s="44" t="str">
        <f t="shared" si="4"/>
        <v xml:space="preserve"> </v>
      </c>
      <c r="CA14" s="44" t="str">
        <f t="shared" si="4"/>
        <v xml:space="preserve"> </v>
      </c>
      <c r="CB14" s="44" t="str">
        <f t="shared" si="4"/>
        <v xml:space="preserve"> </v>
      </c>
      <c r="CC14" s="44" t="str">
        <f t="shared" si="4"/>
        <v xml:space="preserve"> </v>
      </c>
      <c r="CD14" s="44" t="str">
        <f t="shared" si="4"/>
        <v xml:space="preserve"> </v>
      </c>
      <c r="CE14" s="44" t="str">
        <f t="shared" si="4"/>
        <v xml:space="preserve"> </v>
      </c>
      <c r="CF14" s="44" t="str">
        <f t="shared" si="4"/>
        <v xml:space="preserve"> </v>
      </c>
      <c r="CG14" s="44" t="str">
        <f t="shared" si="4"/>
        <v xml:space="preserve"> </v>
      </c>
      <c r="CH14" s="44" t="str">
        <f t="shared" si="4"/>
        <v xml:space="preserve"> </v>
      </c>
      <c r="CI14" s="44" t="str">
        <f t="shared" si="4"/>
        <v xml:space="preserve"> </v>
      </c>
      <c r="CJ14" s="44" t="str">
        <f t="shared" ref="CJ14:DI14" si="5">IF(ISBLANK(CJ5)," ",IF(CJ8="N/A","0",CJ8+360*5))</f>
        <v xml:space="preserve"> </v>
      </c>
      <c r="CK14" s="44" t="str">
        <f t="shared" si="5"/>
        <v xml:space="preserve"> </v>
      </c>
      <c r="CL14" s="44" t="str">
        <f t="shared" si="5"/>
        <v xml:space="preserve"> </v>
      </c>
      <c r="CM14" s="44" t="str">
        <f t="shared" si="5"/>
        <v xml:space="preserve"> </v>
      </c>
      <c r="CN14" s="44" t="str">
        <f t="shared" si="5"/>
        <v xml:space="preserve"> </v>
      </c>
      <c r="CO14" s="44" t="str">
        <f t="shared" si="5"/>
        <v xml:space="preserve"> </v>
      </c>
      <c r="CP14" s="44" t="str">
        <f t="shared" si="5"/>
        <v xml:space="preserve"> </v>
      </c>
      <c r="CQ14" s="44" t="str">
        <f t="shared" si="5"/>
        <v xml:space="preserve"> </v>
      </c>
      <c r="CR14" s="44" t="str">
        <f t="shared" si="5"/>
        <v xml:space="preserve"> </v>
      </c>
      <c r="CS14" s="44" t="str">
        <f t="shared" si="5"/>
        <v xml:space="preserve"> </v>
      </c>
      <c r="CT14" s="44" t="str">
        <f t="shared" si="5"/>
        <v xml:space="preserve"> </v>
      </c>
      <c r="CU14" s="44" t="str">
        <f t="shared" si="5"/>
        <v xml:space="preserve"> </v>
      </c>
      <c r="CV14" s="44" t="str">
        <f t="shared" si="5"/>
        <v xml:space="preserve"> </v>
      </c>
      <c r="CW14" s="44" t="str">
        <f t="shared" si="5"/>
        <v xml:space="preserve"> </v>
      </c>
      <c r="CX14" s="44" t="str">
        <f t="shared" si="5"/>
        <v xml:space="preserve"> </v>
      </c>
      <c r="CY14" s="44" t="str">
        <f t="shared" si="5"/>
        <v xml:space="preserve"> </v>
      </c>
      <c r="CZ14" s="44" t="str">
        <f t="shared" si="5"/>
        <v xml:space="preserve"> </v>
      </c>
      <c r="DA14" s="44" t="str">
        <f t="shared" si="5"/>
        <v xml:space="preserve"> </v>
      </c>
      <c r="DB14" s="44" t="str">
        <f t="shared" si="5"/>
        <v xml:space="preserve"> </v>
      </c>
      <c r="DC14" s="44" t="str">
        <f t="shared" si="5"/>
        <v xml:space="preserve"> </v>
      </c>
      <c r="DD14" s="44" t="str">
        <f t="shared" si="5"/>
        <v xml:space="preserve"> </v>
      </c>
      <c r="DE14" s="44" t="str">
        <f t="shared" si="5"/>
        <v xml:space="preserve"> </v>
      </c>
      <c r="DF14" s="44" t="str">
        <f t="shared" si="5"/>
        <v xml:space="preserve"> </v>
      </c>
      <c r="DG14" s="44" t="str">
        <f t="shared" si="5"/>
        <v xml:space="preserve"> </v>
      </c>
      <c r="DH14" s="44" t="str">
        <f t="shared" si="5"/>
        <v xml:space="preserve"> </v>
      </c>
      <c r="DI14" s="44" t="str">
        <f t="shared" si="5"/>
        <v xml:space="preserve"> </v>
      </c>
    </row>
    <row r="15" spans="2:113" x14ac:dyDescent="0.25">
      <c r="B15" s="335"/>
      <c r="C15" s="167" t="e" vm="2">
        <f ca="1">IF(ISBLANK(C5)," ",IF(C14=1,1,IF(C14&lt;TODAY(),0,1)))</f>
        <v>#VALUE!</v>
      </c>
      <c r="D15" s="167" t="str">
        <f t="shared" ref="D15:BO15" ca="1" si="6">IF(ISBLANK(D5)," ",IF(D14=1,1,IF(D14&lt;TODAY(),0,1)))</f>
        <v xml:space="preserve"> </v>
      </c>
      <c r="E15" s="167" t="str">
        <f t="shared" ca="1" si="6"/>
        <v xml:space="preserve"> </v>
      </c>
      <c r="F15" s="167" t="str">
        <f t="shared" ca="1" si="6"/>
        <v xml:space="preserve"> </v>
      </c>
      <c r="G15" s="167" t="str">
        <f t="shared" ca="1" si="6"/>
        <v xml:space="preserve"> </v>
      </c>
      <c r="H15" s="167" t="str">
        <f t="shared" ca="1" si="6"/>
        <v xml:space="preserve"> </v>
      </c>
      <c r="I15" s="180" t="str">
        <f t="shared" ca="1" si="6"/>
        <v xml:space="preserve"> </v>
      </c>
      <c r="J15" s="152" t="str">
        <f t="shared" ca="1" si="6"/>
        <v xml:space="preserve"> </v>
      </c>
      <c r="K15" s="152" t="str">
        <f t="shared" ca="1" si="6"/>
        <v xml:space="preserve"> </v>
      </c>
      <c r="L15" s="152" t="str">
        <f t="shared" ca="1" si="6"/>
        <v xml:space="preserve"> </v>
      </c>
      <c r="M15" s="152" t="str">
        <f t="shared" ca="1" si="6"/>
        <v xml:space="preserve"> </v>
      </c>
      <c r="N15" s="152" t="str">
        <f t="shared" ca="1" si="6"/>
        <v xml:space="preserve"> </v>
      </c>
      <c r="O15" s="152" t="str">
        <f t="shared" ca="1" si="6"/>
        <v xml:space="preserve"> </v>
      </c>
      <c r="P15" s="152" t="str">
        <f t="shared" ca="1" si="6"/>
        <v xml:space="preserve"> </v>
      </c>
      <c r="Q15" s="152" t="str">
        <f t="shared" ca="1" si="6"/>
        <v xml:space="preserve"> </v>
      </c>
      <c r="R15" s="152" t="str">
        <f t="shared" ca="1" si="6"/>
        <v xml:space="preserve"> </v>
      </c>
      <c r="S15" s="152" t="str">
        <f t="shared" ca="1" si="6"/>
        <v xml:space="preserve"> </v>
      </c>
      <c r="T15" s="152" t="str">
        <f t="shared" ca="1" si="6"/>
        <v xml:space="preserve"> </v>
      </c>
      <c r="U15" s="152" t="str">
        <f t="shared" ca="1" si="6"/>
        <v xml:space="preserve"> </v>
      </c>
      <c r="V15" s="152" t="str">
        <f t="shared" ca="1" si="6"/>
        <v xml:space="preserve"> </v>
      </c>
      <c r="W15" s="152" t="str">
        <f t="shared" ca="1" si="6"/>
        <v xml:space="preserve"> </v>
      </c>
      <c r="X15" s="152" t="str">
        <f t="shared" ca="1" si="6"/>
        <v xml:space="preserve"> </v>
      </c>
      <c r="Y15" s="152" t="str">
        <f t="shared" ca="1" si="6"/>
        <v xml:space="preserve"> </v>
      </c>
      <c r="Z15" s="152" t="str">
        <f t="shared" ca="1" si="6"/>
        <v xml:space="preserve"> </v>
      </c>
      <c r="AA15" s="152" t="str">
        <f t="shared" ca="1" si="6"/>
        <v xml:space="preserve"> </v>
      </c>
      <c r="AB15" s="152" t="str">
        <f t="shared" ca="1" si="6"/>
        <v xml:space="preserve"> </v>
      </c>
      <c r="AC15" s="152" t="str">
        <f t="shared" ca="1" si="6"/>
        <v xml:space="preserve"> </v>
      </c>
      <c r="AD15" s="152" t="str">
        <f t="shared" ca="1" si="6"/>
        <v xml:space="preserve"> </v>
      </c>
      <c r="AE15" s="152" t="str">
        <f t="shared" ca="1" si="6"/>
        <v xml:space="preserve"> </v>
      </c>
      <c r="AF15" s="152" t="str">
        <f t="shared" ca="1" si="6"/>
        <v xml:space="preserve"> </v>
      </c>
      <c r="AG15" s="152" t="str">
        <f t="shared" ca="1" si="6"/>
        <v xml:space="preserve"> </v>
      </c>
      <c r="AH15" s="152" t="str">
        <f t="shared" ca="1" si="6"/>
        <v xml:space="preserve"> </v>
      </c>
      <c r="AI15" s="45" t="str">
        <f t="shared" ca="1" si="6"/>
        <v xml:space="preserve"> </v>
      </c>
      <c r="AJ15" s="45" t="str">
        <f t="shared" ca="1" si="6"/>
        <v xml:space="preserve"> </v>
      </c>
      <c r="AK15" s="45" t="str">
        <f t="shared" ca="1" si="6"/>
        <v xml:space="preserve"> </v>
      </c>
      <c r="AL15" s="45" t="str">
        <f t="shared" ca="1" si="6"/>
        <v xml:space="preserve"> </v>
      </c>
      <c r="AM15" s="45" t="str">
        <f t="shared" ca="1" si="6"/>
        <v xml:space="preserve"> </v>
      </c>
      <c r="AN15" s="45" t="str">
        <f t="shared" ca="1" si="6"/>
        <v xml:space="preserve"> </v>
      </c>
      <c r="AO15" s="45" t="str">
        <f t="shared" ca="1" si="6"/>
        <v xml:space="preserve"> </v>
      </c>
      <c r="AP15" s="45" t="str">
        <f t="shared" ca="1" si="6"/>
        <v xml:space="preserve"> </v>
      </c>
      <c r="AQ15" s="45" t="str">
        <f t="shared" ca="1" si="6"/>
        <v xml:space="preserve"> </v>
      </c>
      <c r="AR15" s="45" t="str">
        <f t="shared" ca="1" si="6"/>
        <v xml:space="preserve"> </v>
      </c>
      <c r="AS15" s="45" t="str">
        <f t="shared" ca="1" si="6"/>
        <v xml:space="preserve"> </v>
      </c>
      <c r="AT15" s="45" t="str">
        <f t="shared" ca="1" si="6"/>
        <v xml:space="preserve"> </v>
      </c>
      <c r="AU15" s="45" t="str">
        <f t="shared" ca="1" si="6"/>
        <v xml:space="preserve"> </v>
      </c>
      <c r="AV15" s="45" t="str">
        <f t="shared" ca="1" si="6"/>
        <v xml:space="preserve"> </v>
      </c>
      <c r="AW15" s="45" t="str">
        <f t="shared" ca="1" si="6"/>
        <v xml:space="preserve"> </v>
      </c>
      <c r="AX15" s="45" t="str">
        <f t="shared" ca="1" si="6"/>
        <v xml:space="preserve"> </v>
      </c>
      <c r="AY15" s="45" t="str">
        <f t="shared" ca="1" si="6"/>
        <v xml:space="preserve"> </v>
      </c>
      <c r="AZ15" s="45" t="str">
        <f t="shared" ca="1" si="6"/>
        <v xml:space="preserve"> </v>
      </c>
      <c r="BA15" s="45" t="str">
        <f t="shared" ca="1" si="6"/>
        <v xml:space="preserve"> </v>
      </c>
      <c r="BB15" s="45" t="str">
        <f t="shared" ca="1" si="6"/>
        <v xml:space="preserve"> </v>
      </c>
      <c r="BC15" s="45" t="str">
        <f t="shared" ca="1" si="6"/>
        <v xml:space="preserve"> </v>
      </c>
      <c r="BD15" s="45" t="str">
        <f t="shared" ca="1" si="6"/>
        <v xml:space="preserve"> </v>
      </c>
      <c r="BE15" s="45" t="str">
        <f t="shared" ca="1" si="6"/>
        <v xml:space="preserve"> </v>
      </c>
      <c r="BF15" s="45" t="str">
        <f t="shared" ca="1" si="6"/>
        <v xml:space="preserve"> </v>
      </c>
      <c r="BG15" s="45" t="str">
        <f t="shared" ca="1" si="6"/>
        <v xml:space="preserve"> </v>
      </c>
      <c r="BH15" s="45" t="str">
        <f t="shared" ca="1" si="6"/>
        <v xml:space="preserve"> </v>
      </c>
      <c r="BI15" s="45" t="str">
        <f t="shared" ca="1" si="6"/>
        <v xml:space="preserve"> </v>
      </c>
      <c r="BJ15" s="45" t="str">
        <f t="shared" ca="1" si="6"/>
        <v xml:space="preserve"> </v>
      </c>
      <c r="BK15" s="45" t="str">
        <f t="shared" ca="1" si="6"/>
        <v xml:space="preserve"> </v>
      </c>
      <c r="BL15" s="45" t="str">
        <f t="shared" ca="1" si="6"/>
        <v xml:space="preserve"> </v>
      </c>
      <c r="BM15" s="45" t="str">
        <f t="shared" ca="1" si="6"/>
        <v xml:space="preserve"> </v>
      </c>
      <c r="BN15" s="45" t="str">
        <f t="shared" ca="1" si="6"/>
        <v xml:space="preserve"> </v>
      </c>
      <c r="BO15" s="45" t="str">
        <f t="shared" ca="1" si="6"/>
        <v xml:space="preserve"> </v>
      </c>
      <c r="BP15" s="45" t="str">
        <f t="shared" ref="BP15:CI15" ca="1" si="7">IF(ISBLANK(BP5)," ",IF(BP14=1,1,IF(BP14&lt;TODAY(),0,1)))</f>
        <v xml:space="preserve"> </v>
      </c>
      <c r="BQ15" s="45" t="str">
        <f t="shared" ca="1" si="7"/>
        <v xml:space="preserve"> </v>
      </c>
      <c r="BR15" s="45" t="str">
        <f t="shared" ca="1" si="7"/>
        <v xml:space="preserve"> </v>
      </c>
      <c r="BS15" s="45" t="str">
        <f t="shared" ca="1" si="7"/>
        <v xml:space="preserve"> </v>
      </c>
      <c r="BT15" s="45" t="str">
        <f t="shared" ca="1" si="7"/>
        <v xml:space="preserve"> </v>
      </c>
      <c r="BU15" s="45" t="str">
        <f t="shared" ca="1" si="7"/>
        <v xml:space="preserve"> </v>
      </c>
      <c r="BV15" s="45" t="str">
        <f t="shared" ca="1" si="7"/>
        <v xml:space="preserve"> </v>
      </c>
      <c r="BW15" s="45" t="str">
        <f t="shared" ca="1" si="7"/>
        <v xml:space="preserve"> </v>
      </c>
      <c r="BX15" s="45" t="str">
        <f t="shared" ca="1" si="7"/>
        <v xml:space="preserve"> </v>
      </c>
      <c r="BY15" s="45" t="str">
        <f t="shared" ca="1" si="7"/>
        <v xml:space="preserve"> </v>
      </c>
      <c r="BZ15" s="45" t="str">
        <f t="shared" ca="1" si="7"/>
        <v xml:space="preserve"> </v>
      </c>
      <c r="CA15" s="45" t="str">
        <f t="shared" ca="1" si="7"/>
        <v xml:space="preserve"> </v>
      </c>
      <c r="CB15" s="45" t="str">
        <f t="shared" ca="1" si="7"/>
        <v xml:space="preserve"> </v>
      </c>
      <c r="CC15" s="45" t="str">
        <f t="shared" ca="1" si="7"/>
        <v xml:space="preserve"> </v>
      </c>
      <c r="CD15" s="45" t="str">
        <f t="shared" ca="1" si="7"/>
        <v xml:space="preserve"> </v>
      </c>
      <c r="CE15" s="45" t="str">
        <f t="shared" ca="1" si="7"/>
        <v xml:space="preserve"> </v>
      </c>
      <c r="CF15" s="45" t="str">
        <f t="shared" ca="1" si="7"/>
        <v xml:space="preserve"> </v>
      </c>
      <c r="CG15" s="45" t="str">
        <f t="shared" ca="1" si="7"/>
        <v xml:space="preserve"> </v>
      </c>
      <c r="CH15" s="45" t="str">
        <f t="shared" ca="1" si="7"/>
        <v xml:space="preserve"> </v>
      </c>
      <c r="CI15" s="45" t="str">
        <f t="shared" ca="1" si="7"/>
        <v xml:space="preserve"> </v>
      </c>
      <c r="CJ15" s="45" t="str">
        <f t="shared" ref="CJ15" ca="1" si="8">IF(ISBLANK(CJ5)," ",IF(CJ14=1,1,IF(CJ14&lt;TODAY(),0,1)))</f>
        <v xml:space="preserve"> </v>
      </c>
      <c r="CK15" s="45" t="str">
        <f t="shared" ref="CK15" ca="1" si="9">IF(ISBLANK(CK5)," ",IF(CK14=1,1,IF(CK14&lt;TODAY(),0,1)))</f>
        <v xml:space="preserve"> </v>
      </c>
      <c r="CL15" s="45" t="str">
        <f t="shared" ref="CL15" ca="1" si="10">IF(ISBLANK(CL5)," ",IF(CL14=1,1,IF(CL14&lt;TODAY(),0,1)))</f>
        <v xml:space="preserve"> </v>
      </c>
      <c r="CM15" s="45" t="str">
        <f t="shared" ref="CM15" ca="1" si="11">IF(ISBLANK(CM5)," ",IF(CM14=1,1,IF(CM14&lt;TODAY(),0,1)))</f>
        <v xml:space="preserve"> </v>
      </c>
      <c r="CN15" s="45" t="str">
        <f t="shared" ref="CN15" ca="1" si="12">IF(ISBLANK(CN5)," ",IF(CN14=1,1,IF(CN14&lt;TODAY(),0,1)))</f>
        <v xml:space="preserve"> </v>
      </c>
      <c r="CO15" s="45" t="str">
        <f t="shared" ref="CO15" ca="1" si="13">IF(ISBLANK(CO5)," ",IF(CO14=1,1,IF(CO14&lt;TODAY(),0,1)))</f>
        <v xml:space="preserve"> </v>
      </c>
      <c r="CP15" s="45" t="str">
        <f t="shared" ref="CP15" ca="1" si="14">IF(ISBLANK(CP5)," ",IF(CP14=1,1,IF(CP14&lt;TODAY(),0,1)))</f>
        <v xml:space="preserve"> </v>
      </c>
      <c r="CQ15" s="45" t="str">
        <f t="shared" ref="CQ15" ca="1" si="15">IF(ISBLANK(CQ5)," ",IF(CQ14=1,1,IF(CQ14&lt;TODAY(),0,1)))</f>
        <v xml:space="preserve"> </v>
      </c>
      <c r="CR15" s="45" t="str">
        <f t="shared" ref="CR15" ca="1" si="16">IF(ISBLANK(CR5)," ",IF(CR14=1,1,IF(CR14&lt;TODAY(),0,1)))</f>
        <v xml:space="preserve"> </v>
      </c>
      <c r="CS15" s="45" t="str">
        <f t="shared" ref="CS15" ca="1" si="17">IF(ISBLANK(CS5)," ",IF(CS14=1,1,IF(CS14&lt;TODAY(),0,1)))</f>
        <v xml:space="preserve"> </v>
      </c>
      <c r="CT15" s="45" t="str">
        <f t="shared" ref="CT15" ca="1" si="18">IF(ISBLANK(CT5)," ",IF(CT14=1,1,IF(CT14&lt;TODAY(),0,1)))</f>
        <v xml:space="preserve"> </v>
      </c>
      <c r="CU15" s="45" t="str">
        <f t="shared" ref="CU15" ca="1" si="19">IF(ISBLANK(CU5)," ",IF(CU14=1,1,IF(CU14&lt;TODAY(),0,1)))</f>
        <v xml:space="preserve"> </v>
      </c>
      <c r="CV15" s="45" t="str">
        <f t="shared" ref="CV15" ca="1" si="20">IF(ISBLANK(CV5)," ",IF(CV14=1,1,IF(CV14&lt;TODAY(),0,1)))</f>
        <v xml:space="preserve"> </v>
      </c>
      <c r="CW15" s="45" t="str">
        <f t="shared" ref="CW15" ca="1" si="21">IF(ISBLANK(CW5)," ",IF(CW14=1,1,IF(CW14&lt;TODAY(),0,1)))</f>
        <v xml:space="preserve"> </v>
      </c>
      <c r="CX15" s="45" t="str">
        <f t="shared" ref="CX15" ca="1" si="22">IF(ISBLANK(CX5)," ",IF(CX14=1,1,IF(CX14&lt;TODAY(),0,1)))</f>
        <v xml:space="preserve"> </v>
      </c>
      <c r="CY15" s="45" t="str">
        <f t="shared" ref="CY15" ca="1" si="23">IF(ISBLANK(CY5)," ",IF(CY14=1,1,IF(CY14&lt;TODAY(),0,1)))</f>
        <v xml:space="preserve"> </v>
      </c>
      <c r="CZ15" s="45" t="str">
        <f t="shared" ref="CZ15" ca="1" si="24">IF(ISBLANK(CZ5)," ",IF(CZ14=1,1,IF(CZ14&lt;TODAY(),0,1)))</f>
        <v xml:space="preserve"> </v>
      </c>
      <c r="DA15" s="45" t="str">
        <f t="shared" ref="DA15" ca="1" si="25">IF(ISBLANK(DA5)," ",IF(DA14=1,1,IF(DA14&lt;TODAY(),0,1)))</f>
        <v xml:space="preserve"> </v>
      </c>
      <c r="DB15" s="45" t="str">
        <f t="shared" ref="DB15" ca="1" si="26">IF(ISBLANK(DB5)," ",IF(DB14=1,1,IF(DB14&lt;TODAY(),0,1)))</f>
        <v xml:space="preserve"> </v>
      </c>
      <c r="DC15" s="45" t="str">
        <f t="shared" ref="DC15" ca="1" si="27">IF(ISBLANK(DC5)," ",IF(DC14=1,1,IF(DC14&lt;TODAY(),0,1)))</f>
        <v xml:space="preserve"> </v>
      </c>
      <c r="DD15" s="45" t="str">
        <f t="shared" ref="DD15" ca="1" si="28">IF(ISBLANK(DD5)," ",IF(DD14=1,1,IF(DD14&lt;TODAY(),0,1)))</f>
        <v xml:space="preserve"> </v>
      </c>
      <c r="DE15" s="45" t="str">
        <f t="shared" ref="DE15" ca="1" si="29">IF(ISBLANK(DE5)," ",IF(DE14=1,1,IF(DE14&lt;TODAY(),0,1)))</f>
        <v xml:space="preserve"> </v>
      </c>
      <c r="DF15" s="45" t="str">
        <f t="shared" ref="DF15" ca="1" si="30">IF(ISBLANK(DF5)," ",IF(DF14=1,1,IF(DF14&lt;TODAY(),0,1)))</f>
        <v xml:space="preserve"> </v>
      </c>
      <c r="DG15" s="45" t="str">
        <f t="shared" ref="DG15" ca="1" si="31">IF(ISBLANK(DG5)," ",IF(DG14=1,1,IF(DG14&lt;TODAY(),0,1)))</f>
        <v xml:space="preserve"> </v>
      </c>
      <c r="DH15" s="45" t="str">
        <f t="shared" ref="DH15" ca="1" si="32">IF(ISBLANK(DH5)," ",IF(DH14=1,1,IF(DH14&lt;TODAY(),0,1)))</f>
        <v xml:space="preserve"> </v>
      </c>
      <c r="DI15" s="45" t="str">
        <f t="shared" ref="DI15" ca="1" si="33">IF(ISBLANK(DI5)," ",IF(DI14=1,1,IF(DI14&lt;TODAY(),0,1)))</f>
        <v xml:space="preserve"> </v>
      </c>
    </row>
    <row r="16" spans="2:113" x14ac:dyDescent="0.25">
      <c r="B16" s="171" t="s">
        <v>150</v>
      </c>
      <c r="C16" s="163" t="e" cm="1" vm="2">
        <f t="array" ref="C16">IF(ISBLANK(C5)," ",_xlfn.IFS(C9=Ponderadores!$L$8,Ponderadores!$N$8,C9=Ponderadores!$L$9,Ponderadores!$N$9))</f>
        <v>#VALUE!</v>
      </c>
      <c r="D16" s="163" t="str" cm="1">
        <f t="array" ref="D16">IF(ISBLANK(D5)," ",_xlfn.IFS(D9=Ponderadores!$L$8,Ponderadores!$N$8,D9=Ponderadores!$L$9,Ponderadores!$N$9))</f>
        <v xml:space="preserve"> </v>
      </c>
      <c r="E16" s="163" t="str" cm="1">
        <f t="array" ref="E16">IF(ISBLANK(E5)," ",_xlfn.IFS(E9=Ponderadores!$L$8,Ponderadores!$N$8,E9=Ponderadores!$L$9,Ponderadores!$N$9))</f>
        <v xml:space="preserve"> </v>
      </c>
      <c r="F16" s="163" t="str" cm="1">
        <f t="array" ref="F16">IF(ISBLANK(F5)," ",_xlfn.IFS(F9=Ponderadores!$L$8,Ponderadores!$N$8,F9=Ponderadores!$L$9,Ponderadores!$N$9))</f>
        <v xml:space="preserve"> </v>
      </c>
      <c r="G16" s="163" t="str" cm="1">
        <f t="array" ref="G16">IF(ISBLANK(G5)," ",_xlfn.IFS(G9=Ponderadores!$L$8,Ponderadores!$N$8,G9=Ponderadores!$L$9,Ponderadores!$N$9))</f>
        <v xml:space="preserve"> </v>
      </c>
      <c r="H16" s="163" t="str" cm="1">
        <f t="array" ref="H16">IF(ISBLANK(H5)," ",_xlfn.IFS(H9=Ponderadores!$L$8,Ponderadores!$N$8,H9=Ponderadores!$L$9,Ponderadores!$N$9))</f>
        <v xml:space="preserve"> </v>
      </c>
      <c r="I16" s="172" t="str" cm="1">
        <f t="array" ref="I16">IF(ISBLANK(I5)," ",_xlfn.IFS(I9=Ponderadores!$L$8,Ponderadores!$N$8,I9=Ponderadores!$L$9,Ponderadores!$N$9))</f>
        <v xml:space="preserve"> </v>
      </c>
      <c r="J16" s="142" t="str" cm="1">
        <f t="array" ref="J16">IF(ISBLANK(J5)," ",_xlfn.IFS(J9=Ponderadores!$L$8,Ponderadores!$N$8,J9=Ponderadores!$L$9,Ponderadores!$N$9))</f>
        <v xml:space="preserve"> </v>
      </c>
      <c r="K16" s="142" t="str" cm="1">
        <f t="array" ref="K16">IF(ISBLANK(K5)," ",_xlfn.IFS(K9=Ponderadores!$L$8,Ponderadores!$N$8,K9=Ponderadores!$L$9,Ponderadores!$N$9))</f>
        <v xml:space="preserve"> </v>
      </c>
      <c r="L16" s="142" t="str" cm="1">
        <f t="array" ref="L16">IF(ISBLANK(L5)," ",_xlfn.IFS(L9=Ponderadores!$L$8,Ponderadores!$N$8,L9=Ponderadores!$L$9,Ponderadores!$N$9))</f>
        <v xml:space="preserve"> </v>
      </c>
      <c r="M16" s="142" t="str" cm="1">
        <f t="array" ref="M16">IF(ISBLANK(M5)," ",_xlfn.IFS(M9=Ponderadores!$L$8,Ponderadores!$N$8,M9=Ponderadores!$L$9,Ponderadores!$N$9))</f>
        <v xml:space="preserve"> </v>
      </c>
      <c r="N16" s="142" t="str" cm="1">
        <f t="array" ref="N16">IF(ISBLANK(N5)," ",_xlfn.IFS(N9=Ponderadores!$L$8,Ponderadores!$N$8,N9=Ponderadores!$L$9,Ponderadores!$N$9))</f>
        <v xml:space="preserve"> </v>
      </c>
      <c r="O16" s="142" t="str" cm="1">
        <f t="array" ref="O16">IF(ISBLANK(O5)," ",_xlfn.IFS(O9=Ponderadores!$L$8,Ponderadores!$N$8,O9=Ponderadores!$L$9,Ponderadores!$N$9))</f>
        <v xml:space="preserve"> </v>
      </c>
      <c r="P16" s="142" t="str" cm="1">
        <f t="array" ref="P16">IF(ISBLANK(P5)," ",_xlfn.IFS(P9=Ponderadores!$L$8,Ponderadores!$N$8,P9=Ponderadores!$L$9,Ponderadores!$N$9))</f>
        <v xml:space="preserve"> </v>
      </c>
      <c r="Q16" s="142" t="str" cm="1">
        <f t="array" ref="Q16">IF(ISBLANK(Q5)," ",_xlfn.IFS(Q9=Ponderadores!$L$8,Ponderadores!$N$8,Q9=Ponderadores!$L$9,Ponderadores!$N$9))</f>
        <v xml:space="preserve"> </v>
      </c>
      <c r="R16" s="142" t="str" cm="1">
        <f t="array" ref="R16">IF(ISBLANK(R5)," ",_xlfn.IFS(R9=Ponderadores!$L$8,Ponderadores!$N$8,R9=Ponderadores!$L$9,Ponderadores!$N$9))</f>
        <v xml:space="preserve"> </v>
      </c>
      <c r="S16" s="142" t="str" cm="1">
        <f t="array" ref="S16">IF(ISBLANK(S5)," ",_xlfn.IFS(S9=Ponderadores!$L$8,Ponderadores!$N$8,S9=Ponderadores!$L$9,Ponderadores!$N$9))</f>
        <v xml:space="preserve"> </v>
      </c>
      <c r="T16" s="142" t="str" cm="1">
        <f t="array" ref="T16">IF(ISBLANK(T5)," ",_xlfn.IFS(T9=Ponderadores!$L$8,Ponderadores!$N$8,T9=Ponderadores!$L$9,Ponderadores!$N$9))</f>
        <v xml:space="preserve"> </v>
      </c>
      <c r="U16" s="142" t="str" cm="1">
        <f t="array" ref="U16">IF(ISBLANK(U5)," ",_xlfn.IFS(U9=Ponderadores!$L$8,Ponderadores!$N$8,U9=Ponderadores!$L$9,Ponderadores!$N$9))</f>
        <v xml:space="preserve"> </v>
      </c>
      <c r="V16" s="142" t="str" cm="1">
        <f t="array" ref="V16">IF(ISBLANK(V5)," ",_xlfn.IFS(V9=Ponderadores!$L$8,Ponderadores!$N$8,V9=Ponderadores!$L$9,Ponderadores!$N$9))</f>
        <v xml:space="preserve"> </v>
      </c>
      <c r="W16" s="142" t="str" cm="1">
        <f t="array" ref="W16">IF(ISBLANK(W5)," ",_xlfn.IFS(W9=Ponderadores!$L$8,Ponderadores!$N$8,W9=Ponderadores!$L$9,Ponderadores!$N$9))</f>
        <v xml:space="preserve"> </v>
      </c>
      <c r="X16" s="142" t="str" cm="1">
        <f t="array" ref="X16">IF(ISBLANK(X5)," ",_xlfn.IFS(X9=Ponderadores!$L$8,Ponderadores!$N$8,X9=Ponderadores!$L$9,Ponderadores!$N$9))</f>
        <v xml:space="preserve"> </v>
      </c>
      <c r="Y16" s="142" t="str" cm="1">
        <f t="array" ref="Y16">IF(ISBLANK(Y5)," ",_xlfn.IFS(Y9=Ponderadores!$L$8,Ponderadores!$N$8,Y9=Ponderadores!$L$9,Ponderadores!$N$9))</f>
        <v xml:space="preserve"> </v>
      </c>
      <c r="Z16" s="150" t="str" cm="1">
        <f t="array" ref="Z16">IF(ISBLANK(Z5)," ",_xlfn.IFS(Z9=Ponderadores!$L$8,Ponderadores!$N$8,Z9=Ponderadores!$L$9,Ponderadores!$N$9))</f>
        <v xml:space="preserve"> </v>
      </c>
      <c r="AA16" s="150" t="str" cm="1">
        <f t="array" ref="AA16">IF(ISBLANK(AA5)," ",_xlfn.IFS(AA9=Ponderadores!$L$8,Ponderadores!$N$8,AA9=Ponderadores!$L$9,Ponderadores!$N$9))</f>
        <v xml:space="preserve"> </v>
      </c>
      <c r="AB16" s="150" t="str" cm="1">
        <f t="array" ref="AB16">IF(ISBLANK(AB5)," ",_xlfn.IFS(AB9=Ponderadores!$L$8,Ponderadores!$N$8,AB9=Ponderadores!$L$9,Ponderadores!$N$9))</f>
        <v xml:space="preserve"> </v>
      </c>
      <c r="AC16" s="150" t="str" cm="1">
        <f t="array" ref="AC16">IF(ISBLANK(AC5)," ",_xlfn.IFS(AC9=Ponderadores!$L$8,Ponderadores!$N$8,AC9=Ponderadores!$L$9,Ponderadores!$N$9))</f>
        <v xml:space="preserve"> </v>
      </c>
      <c r="AD16" s="150" t="str" cm="1">
        <f t="array" ref="AD16">IF(ISBLANK(AD5)," ",_xlfn.IFS(AD9=Ponderadores!$L$8,Ponderadores!$N$8,AD9=Ponderadores!$L$9,Ponderadores!$N$9))</f>
        <v xml:space="preserve"> </v>
      </c>
      <c r="AE16" s="150" t="str" cm="1">
        <f t="array" ref="AE16">IF(ISBLANK(AE5)," ",_xlfn.IFS(AE9=Ponderadores!$L$8,Ponderadores!$N$8,AE9=Ponderadores!$L$9,Ponderadores!$N$9))</f>
        <v xml:space="preserve"> </v>
      </c>
      <c r="AF16" s="150" t="str" cm="1">
        <f t="array" ref="AF16">IF(ISBLANK(AF5)," ",_xlfn.IFS(AF9=Ponderadores!$L$8,Ponderadores!$N$8,AF9=Ponderadores!$L$9,Ponderadores!$N$9))</f>
        <v xml:space="preserve"> </v>
      </c>
      <c r="AG16" s="150" t="str" cm="1">
        <f t="array" ref="AG16">IF(ISBLANK(AG5)," ",_xlfn.IFS(AG9=Ponderadores!$L$8,Ponderadores!$N$8,AG9=Ponderadores!$L$9,Ponderadores!$N$9))</f>
        <v xml:space="preserve"> </v>
      </c>
      <c r="AH16" s="150" t="str" cm="1">
        <f t="array" ref="AH16">IF(ISBLANK(AH5)," ",_xlfn.IFS(AH9=Ponderadores!$L$8,Ponderadores!$N$8,AH9=Ponderadores!$L$9,Ponderadores!$N$9))</f>
        <v xml:space="preserve"> </v>
      </c>
      <c r="AI16" s="23" t="str" cm="1">
        <f t="array" ref="AI16">IF(ISBLANK(AI5)," ",_xlfn.IFS(AI9=Ponderadores!$L$8,Ponderadores!$N$8,AI9=Ponderadores!$L$9,Ponderadores!$N$9))</f>
        <v xml:space="preserve"> </v>
      </c>
      <c r="AJ16" s="23" t="str" cm="1">
        <f t="array" ref="AJ16">IF(ISBLANK(AJ5)," ",_xlfn.IFS(AJ9=Ponderadores!$L$8,Ponderadores!$N$8,AJ9=Ponderadores!$L$9,Ponderadores!$N$9))</f>
        <v xml:space="preserve"> </v>
      </c>
      <c r="AK16" s="23" t="str" cm="1">
        <f t="array" ref="AK16">IF(ISBLANK(AK5)," ",_xlfn.IFS(AK9=Ponderadores!$L$8,Ponderadores!$N$8,AK9=Ponderadores!$L$9,Ponderadores!$N$9))</f>
        <v xml:space="preserve"> </v>
      </c>
      <c r="AL16" s="23" t="str" cm="1">
        <f t="array" ref="AL16">IF(ISBLANK(AL5)," ",_xlfn.IFS(AL9=Ponderadores!$L$8,Ponderadores!$N$8,AL9=Ponderadores!$L$9,Ponderadores!$N$9))</f>
        <v xml:space="preserve"> </v>
      </c>
      <c r="AM16" s="23" t="str" cm="1">
        <f t="array" ref="AM16">IF(ISBLANK(AM5)," ",_xlfn.IFS(AM9=Ponderadores!$L$8,Ponderadores!$N$8,AM9=Ponderadores!$L$9,Ponderadores!$N$9))</f>
        <v xml:space="preserve"> </v>
      </c>
      <c r="AN16" s="23" t="str" cm="1">
        <f t="array" ref="AN16">IF(ISBLANK(AN5)," ",_xlfn.IFS(AN9=Ponderadores!$L$8,Ponderadores!$N$8,AN9=Ponderadores!$L$9,Ponderadores!$N$9))</f>
        <v xml:space="preserve"> </v>
      </c>
      <c r="AO16" s="23" t="str" cm="1">
        <f t="array" ref="AO16">IF(ISBLANK(AO5)," ",_xlfn.IFS(AO9=Ponderadores!$L$8,Ponderadores!$N$8,AO9=Ponderadores!$L$9,Ponderadores!$N$9))</f>
        <v xml:space="preserve"> </v>
      </c>
      <c r="AP16" s="23" t="str" cm="1">
        <f t="array" ref="AP16">IF(ISBLANK(AP5)," ",_xlfn.IFS(AP9=Ponderadores!$L$8,Ponderadores!$N$8,AP9=Ponderadores!$L$9,Ponderadores!$N$9))</f>
        <v xml:space="preserve"> </v>
      </c>
      <c r="AQ16" s="23" t="str" cm="1">
        <f t="array" ref="AQ16">IF(ISBLANK(AQ5)," ",_xlfn.IFS(AQ9=Ponderadores!$L$8,Ponderadores!$N$8,AQ9=Ponderadores!$L$9,Ponderadores!$N$9))</f>
        <v xml:space="preserve"> </v>
      </c>
      <c r="AR16" s="23" t="str" cm="1">
        <f t="array" ref="AR16">IF(ISBLANK(AR5)," ",_xlfn.IFS(AR9=Ponderadores!$L$8,Ponderadores!$N$8,AR9=Ponderadores!$L$9,Ponderadores!$N$9))</f>
        <v xml:space="preserve"> </v>
      </c>
      <c r="AS16" s="23" t="str" cm="1">
        <f t="array" ref="AS16">IF(ISBLANK(AS5)," ",_xlfn.IFS(AS9=Ponderadores!$L$8,Ponderadores!$N$8,AS9=Ponderadores!$L$9,Ponderadores!$N$9))</f>
        <v xml:space="preserve"> </v>
      </c>
      <c r="AT16" s="23" t="str" cm="1">
        <f t="array" ref="AT16">IF(ISBLANK(AT5)," ",_xlfn.IFS(AT9=Ponderadores!$L$8,Ponderadores!$N$8,AT9=Ponderadores!$L$9,Ponderadores!$N$9))</f>
        <v xml:space="preserve"> </v>
      </c>
      <c r="AU16" s="23" t="str" cm="1">
        <f t="array" ref="AU16">IF(ISBLANK(AU5)," ",_xlfn.IFS(AU9=Ponderadores!$L$8,Ponderadores!$N$8,AU9=Ponderadores!$L$9,Ponderadores!$N$9))</f>
        <v xml:space="preserve"> </v>
      </c>
      <c r="AV16" s="23" t="str" cm="1">
        <f t="array" ref="AV16">IF(ISBLANK(AV5)," ",_xlfn.IFS(AV9=Ponderadores!$L$8,Ponderadores!$N$8,AV9=Ponderadores!$L$9,Ponderadores!$N$9))</f>
        <v xml:space="preserve"> </v>
      </c>
      <c r="AW16" s="23" t="str" cm="1">
        <f t="array" ref="AW16">IF(ISBLANK(AW5)," ",_xlfn.IFS(AW9=Ponderadores!$L$8,Ponderadores!$N$8,AW9=Ponderadores!$L$9,Ponderadores!$N$9))</f>
        <v xml:space="preserve"> </v>
      </c>
      <c r="AX16" s="23" t="str" cm="1">
        <f t="array" ref="AX16">IF(ISBLANK(AX5)," ",_xlfn.IFS(AX9=Ponderadores!$L$8,Ponderadores!$N$8,AX9=Ponderadores!$L$9,Ponderadores!$N$9))</f>
        <v xml:space="preserve"> </v>
      </c>
      <c r="AY16" s="23" t="str" cm="1">
        <f t="array" ref="AY16">IF(ISBLANK(AY5)," ",_xlfn.IFS(AY9=Ponderadores!$L$8,Ponderadores!$N$8,AY9=Ponderadores!$L$9,Ponderadores!$N$9))</f>
        <v xml:space="preserve"> </v>
      </c>
      <c r="AZ16" s="23" t="str" cm="1">
        <f t="array" ref="AZ16">IF(ISBLANK(AZ5)," ",_xlfn.IFS(AZ9=Ponderadores!$L$8,Ponderadores!$N$8,AZ9=Ponderadores!$L$9,Ponderadores!$N$9))</f>
        <v xml:space="preserve"> </v>
      </c>
      <c r="BA16" s="23" t="str" cm="1">
        <f t="array" ref="BA16">IF(ISBLANK(BA5)," ",_xlfn.IFS(BA9=Ponderadores!$L$8,Ponderadores!$N$8,BA9=Ponderadores!$L$9,Ponderadores!$N$9))</f>
        <v xml:space="preserve"> </v>
      </c>
      <c r="BB16" s="23" t="str" cm="1">
        <f t="array" ref="BB16">IF(ISBLANK(BB5)," ",_xlfn.IFS(BB9=Ponderadores!$L$8,Ponderadores!$N$8,BB9=Ponderadores!$L$9,Ponderadores!$N$9))</f>
        <v xml:space="preserve"> </v>
      </c>
      <c r="BC16" s="23" t="str" cm="1">
        <f t="array" ref="BC16">IF(ISBLANK(BC5)," ",_xlfn.IFS(BC9=Ponderadores!$L$8,Ponderadores!$N$8,BC9=Ponderadores!$L$9,Ponderadores!$N$9))</f>
        <v xml:space="preserve"> </v>
      </c>
      <c r="BD16" s="23" t="str" cm="1">
        <f t="array" ref="BD16">IF(ISBLANK(BD5)," ",_xlfn.IFS(BD9=Ponderadores!$L$8,Ponderadores!$N$8,BD9=Ponderadores!$L$9,Ponderadores!$N$9))</f>
        <v xml:space="preserve"> </v>
      </c>
      <c r="BE16" s="23" t="str" cm="1">
        <f t="array" ref="BE16">IF(ISBLANK(BE5)," ",_xlfn.IFS(BE9=Ponderadores!$L$8,Ponderadores!$N$8,BE9=Ponderadores!$L$9,Ponderadores!$N$9))</f>
        <v xml:space="preserve"> </v>
      </c>
      <c r="BF16" s="23" t="str" cm="1">
        <f t="array" ref="BF16">IF(ISBLANK(BF5)," ",_xlfn.IFS(BF9=Ponderadores!$L$8,Ponderadores!$N$8,BF9=Ponderadores!$L$9,Ponderadores!$N$9))</f>
        <v xml:space="preserve"> </v>
      </c>
      <c r="BG16" s="23" t="str" cm="1">
        <f t="array" ref="BG16">IF(ISBLANK(BG5)," ",_xlfn.IFS(BG9=Ponderadores!$L$8,Ponderadores!$N$8,BG9=Ponderadores!$L$9,Ponderadores!$N$9))</f>
        <v xml:space="preserve"> </v>
      </c>
      <c r="BH16" s="23" t="str" cm="1">
        <f t="array" ref="BH16">IF(ISBLANK(BH5)," ",_xlfn.IFS(BH9=Ponderadores!$L$8,Ponderadores!$N$8,BH9=Ponderadores!$L$9,Ponderadores!$N$9))</f>
        <v xml:space="preserve"> </v>
      </c>
      <c r="BI16" s="23" t="str" cm="1">
        <f t="array" ref="BI16">IF(ISBLANK(BI5)," ",_xlfn.IFS(BI9=Ponderadores!$L$8,Ponderadores!$N$8,BI9=Ponderadores!$L$9,Ponderadores!$N$9))</f>
        <v xml:space="preserve"> </v>
      </c>
      <c r="BJ16" s="23" t="str" cm="1">
        <f t="array" ref="BJ16">IF(ISBLANK(BJ5)," ",_xlfn.IFS(BJ9=Ponderadores!$L$8,Ponderadores!$N$8,BJ9=Ponderadores!$L$9,Ponderadores!$N$9))</f>
        <v xml:space="preserve"> </v>
      </c>
      <c r="BK16" s="23" t="str" cm="1">
        <f t="array" ref="BK16">IF(ISBLANK(BK5)," ",_xlfn.IFS(BK9=Ponderadores!$L$8,Ponderadores!$N$8,BK9=Ponderadores!$L$9,Ponderadores!$N$9))</f>
        <v xml:space="preserve"> </v>
      </c>
      <c r="BL16" s="23" t="str" cm="1">
        <f t="array" ref="BL16">IF(ISBLANK(BL5)," ",_xlfn.IFS(BL9=Ponderadores!$L$8,Ponderadores!$N$8,BL9=Ponderadores!$L$9,Ponderadores!$N$9))</f>
        <v xml:space="preserve"> </v>
      </c>
      <c r="BM16" s="23" t="str" cm="1">
        <f t="array" ref="BM16">IF(ISBLANK(BM5)," ",_xlfn.IFS(BM9=Ponderadores!$L$8,Ponderadores!$N$8,BM9=Ponderadores!$L$9,Ponderadores!$N$9))</f>
        <v xml:space="preserve"> </v>
      </c>
      <c r="BN16" s="23" t="str" cm="1">
        <f t="array" ref="BN16">IF(ISBLANK(BN5)," ",_xlfn.IFS(BN9=Ponderadores!$L$8,Ponderadores!$N$8,BN9=Ponderadores!$L$9,Ponderadores!$N$9))</f>
        <v xml:space="preserve"> </v>
      </c>
      <c r="BO16" s="23" t="str" cm="1">
        <f t="array" ref="BO16">IF(ISBLANK(BO5)," ",_xlfn.IFS(BO9=Ponderadores!$L$8,Ponderadores!$N$8,BO9=Ponderadores!$L$9,Ponderadores!$N$9))</f>
        <v xml:space="preserve"> </v>
      </c>
      <c r="BP16" s="23" t="str" cm="1">
        <f t="array" ref="BP16">IF(ISBLANK(BP5)," ",_xlfn.IFS(BP9=Ponderadores!$L$8,Ponderadores!$N$8,BP9=Ponderadores!$L$9,Ponderadores!$N$9))</f>
        <v xml:space="preserve"> </v>
      </c>
      <c r="BQ16" s="23" t="str" cm="1">
        <f t="array" ref="BQ16">IF(ISBLANK(BQ5)," ",_xlfn.IFS(BQ9=Ponderadores!$L$8,Ponderadores!$N$8,BQ9=Ponderadores!$L$9,Ponderadores!$N$9))</f>
        <v xml:space="preserve"> </v>
      </c>
      <c r="BR16" s="23" t="str" cm="1">
        <f t="array" ref="BR16">IF(ISBLANK(BR5)," ",_xlfn.IFS(BR9=Ponderadores!$L$8,Ponderadores!$N$8,BR9=Ponderadores!$L$9,Ponderadores!$N$9))</f>
        <v xml:space="preserve"> </v>
      </c>
      <c r="BS16" s="23" t="str" cm="1">
        <f t="array" ref="BS16">IF(ISBLANK(BS5)," ",_xlfn.IFS(BS9=Ponderadores!$L$8,Ponderadores!$N$8,BS9=Ponderadores!$L$9,Ponderadores!$N$9))</f>
        <v xml:space="preserve"> </v>
      </c>
      <c r="BT16" s="23" t="str" cm="1">
        <f t="array" ref="BT16">IF(ISBLANK(BT5)," ",_xlfn.IFS(BT9=Ponderadores!$L$8,Ponderadores!$N$8,BT9=Ponderadores!$L$9,Ponderadores!$N$9))</f>
        <v xml:space="preserve"> </v>
      </c>
      <c r="BU16" s="23" t="str" cm="1">
        <f t="array" ref="BU16">IF(ISBLANK(BU5)," ",_xlfn.IFS(BU9=Ponderadores!$L$8,Ponderadores!$N$8,BU9=Ponderadores!$L$9,Ponderadores!$N$9))</f>
        <v xml:space="preserve"> </v>
      </c>
      <c r="BV16" s="23" t="str" cm="1">
        <f t="array" ref="BV16">IF(ISBLANK(BV5)," ",_xlfn.IFS(BV9=Ponderadores!$L$8,Ponderadores!$N$8,BV9=Ponderadores!$L$9,Ponderadores!$N$9))</f>
        <v xml:space="preserve"> </v>
      </c>
      <c r="BW16" s="23" t="str" cm="1">
        <f t="array" ref="BW16">IF(ISBLANK(BW5)," ",_xlfn.IFS(BW9=Ponderadores!$L$8,Ponderadores!$N$8,BW9=Ponderadores!$L$9,Ponderadores!$N$9))</f>
        <v xml:space="preserve"> </v>
      </c>
      <c r="BX16" s="23" t="str" cm="1">
        <f t="array" ref="BX16">IF(ISBLANK(BX5)," ",_xlfn.IFS(BX9=Ponderadores!$L$8,Ponderadores!$N$8,BX9=Ponderadores!$L$9,Ponderadores!$N$9))</f>
        <v xml:space="preserve"> </v>
      </c>
      <c r="BY16" s="23" t="str" cm="1">
        <f t="array" ref="BY16">IF(ISBLANK(BY5)," ",_xlfn.IFS(BY9=Ponderadores!$L$8,Ponderadores!$N$8,BY9=Ponderadores!$L$9,Ponderadores!$N$9))</f>
        <v xml:space="preserve"> </v>
      </c>
      <c r="BZ16" s="23" t="str" cm="1">
        <f t="array" ref="BZ16">IF(ISBLANK(BZ5)," ",_xlfn.IFS(BZ9=Ponderadores!$L$8,Ponderadores!$N$8,BZ9=Ponderadores!$L$9,Ponderadores!$N$9))</f>
        <v xml:space="preserve"> </v>
      </c>
      <c r="CA16" s="23" t="str" cm="1">
        <f t="array" ref="CA16">IF(ISBLANK(CA5)," ",_xlfn.IFS(CA9=Ponderadores!$L$8,Ponderadores!$N$8,CA9=Ponderadores!$L$9,Ponderadores!$N$9))</f>
        <v xml:space="preserve"> </v>
      </c>
      <c r="CB16" s="23" t="str" cm="1">
        <f t="array" ref="CB16">IF(ISBLANK(CB5)," ",_xlfn.IFS(CB9=Ponderadores!$L$8,Ponderadores!$N$8,CB9=Ponderadores!$L$9,Ponderadores!$N$9))</f>
        <v xml:space="preserve"> </v>
      </c>
      <c r="CC16" s="23" t="str" cm="1">
        <f t="array" ref="CC16">IF(ISBLANK(CC5)," ",_xlfn.IFS(CC9=Ponderadores!$L$8,Ponderadores!$N$8,CC9=Ponderadores!$L$9,Ponderadores!$N$9))</f>
        <v xml:space="preserve"> </v>
      </c>
      <c r="CD16" s="23" t="str" cm="1">
        <f t="array" ref="CD16">IF(ISBLANK(CD5)," ",_xlfn.IFS(CD9=Ponderadores!$L$8,Ponderadores!$N$8,CD9=Ponderadores!$L$9,Ponderadores!$N$9))</f>
        <v xml:space="preserve"> </v>
      </c>
      <c r="CE16" s="23" t="str" cm="1">
        <f t="array" ref="CE16">IF(ISBLANK(CE5)," ",_xlfn.IFS(CE9=Ponderadores!$L$8,Ponderadores!$N$8,CE9=Ponderadores!$L$9,Ponderadores!$N$9))</f>
        <v xml:space="preserve"> </v>
      </c>
      <c r="CF16" s="23" t="str" cm="1">
        <f t="array" ref="CF16">IF(ISBLANK(CF5)," ",_xlfn.IFS(CF9=Ponderadores!$L$8,Ponderadores!$N$8,CF9=Ponderadores!$L$9,Ponderadores!$N$9))</f>
        <v xml:space="preserve"> </v>
      </c>
      <c r="CG16" s="23" t="str" cm="1">
        <f t="array" ref="CG16">IF(ISBLANK(CG5)," ",_xlfn.IFS(CG9=Ponderadores!$L$8,Ponderadores!$N$8,CG9=Ponderadores!$L$9,Ponderadores!$N$9))</f>
        <v xml:space="preserve"> </v>
      </c>
      <c r="CH16" s="23" t="str" cm="1">
        <f t="array" ref="CH16">IF(ISBLANK(CH5)," ",_xlfn.IFS(CH9=Ponderadores!$L$8,Ponderadores!$N$8,CH9=Ponderadores!$L$9,Ponderadores!$N$9))</f>
        <v xml:space="preserve"> </v>
      </c>
      <c r="CI16" s="23" t="str" cm="1">
        <f t="array" ref="CI16">IF(ISBLANK(CI5)," ",_xlfn.IFS(CI9=Ponderadores!$L$8,Ponderadores!$N$8,CI9=Ponderadores!$L$9,Ponderadores!$N$9))</f>
        <v xml:space="preserve"> </v>
      </c>
      <c r="CJ16" s="23" t="str" cm="1">
        <f t="array" ref="CJ16">IF(ISBLANK(CJ5)," ",_xlfn.IFS(CJ9=Ponderadores!$L$8,Ponderadores!$N$8,CJ9=Ponderadores!$L$9,Ponderadores!$N$9))</f>
        <v xml:space="preserve"> </v>
      </c>
      <c r="CK16" s="23" t="str" cm="1">
        <f t="array" ref="CK16">IF(ISBLANK(CK5)," ",_xlfn.IFS(CK9=Ponderadores!$L$8,Ponderadores!$N$8,CK9=Ponderadores!$L$9,Ponderadores!$N$9))</f>
        <v xml:space="preserve"> </v>
      </c>
      <c r="CL16" s="23" t="str" cm="1">
        <f t="array" ref="CL16">IF(ISBLANK(CL5)," ",_xlfn.IFS(CL9=Ponderadores!$L$8,Ponderadores!$N$8,CL9=Ponderadores!$L$9,Ponderadores!$N$9))</f>
        <v xml:space="preserve"> </v>
      </c>
      <c r="CM16" s="23" t="str" cm="1">
        <f t="array" ref="CM16">IF(ISBLANK(CM5)," ",_xlfn.IFS(CM9=Ponderadores!$L$8,Ponderadores!$N$8,CM9=Ponderadores!$L$9,Ponderadores!$N$9))</f>
        <v xml:space="preserve"> </v>
      </c>
      <c r="CN16" s="23" t="str" cm="1">
        <f t="array" ref="CN16">IF(ISBLANK(CN5)," ",_xlfn.IFS(CN9=Ponderadores!$L$8,Ponderadores!$N$8,CN9=Ponderadores!$L$9,Ponderadores!$N$9))</f>
        <v xml:space="preserve"> </v>
      </c>
      <c r="CO16" s="23" t="str" cm="1">
        <f t="array" ref="CO16">IF(ISBLANK(CO5)," ",_xlfn.IFS(CO9=Ponderadores!$L$8,Ponderadores!$N$8,CO9=Ponderadores!$L$9,Ponderadores!$N$9))</f>
        <v xml:space="preserve"> </v>
      </c>
      <c r="CP16" s="23" t="str" cm="1">
        <f t="array" ref="CP16">IF(ISBLANK(CP5)," ",_xlfn.IFS(CP9=Ponderadores!$L$8,Ponderadores!$N$8,CP9=Ponderadores!$L$9,Ponderadores!$N$9))</f>
        <v xml:space="preserve"> </v>
      </c>
      <c r="CQ16" s="23" t="str" cm="1">
        <f t="array" ref="CQ16">IF(ISBLANK(CQ5)," ",_xlfn.IFS(CQ9=Ponderadores!$L$8,Ponderadores!$N$8,CQ9=Ponderadores!$L$9,Ponderadores!$N$9))</f>
        <v xml:space="preserve"> </v>
      </c>
      <c r="CR16" s="23" t="str" cm="1">
        <f t="array" ref="CR16">IF(ISBLANK(CR5)," ",_xlfn.IFS(CR9=Ponderadores!$L$8,Ponderadores!$N$8,CR9=Ponderadores!$L$9,Ponderadores!$N$9))</f>
        <v xml:space="preserve"> </v>
      </c>
      <c r="CS16" s="23" t="str" cm="1">
        <f t="array" ref="CS16">IF(ISBLANK(CS5)," ",_xlfn.IFS(CS9=Ponderadores!$L$8,Ponderadores!$N$8,CS9=Ponderadores!$L$9,Ponderadores!$N$9))</f>
        <v xml:space="preserve"> </v>
      </c>
      <c r="CT16" s="23" t="str" cm="1">
        <f t="array" ref="CT16">IF(ISBLANK(CT5)," ",_xlfn.IFS(CT9=Ponderadores!$L$8,Ponderadores!$N$8,CT9=Ponderadores!$L$9,Ponderadores!$N$9))</f>
        <v xml:space="preserve"> </v>
      </c>
      <c r="CU16" s="23" t="str" cm="1">
        <f t="array" ref="CU16">IF(ISBLANK(CU5)," ",_xlfn.IFS(CU9=Ponderadores!$L$8,Ponderadores!$N$8,CU9=Ponderadores!$L$9,Ponderadores!$N$9))</f>
        <v xml:space="preserve"> </v>
      </c>
      <c r="CV16" s="23" t="str" cm="1">
        <f t="array" ref="CV16">IF(ISBLANK(CV5)," ",_xlfn.IFS(CV9=Ponderadores!$L$8,Ponderadores!$N$8,CV9=Ponderadores!$L$9,Ponderadores!$N$9))</f>
        <v xml:space="preserve"> </v>
      </c>
      <c r="CW16" s="23" t="str" cm="1">
        <f t="array" ref="CW16">IF(ISBLANK(CW5)," ",_xlfn.IFS(CW9=Ponderadores!$L$8,Ponderadores!$N$8,CW9=Ponderadores!$L$9,Ponderadores!$N$9))</f>
        <v xml:space="preserve"> </v>
      </c>
      <c r="CX16" s="23" t="str" cm="1">
        <f t="array" ref="CX16">IF(ISBLANK(CX5)," ",_xlfn.IFS(CX9=Ponderadores!$L$8,Ponderadores!$N$8,CX9=Ponderadores!$L$9,Ponderadores!$N$9))</f>
        <v xml:space="preserve"> </v>
      </c>
      <c r="CY16" s="23" t="str" cm="1">
        <f t="array" ref="CY16">IF(ISBLANK(CY5)," ",_xlfn.IFS(CY9=Ponderadores!$L$8,Ponderadores!$N$8,CY9=Ponderadores!$L$9,Ponderadores!$N$9))</f>
        <v xml:space="preserve"> </v>
      </c>
      <c r="CZ16" s="23" t="str" cm="1">
        <f t="array" ref="CZ16">IF(ISBLANK(CZ5)," ",_xlfn.IFS(CZ9=Ponderadores!$L$8,Ponderadores!$N$8,CZ9=Ponderadores!$L$9,Ponderadores!$N$9))</f>
        <v xml:space="preserve"> </v>
      </c>
      <c r="DA16" s="23" t="str" cm="1">
        <f t="array" ref="DA16">IF(ISBLANK(DA5)," ",_xlfn.IFS(DA9=Ponderadores!$L$8,Ponderadores!$N$8,DA9=Ponderadores!$L$9,Ponderadores!$N$9))</f>
        <v xml:space="preserve"> </v>
      </c>
      <c r="DB16" s="23" t="str" cm="1">
        <f t="array" ref="DB16">IF(ISBLANK(DB5)," ",_xlfn.IFS(DB9=Ponderadores!$L$8,Ponderadores!$N$8,DB9=Ponderadores!$L$9,Ponderadores!$N$9))</f>
        <v xml:space="preserve"> </v>
      </c>
      <c r="DC16" s="23" t="str" cm="1">
        <f t="array" ref="DC16">IF(ISBLANK(DC5)," ",_xlfn.IFS(DC9=Ponderadores!$L$8,Ponderadores!$N$8,DC9=Ponderadores!$L$9,Ponderadores!$N$9))</f>
        <v xml:space="preserve"> </v>
      </c>
      <c r="DD16" s="23" t="str" cm="1">
        <f t="array" ref="DD16">IF(ISBLANK(DD5)," ",_xlfn.IFS(DD9=Ponderadores!$L$8,Ponderadores!$N$8,DD9=Ponderadores!$L$9,Ponderadores!$N$9))</f>
        <v xml:space="preserve"> </v>
      </c>
      <c r="DE16" s="23" t="str" cm="1">
        <f t="array" ref="DE16">IF(ISBLANK(DE5)," ",_xlfn.IFS(DE9=Ponderadores!$L$8,Ponderadores!$N$8,DE9=Ponderadores!$L$9,Ponderadores!$N$9))</f>
        <v xml:space="preserve"> </v>
      </c>
      <c r="DF16" s="23" t="str" cm="1">
        <f t="array" ref="DF16">IF(ISBLANK(DF5)," ",_xlfn.IFS(DF9=Ponderadores!$L$8,Ponderadores!$N$8,DF9=Ponderadores!$L$9,Ponderadores!$N$9))</f>
        <v xml:space="preserve"> </v>
      </c>
      <c r="DG16" s="23" t="str" cm="1">
        <f t="array" ref="DG16">IF(ISBLANK(DG5)," ",_xlfn.IFS(DG9=Ponderadores!$L$8,Ponderadores!$N$8,DG9=Ponderadores!$L$9,Ponderadores!$N$9))</f>
        <v xml:space="preserve"> </v>
      </c>
      <c r="DH16" s="23" t="str" cm="1">
        <f t="array" ref="DH16">IF(ISBLANK(DH5)," ",_xlfn.IFS(DH9=Ponderadores!$L$8,Ponderadores!$N$8,DH9=Ponderadores!$L$9,Ponderadores!$N$9))</f>
        <v xml:space="preserve"> </v>
      </c>
      <c r="DI16" s="23" t="str" cm="1">
        <f t="array" ref="DI16">IF(ISBLANK(DI5)," ",_xlfn.IFS(DI9=Ponderadores!$L$8,Ponderadores!$N$8,DI9=Ponderadores!$L$9,Ponderadores!$N$9))</f>
        <v xml:space="preserve"> </v>
      </c>
    </row>
    <row r="17" spans="2:113" ht="15" customHeight="1" x14ac:dyDescent="0.25">
      <c r="B17" s="171"/>
      <c r="C17" s="163"/>
      <c r="D17" s="163"/>
      <c r="E17" s="163"/>
      <c r="F17" s="163"/>
      <c r="G17" s="163"/>
      <c r="H17" s="163"/>
      <c r="I17" s="172"/>
    </row>
    <row r="18" spans="2:113" x14ac:dyDescent="0.25">
      <c r="B18" s="177" t="s">
        <v>234</v>
      </c>
      <c r="C18" s="162" t="e" vm="2">
        <f>IF(ISBLANK(C5)," ",C5)</f>
        <v>#VALUE!</v>
      </c>
      <c r="D18" s="162" t="str">
        <f t="shared" ref="D18:BO18" si="34">IF(ISBLANK(D5)," ",D5)</f>
        <v xml:space="preserve"> </v>
      </c>
      <c r="E18" s="162" t="str">
        <f t="shared" si="34"/>
        <v xml:space="preserve"> </v>
      </c>
      <c r="F18" s="162" t="str">
        <f t="shared" si="34"/>
        <v xml:space="preserve"> </v>
      </c>
      <c r="G18" s="162" t="str">
        <f t="shared" si="34"/>
        <v xml:space="preserve"> </v>
      </c>
      <c r="H18" s="162" t="str">
        <f t="shared" si="34"/>
        <v xml:space="preserve"> </v>
      </c>
      <c r="I18" s="178" t="str">
        <f t="shared" si="34"/>
        <v xml:space="preserve"> </v>
      </c>
      <c r="J18" s="146" t="str">
        <f t="shared" si="34"/>
        <v xml:space="preserve"> </v>
      </c>
      <c r="K18" s="146" t="str">
        <f t="shared" si="34"/>
        <v xml:space="preserve"> </v>
      </c>
      <c r="L18" s="146" t="str">
        <f t="shared" si="34"/>
        <v xml:space="preserve"> </v>
      </c>
      <c r="M18" s="146" t="str">
        <f t="shared" si="34"/>
        <v xml:space="preserve"> </v>
      </c>
      <c r="N18" s="146" t="str">
        <f t="shared" si="34"/>
        <v xml:space="preserve"> </v>
      </c>
      <c r="O18" s="146" t="str">
        <f t="shared" si="34"/>
        <v xml:space="preserve"> </v>
      </c>
      <c r="P18" s="146" t="str">
        <f t="shared" si="34"/>
        <v xml:space="preserve"> </v>
      </c>
      <c r="Q18" s="146" t="str">
        <f t="shared" si="34"/>
        <v xml:space="preserve"> </v>
      </c>
      <c r="R18" s="146" t="str">
        <f t="shared" si="34"/>
        <v xml:space="preserve"> </v>
      </c>
      <c r="S18" s="146" t="str">
        <f t="shared" si="34"/>
        <v xml:space="preserve"> </v>
      </c>
      <c r="T18" s="146" t="str">
        <f t="shared" si="34"/>
        <v xml:space="preserve"> </v>
      </c>
      <c r="U18" s="146" t="str">
        <f t="shared" si="34"/>
        <v xml:space="preserve"> </v>
      </c>
      <c r="V18" s="146" t="str">
        <f t="shared" si="34"/>
        <v xml:space="preserve"> </v>
      </c>
      <c r="W18" s="146" t="str">
        <f t="shared" si="34"/>
        <v xml:space="preserve"> </v>
      </c>
      <c r="X18" s="146" t="str">
        <f t="shared" si="34"/>
        <v xml:space="preserve"> </v>
      </c>
      <c r="Y18" s="146" t="str">
        <f t="shared" si="34"/>
        <v xml:space="preserve"> </v>
      </c>
      <c r="Z18" s="147" t="str">
        <f t="shared" si="34"/>
        <v xml:space="preserve"> </v>
      </c>
      <c r="AA18" s="147" t="str">
        <f t="shared" si="34"/>
        <v xml:space="preserve"> </v>
      </c>
      <c r="AB18" s="147" t="str">
        <f t="shared" si="34"/>
        <v xml:space="preserve"> </v>
      </c>
      <c r="AC18" s="147" t="str">
        <f t="shared" si="34"/>
        <v xml:space="preserve"> </v>
      </c>
      <c r="AD18" s="147" t="str">
        <f t="shared" si="34"/>
        <v xml:space="preserve"> </v>
      </c>
      <c r="AE18" s="147" t="str">
        <f t="shared" si="34"/>
        <v xml:space="preserve"> </v>
      </c>
      <c r="AF18" s="147" t="str">
        <f t="shared" si="34"/>
        <v xml:space="preserve"> </v>
      </c>
      <c r="AG18" s="147" t="str">
        <f t="shared" si="34"/>
        <v xml:space="preserve"> </v>
      </c>
      <c r="AH18" s="147" t="str">
        <f t="shared" si="34"/>
        <v xml:space="preserve"> </v>
      </c>
      <c r="AI18" s="22" t="str">
        <f t="shared" si="34"/>
        <v xml:space="preserve"> </v>
      </c>
      <c r="AJ18" s="22" t="str">
        <f t="shared" si="34"/>
        <v xml:space="preserve"> </v>
      </c>
      <c r="AK18" s="22" t="str">
        <f t="shared" si="34"/>
        <v xml:space="preserve"> </v>
      </c>
      <c r="AL18" s="22" t="str">
        <f t="shared" si="34"/>
        <v xml:space="preserve"> </v>
      </c>
      <c r="AM18" s="22" t="str">
        <f t="shared" si="34"/>
        <v xml:space="preserve"> </v>
      </c>
      <c r="AN18" s="22" t="str">
        <f t="shared" si="34"/>
        <v xml:space="preserve"> </v>
      </c>
      <c r="AO18" s="22" t="str">
        <f t="shared" si="34"/>
        <v xml:space="preserve"> </v>
      </c>
      <c r="AP18" s="22" t="str">
        <f t="shared" si="34"/>
        <v xml:space="preserve"> </v>
      </c>
      <c r="AQ18" s="22" t="str">
        <f t="shared" si="34"/>
        <v xml:space="preserve"> </v>
      </c>
      <c r="AR18" s="22" t="str">
        <f t="shared" si="34"/>
        <v xml:space="preserve"> </v>
      </c>
      <c r="AS18" s="22" t="str">
        <f t="shared" si="34"/>
        <v xml:space="preserve"> </v>
      </c>
      <c r="AT18" s="22" t="str">
        <f t="shared" si="34"/>
        <v xml:space="preserve"> </v>
      </c>
      <c r="AU18" s="22" t="str">
        <f t="shared" si="34"/>
        <v xml:space="preserve"> </v>
      </c>
      <c r="AV18" s="22" t="str">
        <f t="shared" si="34"/>
        <v xml:space="preserve"> </v>
      </c>
      <c r="AW18" s="22" t="str">
        <f t="shared" si="34"/>
        <v xml:space="preserve"> </v>
      </c>
      <c r="AX18" s="22" t="str">
        <f t="shared" si="34"/>
        <v xml:space="preserve"> </v>
      </c>
      <c r="AY18" s="22" t="str">
        <f t="shared" si="34"/>
        <v xml:space="preserve"> </v>
      </c>
      <c r="AZ18" s="22" t="str">
        <f t="shared" si="34"/>
        <v xml:space="preserve"> </v>
      </c>
      <c r="BA18" s="22" t="str">
        <f t="shared" si="34"/>
        <v xml:space="preserve"> </v>
      </c>
      <c r="BB18" s="22" t="str">
        <f t="shared" si="34"/>
        <v xml:space="preserve"> </v>
      </c>
      <c r="BC18" s="22" t="str">
        <f t="shared" si="34"/>
        <v xml:space="preserve"> </v>
      </c>
      <c r="BD18" s="22" t="str">
        <f t="shared" si="34"/>
        <v xml:space="preserve"> </v>
      </c>
      <c r="BE18" s="22" t="str">
        <f t="shared" si="34"/>
        <v xml:space="preserve"> </v>
      </c>
      <c r="BF18" s="22" t="str">
        <f t="shared" si="34"/>
        <v xml:space="preserve"> </v>
      </c>
      <c r="BG18" s="22" t="str">
        <f t="shared" si="34"/>
        <v xml:space="preserve"> </v>
      </c>
      <c r="BH18" s="22" t="str">
        <f t="shared" si="34"/>
        <v xml:space="preserve"> </v>
      </c>
      <c r="BI18" s="22" t="str">
        <f t="shared" si="34"/>
        <v xml:space="preserve"> </v>
      </c>
      <c r="BJ18" s="22" t="str">
        <f t="shared" si="34"/>
        <v xml:space="preserve"> </v>
      </c>
      <c r="BK18" s="22" t="str">
        <f t="shared" si="34"/>
        <v xml:space="preserve"> </v>
      </c>
      <c r="BL18" s="22" t="str">
        <f t="shared" si="34"/>
        <v xml:space="preserve"> </v>
      </c>
      <c r="BM18" s="22" t="str">
        <f t="shared" si="34"/>
        <v xml:space="preserve"> </v>
      </c>
      <c r="BN18" s="22" t="str">
        <f t="shared" si="34"/>
        <v xml:space="preserve"> </v>
      </c>
      <c r="BO18" s="22" t="str">
        <f t="shared" si="34"/>
        <v xml:space="preserve"> </v>
      </c>
      <c r="BP18" s="22" t="str">
        <f t="shared" ref="BP18:CI18" si="35">IF(ISBLANK(BP5)," ",BP5)</f>
        <v xml:space="preserve"> </v>
      </c>
      <c r="BQ18" s="22" t="str">
        <f t="shared" si="35"/>
        <v xml:space="preserve"> </v>
      </c>
      <c r="BR18" s="22" t="str">
        <f t="shared" si="35"/>
        <v xml:space="preserve"> </v>
      </c>
      <c r="BS18" s="22" t="str">
        <f t="shared" si="35"/>
        <v xml:space="preserve"> </v>
      </c>
      <c r="BT18" s="22" t="str">
        <f t="shared" si="35"/>
        <v xml:space="preserve"> </v>
      </c>
      <c r="BU18" s="22" t="str">
        <f t="shared" si="35"/>
        <v xml:space="preserve"> </v>
      </c>
      <c r="BV18" s="22" t="str">
        <f t="shared" si="35"/>
        <v xml:space="preserve"> </v>
      </c>
      <c r="BW18" s="22" t="str">
        <f t="shared" si="35"/>
        <v xml:space="preserve"> </v>
      </c>
      <c r="BX18" s="22" t="str">
        <f t="shared" si="35"/>
        <v xml:space="preserve"> </v>
      </c>
      <c r="BY18" s="22" t="str">
        <f t="shared" si="35"/>
        <v xml:space="preserve"> </v>
      </c>
      <c r="BZ18" s="22" t="str">
        <f t="shared" si="35"/>
        <v xml:space="preserve"> </v>
      </c>
      <c r="CA18" s="22" t="str">
        <f t="shared" si="35"/>
        <v xml:space="preserve"> </v>
      </c>
      <c r="CB18" s="22" t="str">
        <f t="shared" si="35"/>
        <v xml:space="preserve"> </v>
      </c>
      <c r="CC18" s="22" t="str">
        <f t="shared" si="35"/>
        <v xml:space="preserve"> </v>
      </c>
      <c r="CD18" s="22" t="str">
        <f t="shared" si="35"/>
        <v xml:space="preserve"> </v>
      </c>
      <c r="CE18" s="22" t="str">
        <f t="shared" si="35"/>
        <v xml:space="preserve"> </v>
      </c>
      <c r="CF18" s="22" t="str">
        <f t="shared" si="35"/>
        <v xml:space="preserve"> </v>
      </c>
      <c r="CG18" s="22" t="str">
        <f t="shared" si="35"/>
        <v xml:space="preserve"> </v>
      </c>
      <c r="CH18" s="22" t="str">
        <f t="shared" si="35"/>
        <v xml:space="preserve"> </v>
      </c>
      <c r="CI18" s="22" t="str">
        <f t="shared" si="35"/>
        <v xml:space="preserve"> </v>
      </c>
      <c r="CJ18" s="22" t="str">
        <f t="shared" ref="CJ18:DI18" si="36">IF(ISBLANK(CJ5)," ",CJ5)</f>
        <v xml:space="preserve"> </v>
      </c>
      <c r="CK18" s="22" t="str">
        <f t="shared" si="36"/>
        <v xml:space="preserve"> </v>
      </c>
      <c r="CL18" s="22" t="str">
        <f t="shared" si="36"/>
        <v xml:space="preserve"> </v>
      </c>
      <c r="CM18" s="22" t="str">
        <f t="shared" si="36"/>
        <v xml:space="preserve"> </v>
      </c>
      <c r="CN18" s="22" t="str">
        <f t="shared" si="36"/>
        <v xml:space="preserve"> </v>
      </c>
      <c r="CO18" s="22" t="str">
        <f t="shared" si="36"/>
        <v xml:space="preserve"> </v>
      </c>
      <c r="CP18" s="22" t="str">
        <f t="shared" si="36"/>
        <v xml:space="preserve"> </v>
      </c>
      <c r="CQ18" s="22" t="str">
        <f t="shared" si="36"/>
        <v xml:space="preserve"> </v>
      </c>
      <c r="CR18" s="22" t="str">
        <f t="shared" si="36"/>
        <v xml:space="preserve"> </v>
      </c>
      <c r="CS18" s="22" t="str">
        <f t="shared" si="36"/>
        <v xml:space="preserve"> </v>
      </c>
      <c r="CT18" s="22" t="str">
        <f t="shared" si="36"/>
        <v xml:space="preserve"> </v>
      </c>
      <c r="CU18" s="22" t="str">
        <f t="shared" si="36"/>
        <v xml:space="preserve"> </v>
      </c>
      <c r="CV18" s="22" t="str">
        <f t="shared" si="36"/>
        <v xml:space="preserve"> </v>
      </c>
      <c r="CW18" s="22" t="str">
        <f t="shared" si="36"/>
        <v xml:space="preserve"> </v>
      </c>
      <c r="CX18" s="22" t="str">
        <f t="shared" si="36"/>
        <v xml:space="preserve"> </v>
      </c>
      <c r="CY18" s="22" t="str">
        <f t="shared" si="36"/>
        <v xml:space="preserve"> </v>
      </c>
      <c r="CZ18" s="22" t="str">
        <f t="shared" si="36"/>
        <v xml:space="preserve"> </v>
      </c>
      <c r="DA18" s="22" t="str">
        <f t="shared" si="36"/>
        <v xml:space="preserve"> </v>
      </c>
      <c r="DB18" s="22" t="str">
        <f t="shared" si="36"/>
        <v xml:space="preserve"> </v>
      </c>
      <c r="DC18" s="22" t="str">
        <f t="shared" si="36"/>
        <v xml:space="preserve"> </v>
      </c>
      <c r="DD18" s="22" t="str">
        <f t="shared" si="36"/>
        <v xml:space="preserve"> </v>
      </c>
      <c r="DE18" s="22" t="str">
        <f t="shared" si="36"/>
        <v xml:space="preserve"> </v>
      </c>
      <c r="DF18" s="22" t="str">
        <f t="shared" si="36"/>
        <v xml:space="preserve"> </v>
      </c>
      <c r="DG18" s="22" t="str">
        <f t="shared" si="36"/>
        <v xml:space="preserve"> </v>
      </c>
      <c r="DH18" s="22" t="str">
        <f t="shared" si="36"/>
        <v xml:space="preserve"> </v>
      </c>
      <c r="DI18" s="22" t="str">
        <f t="shared" si="36"/>
        <v xml:space="preserve"> </v>
      </c>
    </row>
    <row r="19" spans="2:113" x14ac:dyDescent="0.25">
      <c r="B19" s="171" t="s">
        <v>177</v>
      </c>
      <c r="C19" s="163" t="e" vm="2">
        <f ca="1">IF(ISBLANK(C5)," ",IF(AND(C13&gt;0,C16&gt;0,C14&gt;0,C15&gt;0),1,0))</f>
        <v>#VALUE!</v>
      </c>
      <c r="D19" s="163" t="str">
        <f t="shared" ref="D19:BO19" si="37">IF(ISBLANK(D5)," ",IF(AND(D13&gt;0,D16&gt;0,D14&gt;0,D15&gt;0),1,0))</f>
        <v xml:space="preserve"> </v>
      </c>
      <c r="E19" s="163" t="str">
        <f t="shared" si="37"/>
        <v xml:space="preserve"> </v>
      </c>
      <c r="F19" s="163" t="str">
        <f t="shared" si="37"/>
        <v xml:space="preserve"> </v>
      </c>
      <c r="G19" s="163" t="str">
        <f t="shared" si="37"/>
        <v xml:space="preserve"> </v>
      </c>
      <c r="H19" s="163" t="str">
        <f t="shared" si="37"/>
        <v xml:space="preserve"> </v>
      </c>
      <c r="I19" s="172" t="str">
        <f t="shared" si="37"/>
        <v xml:space="preserve"> </v>
      </c>
      <c r="J19" s="142" t="str">
        <f t="shared" si="37"/>
        <v xml:space="preserve"> </v>
      </c>
      <c r="K19" s="142" t="str">
        <f t="shared" si="37"/>
        <v xml:space="preserve"> </v>
      </c>
      <c r="L19" s="142" t="str">
        <f t="shared" si="37"/>
        <v xml:space="preserve"> </v>
      </c>
      <c r="M19" s="142" t="str">
        <f t="shared" si="37"/>
        <v xml:space="preserve"> </v>
      </c>
      <c r="N19" s="142" t="str">
        <f t="shared" si="37"/>
        <v xml:space="preserve"> </v>
      </c>
      <c r="O19" s="142" t="str">
        <f t="shared" si="37"/>
        <v xml:space="preserve"> </v>
      </c>
      <c r="P19" s="142" t="str">
        <f t="shared" si="37"/>
        <v xml:space="preserve"> </v>
      </c>
      <c r="Q19" s="142" t="str">
        <f t="shared" si="37"/>
        <v xml:space="preserve"> </v>
      </c>
      <c r="R19" s="142" t="str">
        <f t="shared" si="37"/>
        <v xml:space="preserve"> </v>
      </c>
      <c r="S19" s="142" t="str">
        <f t="shared" si="37"/>
        <v xml:space="preserve"> </v>
      </c>
      <c r="T19" s="142" t="str">
        <f t="shared" si="37"/>
        <v xml:space="preserve"> </v>
      </c>
      <c r="U19" s="142" t="str">
        <f t="shared" si="37"/>
        <v xml:space="preserve"> </v>
      </c>
      <c r="V19" s="142" t="str">
        <f t="shared" si="37"/>
        <v xml:space="preserve"> </v>
      </c>
      <c r="W19" s="142" t="str">
        <f t="shared" si="37"/>
        <v xml:space="preserve"> </v>
      </c>
      <c r="X19" s="142" t="str">
        <f t="shared" si="37"/>
        <v xml:space="preserve"> </v>
      </c>
      <c r="Y19" s="142" t="str">
        <f t="shared" si="37"/>
        <v xml:space="preserve"> </v>
      </c>
      <c r="Z19" s="142" t="str">
        <f t="shared" si="37"/>
        <v xml:space="preserve"> </v>
      </c>
      <c r="AA19" s="142" t="str">
        <f t="shared" si="37"/>
        <v xml:space="preserve"> </v>
      </c>
      <c r="AB19" s="142" t="str">
        <f t="shared" si="37"/>
        <v xml:space="preserve"> </v>
      </c>
      <c r="AC19" s="142" t="str">
        <f t="shared" si="37"/>
        <v xml:space="preserve"> </v>
      </c>
      <c r="AD19" s="142" t="str">
        <f t="shared" si="37"/>
        <v xml:space="preserve"> </v>
      </c>
      <c r="AE19" s="142" t="str">
        <f t="shared" si="37"/>
        <v xml:space="preserve"> </v>
      </c>
      <c r="AF19" s="142" t="str">
        <f t="shared" si="37"/>
        <v xml:space="preserve"> </v>
      </c>
      <c r="AG19" s="142" t="str">
        <f t="shared" si="37"/>
        <v xml:space="preserve"> </v>
      </c>
      <c r="AH19" s="142" t="str">
        <f t="shared" si="37"/>
        <v xml:space="preserve"> </v>
      </c>
      <c r="AI19" s="11" t="str">
        <f t="shared" si="37"/>
        <v xml:space="preserve"> </v>
      </c>
      <c r="AJ19" s="11" t="str">
        <f t="shared" si="37"/>
        <v xml:space="preserve"> </v>
      </c>
      <c r="AK19" s="11" t="str">
        <f t="shared" si="37"/>
        <v xml:space="preserve"> </v>
      </c>
      <c r="AL19" s="11" t="str">
        <f t="shared" si="37"/>
        <v xml:space="preserve"> </v>
      </c>
      <c r="AM19" s="11" t="str">
        <f t="shared" si="37"/>
        <v xml:space="preserve"> </v>
      </c>
      <c r="AN19" s="11" t="str">
        <f t="shared" si="37"/>
        <v xml:space="preserve"> </v>
      </c>
      <c r="AO19" s="11" t="str">
        <f t="shared" si="37"/>
        <v xml:space="preserve"> </v>
      </c>
      <c r="AP19" s="11" t="str">
        <f t="shared" si="37"/>
        <v xml:space="preserve"> </v>
      </c>
      <c r="AQ19" s="11" t="str">
        <f t="shared" si="37"/>
        <v xml:space="preserve"> </v>
      </c>
      <c r="AR19" s="11" t="str">
        <f t="shared" si="37"/>
        <v xml:space="preserve"> </v>
      </c>
      <c r="AS19" s="11" t="str">
        <f t="shared" si="37"/>
        <v xml:space="preserve"> </v>
      </c>
      <c r="AT19" s="11" t="str">
        <f t="shared" si="37"/>
        <v xml:space="preserve"> </v>
      </c>
      <c r="AU19" s="11" t="str">
        <f t="shared" si="37"/>
        <v xml:space="preserve"> </v>
      </c>
      <c r="AV19" s="11" t="str">
        <f t="shared" si="37"/>
        <v xml:space="preserve"> </v>
      </c>
      <c r="AW19" s="11" t="str">
        <f t="shared" si="37"/>
        <v xml:space="preserve"> </v>
      </c>
      <c r="AX19" s="11" t="str">
        <f t="shared" si="37"/>
        <v xml:space="preserve"> </v>
      </c>
      <c r="AY19" s="11" t="str">
        <f t="shared" si="37"/>
        <v xml:space="preserve"> </v>
      </c>
      <c r="AZ19" s="11" t="str">
        <f t="shared" si="37"/>
        <v xml:space="preserve"> </v>
      </c>
      <c r="BA19" s="11" t="str">
        <f t="shared" si="37"/>
        <v xml:space="preserve"> </v>
      </c>
      <c r="BB19" s="11" t="str">
        <f t="shared" si="37"/>
        <v xml:space="preserve"> </v>
      </c>
      <c r="BC19" s="11" t="str">
        <f t="shared" si="37"/>
        <v xml:space="preserve"> </v>
      </c>
      <c r="BD19" s="11" t="str">
        <f t="shared" si="37"/>
        <v xml:space="preserve"> </v>
      </c>
      <c r="BE19" s="11" t="str">
        <f t="shared" si="37"/>
        <v xml:space="preserve"> </v>
      </c>
      <c r="BF19" s="11" t="str">
        <f t="shared" si="37"/>
        <v xml:space="preserve"> </v>
      </c>
      <c r="BG19" s="11" t="str">
        <f t="shared" si="37"/>
        <v xml:space="preserve"> </v>
      </c>
      <c r="BH19" s="11" t="str">
        <f t="shared" si="37"/>
        <v xml:space="preserve"> </v>
      </c>
      <c r="BI19" s="11" t="str">
        <f t="shared" si="37"/>
        <v xml:space="preserve"> </v>
      </c>
      <c r="BJ19" s="11" t="str">
        <f t="shared" si="37"/>
        <v xml:space="preserve"> </v>
      </c>
      <c r="BK19" s="11" t="str">
        <f t="shared" si="37"/>
        <v xml:space="preserve"> </v>
      </c>
      <c r="BL19" s="11" t="str">
        <f t="shared" si="37"/>
        <v xml:space="preserve"> </v>
      </c>
      <c r="BM19" s="11" t="str">
        <f t="shared" si="37"/>
        <v xml:space="preserve"> </v>
      </c>
      <c r="BN19" s="11" t="str">
        <f t="shared" si="37"/>
        <v xml:space="preserve"> </v>
      </c>
      <c r="BO19" s="11" t="str">
        <f t="shared" si="37"/>
        <v xml:space="preserve"> </v>
      </c>
      <c r="BP19" s="11" t="str">
        <f t="shared" ref="BP19:CI19" si="38">IF(ISBLANK(BP5)," ",IF(AND(BP13&gt;0,BP16&gt;0,BP14&gt;0,BP15&gt;0),1,0))</f>
        <v xml:space="preserve"> </v>
      </c>
      <c r="BQ19" s="11" t="str">
        <f t="shared" si="38"/>
        <v xml:space="preserve"> </v>
      </c>
      <c r="BR19" s="11" t="str">
        <f t="shared" si="38"/>
        <v xml:space="preserve"> </v>
      </c>
      <c r="BS19" s="11" t="str">
        <f t="shared" si="38"/>
        <v xml:space="preserve"> </v>
      </c>
      <c r="BT19" s="11" t="str">
        <f t="shared" si="38"/>
        <v xml:space="preserve"> </v>
      </c>
      <c r="BU19" s="11" t="str">
        <f t="shared" si="38"/>
        <v xml:space="preserve"> </v>
      </c>
      <c r="BV19" s="11" t="str">
        <f t="shared" si="38"/>
        <v xml:space="preserve"> </v>
      </c>
      <c r="BW19" s="11" t="str">
        <f t="shared" si="38"/>
        <v xml:space="preserve"> </v>
      </c>
      <c r="BX19" s="11" t="str">
        <f t="shared" si="38"/>
        <v xml:space="preserve"> </v>
      </c>
      <c r="BY19" s="11" t="str">
        <f t="shared" si="38"/>
        <v xml:space="preserve"> </v>
      </c>
      <c r="BZ19" s="11" t="str">
        <f t="shared" si="38"/>
        <v xml:space="preserve"> </v>
      </c>
      <c r="CA19" s="11" t="str">
        <f t="shared" si="38"/>
        <v xml:space="preserve"> </v>
      </c>
      <c r="CB19" s="11" t="str">
        <f t="shared" si="38"/>
        <v xml:space="preserve"> </v>
      </c>
      <c r="CC19" s="11" t="str">
        <f t="shared" si="38"/>
        <v xml:space="preserve"> </v>
      </c>
      <c r="CD19" s="11" t="str">
        <f t="shared" si="38"/>
        <v xml:space="preserve"> </v>
      </c>
      <c r="CE19" s="11" t="str">
        <f t="shared" si="38"/>
        <v xml:space="preserve"> </v>
      </c>
      <c r="CF19" s="11" t="str">
        <f t="shared" si="38"/>
        <v xml:space="preserve"> </v>
      </c>
      <c r="CG19" s="11" t="str">
        <f t="shared" si="38"/>
        <v xml:space="preserve"> </v>
      </c>
      <c r="CH19" s="11" t="str">
        <f t="shared" si="38"/>
        <v xml:space="preserve"> </v>
      </c>
      <c r="CI19" s="11" t="str">
        <f t="shared" si="38"/>
        <v xml:space="preserve"> </v>
      </c>
      <c r="CJ19" s="11" t="str">
        <f t="shared" ref="CJ19:DI19" si="39">IF(ISBLANK(CJ5)," ",IF(AND(CJ13&gt;0,CJ16&gt;0,CJ14&gt;0,CJ15&gt;0),1,0))</f>
        <v xml:space="preserve"> </v>
      </c>
      <c r="CK19" s="11" t="str">
        <f t="shared" si="39"/>
        <v xml:space="preserve"> </v>
      </c>
      <c r="CL19" s="11" t="str">
        <f t="shared" si="39"/>
        <v xml:space="preserve"> </v>
      </c>
      <c r="CM19" s="11" t="str">
        <f t="shared" si="39"/>
        <v xml:space="preserve"> </v>
      </c>
      <c r="CN19" s="11" t="str">
        <f t="shared" si="39"/>
        <v xml:space="preserve"> </v>
      </c>
      <c r="CO19" s="11" t="str">
        <f t="shared" si="39"/>
        <v xml:space="preserve"> </v>
      </c>
      <c r="CP19" s="11" t="str">
        <f t="shared" si="39"/>
        <v xml:space="preserve"> </v>
      </c>
      <c r="CQ19" s="11" t="str">
        <f t="shared" si="39"/>
        <v xml:space="preserve"> </v>
      </c>
      <c r="CR19" s="11" t="str">
        <f t="shared" si="39"/>
        <v xml:space="preserve"> </v>
      </c>
      <c r="CS19" s="11" t="str">
        <f t="shared" si="39"/>
        <v xml:space="preserve"> </v>
      </c>
      <c r="CT19" s="11" t="str">
        <f t="shared" si="39"/>
        <v xml:space="preserve"> </v>
      </c>
      <c r="CU19" s="11" t="str">
        <f t="shared" si="39"/>
        <v xml:space="preserve"> </v>
      </c>
      <c r="CV19" s="11" t="str">
        <f t="shared" si="39"/>
        <v xml:space="preserve"> </v>
      </c>
      <c r="CW19" s="11" t="str">
        <f t="shared" si="39"/>
        <v xml:space="preserve"> </v>
      </c>
      <c r="CX19" s="11" t="str">
        <f t="shared" si="39"/>
        <v xml:space="preserve"> </v>
      </c>
      <c r="CY19" s="11" t="str">
        <f t="shared" si="39"/>
        <v xml:space="preserve"> </v>
      </c>
      <c r="CZ19" s="11" t="str">
        <f t="shared" si="39"/>
        <v xml:space="preserve"> </v>
      </c>
      <c r="DA19" s="11" t="str">
        <f t="shared" si="39"/>
        <v xml:space="preserve"> </v>
      </c>
      <c r="DB19" s="11" t="str">
        <f t="shared" si="39"/>
        <v xml:space="preserve"> </v>
      </c>
      <c r="DC19" s="11" t="str">
        <f t="shared" si="39"/>
        <v xml:space="preserve"> </v>
      </c>
      <c r="DD19" s="11" t="str">
        <f t="shared" si="39"/>
        <v xml:space="preserve"> </v>
      </c>
      <c r="DE19" s="11" t="str">
        <f t="shared" si="39"/>
        <v xml:space="preserve"> </v>
      </c>
      <c r="DF19" s="11" t="str">
        <f t="shared" si="39"/>
        <v xml:space="preserve"> </v>
      </c>
      <c r="DG19" s="11" t="str">
        <f t="shared" si="39"/>
        <v xml:space="preserve"> </v>
      </c>
      <c r="DH19" s="11" t="str">
        <f t="shared" si="39"/>
        <v xml:space="preserve"> </v>
      </c>
      <c r="DI19" s="11" t="str">
        <f t="shared" si="39"/>
        <v xml:space="preserve"> </v>
      </c>
    </row>
    <row r="20" spans="2:113" x14ac:dyDescent="0.25">
      <c r="B20" s="176" t="s">
        <v>235</v>
      </c>
      <c r="C20" s="163" t="e" vm="2">
        <f ca="1">IF(ISBLANK(C5)," ",IF(C19=1,"Se habilita","No se habilita"))</f>
        <v>#VALUE!</v>
      </c>
      <c r="D20" s="163" t="str">
        <f t="shared" ref="D20:BO20" si="40">IF(ISBLANK(D5)," ",IF(D19=1,"Se habilita","No se habilita"))</f>
        <v xml:space="preserve"> </v>
      </c>
      <c r="E20" s="163" t="str">
        <f t="shared" si="40"/>
        <v xml:space="preserve"> </v>
      </c>
      <c r="F20" s="163" t="str">
        <f t="shared" si="40"/>
        <v xml:space="preserve"> </v>
      </c>
      <c r="G20" s="163" t="str">
        <f t="shared" si="40"/>
        <v xml:space="preserve"> </v>
      </c>
      <c r="H20" s="163" t="str">
        <f t="shared" si="40"/>
        <v xml:space="preserve"> </v>
      </c>
      <c r="I20" s="172" t="str">
        <f t="shared" si="40"/>
        <v xml:space="preserve"> </v>
      </c>
      <c r="J20" s="142" t="str">
        <f t="shared" si="40"/>
        <v xml:space="preserve"> </v>
      </c>
      <c r="K20" s="142" t="str">
        <f t="shared" si="40"/>
        <v xml:space="preserve"> </v>
      </c>
      <c r="L20" s="142" t="str">
        <f t="shared" si="40"/>
        <v xml:space="preserve"> </v>
      </c>
      <c r="M20" s="142" t="str">
        <f t="shared" si="40"/>
        <v xml:space="preserve"> </v>
      </c>
      <c r="N20" s="142" t="str">
        <f t="shared" si="40"/>
        <v xml:space="preserve"> </v>
      </c>
      <c r="O20" s="142" t="str">
        <f t="shared" si="40"/>
        <v xml:space="preserve"> </v>
      </c>
      <c r="P20" s="142" t="str">
        <f t="shared" si="40"/>
        <v xml:space="preserve"> </v>
      </c>
      <c r="Q20" s="142" t="str">
        <f t="shared" si="40"/>
        <v xml:space="preserve"> </v>
      </c>
      <c r="R20" s="142" t="str">
        <f t="shared" si="40"/>
        <v xml:space="preserve"> </v>
      </c>
      <c r="S20" s="142" t="str">
        <f t="shared" si="40"/>
        <v xml:space="preserve"> </v>
      </c>
      <c r="T20" s="142" t="str">
        <f t="shared" si="40"/>
        <v xml:space="preserve"> </v>
      </c>
      <c r="U20" s="142" t="str">
        <f t="shared" si="40"/>
        <v xml:space="preserve"> </v>
      </c>
      <c r="V20" s="142" t="str">
        <f t="shared" si="40"/>
        <v xml:space="preserve"> </v>
      </c>
      <c r="W20" s="142" t="str">
        <f t="shared" si="40"/>
        <v xml:space="preserve"> </v>
      </c>
      <c r="X20" s="142" t="str">
        <f t="shared" si="40"/>
        <v xml:space="preserve"> </v>
      </c>
      <c r="Y20" s="142" t="str">
        <f t="shared" si="40"/>
        <v xml:space="preserve"> </v>
      </c>
      <c r="Z20" s="150" t="str">
        <f t="shared" si="40"/>
        <v xml:space="preserve"> </v>
      </c>
      <c r="AA20" s="150" t="str">
        <f t="shared" si="40"/>
        <v xml:space="preserve"> </v>
      </c>
      <c r="AB20" s="150" t="str">
        <f t="shared" si="40"/>
        <v xml:space="preserve"> </v>
      </c>
      <c r="AC20" s="150" t="str">
        <f t="shared" si="40"/>
        <v xml:space="preserve"> </v>
      </c>
      <c r="AD20" s="150" t="str">
        <f t="shared" si="40"/>
        <v xml:space="preserve"> </v>
      </c>
      <c r="AE20" s="150" t="str">
        <f t="shared" si="40"/>
        <v xml:space="preserve"> </v>
      </c>
      <c r="AF20" s="150" t="str">
        <f t="shared" si="40"/>
        <v xml:space="preserve"> </v>
      </c>
      <c r="AG20" s="150" t="str">
        <f t="shared" si="40"/>
        <v xml:space="preserve"> </v>
      </c>
      <c r="AH20" s="150" t="str">
        <f t="shared" si="40"/>
        <v xml:space="preserve"> </v>
      </c>
      <c r="AI20" s="23" t="str">
        <f t="shared" si="40"/>
        <v xml:space="preserve"> </v>
      </c>
      <c r="AJ20" s="23" t="str">
        <f t="shared" si="40"/>
        <v xml:space="preserve"> </v>
      </c>
      <c r="AK20" s="23" t="str">
        <f t="shared" si="40"/>
        <v xml:space="preserve"> </v>
      </c>
      <c r="AL20" s="23" t="str">
        <f t="shared" si="40"/>
        <v xml:space="preserve"> </v>
      </c>
      <c r="AM20" s="23" t="str">
        <f t="shared" si="40"/>
        <v xml:space="preserve"> </v>
      </c>
      <c r="AN20" s="23" t="str">
        <f t="shared" si="40"/>
        <v xml:space="preserve"> </v>
      </c>
      <c r="AO20" s="23" t="str">
        <f t="shared" si="40"/>
        <v xml:space="preserve"> </v>
      </c>
      <c r="AP20" s="23" t="str">
        <f t="shared" si="40"/>
        <v xml:space="preserve"> </v>
      </c>
      <c r="AQ20" s="23" t="str">
        <f t="shared" si="40"/>
        <v xml:space="preserve"> </v>
      </c>
      <c r="AR20" s="23" t="str">
        <f t="shared" si="40"/>
        <v xml:space="preserve"> </v>
      </c>
      <c r="AS20" s="23" t="str">
        <f t="shared" si="40"/>
        <v xml:space="preserve"> </v>
      </c>
      <c r="AT20" s="23" t="str">
        <f t="shared" si="40"/>
        <v xml:space="preserve"> </v>
      </c>
      <c r="AU20" s="23" t="str">
        <f t="shared" si="40"/>
        <v xml:space="preserve"> </v>
      </c>
      <c r="AV20" s="23" t="str">
        <f t="shared" si="40"/>
        <v xml:space="preserve"> </v>
      </c>
      <c r="AW20" s="23" t="str">
        <f t="shared" si="40"/>
        <v xml:space="preserve"> </v>
      </c>
      <c r="AX20" s="23" t="str">
        <f t="shared" si="40"/>
        <v xml:space="preserve"> </v>
      </c>
      <c r="AY20" s="23" t="str">
        <f t="shared" si="40"/>
        <v xml:space="preserve"> </v>
      </c>
      <c r="AZ20" s="23" t="str">
        <f t="shared" si="40"/>
        <v xml:space="preserve"> </v>
      </c>
      <c r="BA20" s="23" t="str">
        <f t="shared" si="40"/>
        <v xml:space="preserve"> </v>
      </c>
      <c r="BB20" s="23" t="str">
        <f t="shared" si="40"/>
        <v xml:space="preserve"> </v>
      </c>
      <c r="BC20" s="23" t="str">
        <f t="shared" si="40"/>
        <v xml:space="preserve"> </v>
      </c>
      <c r="BD20" s="23" t="str">
        <f t="shared" si="40"/>
        <v xml:space="preserve"> </v>
      </c>
      <c r="BE20" s="23" t="str">
        <f t="shared" si="40"/>
        <v xml:space="preserve"> </v>
      </c>
      <c r="BF20" s="23" t="str">
        <f t="shared" si="40"/>
        <v xml:space="preserve"> </v>
      </c>
      <c r="BG20" s="23" t="str">
        <f t="shared" si="40"/>
        <v xml:space="preserve"> </v>
      </c>
      <c r="BH20" s="23" t="str">
        <f t="shared" si="40"/>
        <v xml:space="preserve"> </v>
      </c>
      <c r="BI20" s="23" t="str">
        <f t="shared" si="40"/>
        <v xml:space="preserve"> </v>
      </c>
      <c r="BJ20" s="23" t="str">
        <f t="shared" si="40"/>
        <v xml:space="preserve"> </v>
      </c>
      <c r="BK20" s="23" t="str">
        <f t="shared" si="40"/>
        <v xml:space="preserve"> </v>
      </c>
      <c r="BL20" s="23" t="str">
        <f t="shared" si="40"/>
        <v xml:space="preserve"> </v>
      </c>
      <c r="BM20" s="23" t="str">
        <f t="shared" si="40"/>
        <v xml:space="preserve"> </v>
      </c>
      <c r="BN20" s="23" t="str">
        <f t="shared" si="40"/>
        <v xml:space="preserve"> </v>
      </c>
      <c r="BO20" s="23" t="str">
        <f t="shared" si="40"/>
        <v xml:space="preserve"> </v>
      </c>
      <c r="BP20" s="23" t="str">
        <f t="shared" ref="BP20:CI20" si="41">IF(ISBLANK(BP5)," ",IF(BP19=1,"Se habilita","No se habilita"))</f>
        <v xml:space="preserve"> </v>
      </c>
      <c r="BQ20" s="23" t="str">
        <f t="shared" si="41"/>
        <v xml:space="preserve"> </v>
      </c>
      <c r="BR20" s="23" t="str">
        <f t="shared" si="41"/>
        <v xml:space="preserve"> </v>
      </c>
      <c r="BS20" s="23" t="str">
        <f t="shared" si="41"/>
        <v xml:space="preserve"> </v>
      </c>
      <c r="BT20" s="23" t="str">
        <f t="shared" si="41"/>
        <v xml:space="preserve"> </v>
      </c>
      <c r="BU20" s="23" t="str">
        <f t="shared" si="41"/>
        <v xml:space="preserve"> </v>
      </c>
      <c r="BV20" s="23" t="str">
        <f t="shared" si="41"/>
        <v xml:space="preserve"> </v>
      </c>
      <c r="BW20" s="23" t="str">
        <f t="shared" si="41"/>
        <v xml:space="preserve"> </v>
      </c>
      <c r="BX20" s="23" t="str">
        <f t="shared" si="41"/>
        <v xml:space="preserve"> </v>
      </c>
      <c r="BY20" s="23" t="str">
        <f t="shared" si="41"/>
        <v xml:space="preserve"> </v>
      </c>
      <c r="BZ20" s="23" t="str">
        <f t="shared" si="41"/>
        <v xml:space="preserve"> </v>
      </c>
      <c r="CA20" s="23" t="str">
        <f t="shared" si="41"/>
        <v xml:space="preserve"> </v>
      </c>
      <c r="CB20" s="23" t="str">
        <f t="shared" si="41"/>
        <v xml:space="preserve"> </v>
      </c>
      <c r="CC20" s="23" t="str">
        <f t="shared" si="41"/>
        <v xml:space="preserve"> </v>
      </c>
      <c r="CD20" s="23" t="str">
        <f t="shared" si="41"/>
        <v xml:space="preserve"> </v>
      </c>
      <c r="CE20" s="23" t="str">
        <f t="shared" si="41"/>
        <v xml:space="preserve"> </v>
      </c>
      <c r="CF20" s="23" t="str">
        <f t="shared" si="41"/>
        <v xml:space="preserve"> </v>
      </c>
      <c r="CG20" s="23" t="str">
        <f t="shared" si="41"/>
        <v xml:space="preserve"> </v>
      </c>
      <c r="CH20" s="23" t="str">
        <f t="shared" si="41"/>
        <v xml:space="preserve"> </v>
      </c>
      <c r="CI20" s="23" t="str">
        <f t="shared" si="41"/>
        <v xml:space="preserve"> </v>
      </c>
      <c r="CJ20" s="23" t="str">
        <f t="shared" ref="CJ20" si="42">IF(ISBLANK(CJ5)," ",IF(CJ19=1,"Se habilita","No se habilita"))</f>
        <v xml:space="preserve"> </v>
      </c>
      <c r="CK20" s="23" t="str">
        <f t="shared" ref="CK20" si="43">IF(ISBLANK(CK5)," ",IF(CK19=1,"Se habilita","No se habilita"))</f>
        <v xml:space="preserve"> </v>
      </c>
      <c r="CL20" s="23" t="str">
        <f t="shared" ref="CL20" si="44">IF(ISBLANK(CL5)," ",IF(CL19=1,"Se habilita","No se habilita"))</f>
        <v xml:space="preserve"> </v>
      </c>
      <c r="CM20" s="23" t="str">
        <f t="shared" ref="CM20" si="45">IF(ISBLANK(CM5)," ",IF(CM19=1,"Se habilita","No se habilita"))</f>
        <v xml:space="preserve"> </v>
      </c>
      <c r="CN20" s="23" t="str">
        <f t="shared" ref="CN20" si="46">IF(ISBLANK(CN5)," ",IF(CN19=1,"Se habilita","No se habilita"))</f>
        <v xml:space="preserve"> </v>
      </c>
      <c r="CO20" s="23" t="str">
        <f t="shared" ref="CO20" si="47">IF(ISBLANK(CO5)," ",IF(CO19=1,"Se habilita","No se habilita"))</f>
        <v xml:space="preserve"> </v>
      </c>
      <c r="CP20" s="23" t="str">
        <f t="shared" ref="CP20" si="48">IF(ISBLANK(CP5)," ",IF(CP19=1,"Se habilita","No se habilita"))</f>
        <v xml:space="preserve"> </v>
      </c>
      <c r="CQ20" s="23" t="str">
        <f t="shared" ref="CQ20" si="49">IF(ISBLANK(CQ5)," ",IF(CQ19=1,"Se habilita","No se habilita"))</f>
        <v xml:space="preserve"> </v>
      </c>
      <c r="CR20" s="23" t="str">
        <f t="shared" ref="CR20" si="50">IF(ISBLANK(CR5)," ",IF(CR19=1,"Se habilita","No se habilita"))</f>
        <v xml:space="preserve"> </v>
      </c>
      <c r="CS20" s="23" t="str">
        <f t="shared" ref="CS20" si="51">IF(ISBLANK(CS5)," ",IF(CS19=1,"Se habilita","No se habilita"))</f>
        <v xml:space="preserve"> </v>
      </c>
      <c r="CT20" s="23" t="str">
        <f t="shared" ref="CT20" si="52">IF(ISBLANK(CT5)," ",IF(CT19=1,"Se habilita","No se habilita"))</f>
        <v xml:space="preserve"> </v>
      </c>
      <c r="CU20" s="23" t="str">
        <f t="shared" ref="CU20" si="53">IF(ISBLANK(CU5)," ",IF(CU19=1,"Se habilita","No se habilita"))</f>
        <v xml:space="preserve"> </v>
      </c>
      <c r="CV20" s="23" t="str">
        <f t="shared" ref="CV20" si="54">IF(ISBLANK(CV5)," ",IF(CV19=1,"Se habilita","No se habilita"))</f>
        <v xml:space="preserve"> </v>
      </c>
      <c r="CW20" s="23" t="str">
        <f t="shared" ref="CW20" si="55">IF(ISBLANK(CW5)," ",IF(CW19=1,"Se habilita","No se habilita"))</f>
        <v xml:space="preserve"> </v>
      </c>
      <c r="CX20" s="23" t="str">
        <f t="shared" ref="CX20" si="56">IF(ISBLANK(CX5)," ",IF(CX19=1,"Se habilita","No se habilita"))</f>
        <v xml:space="preserve"> </v>
      </c>
      <c r="CY20" s="23" t="str">
        <f t="shared" ref="CY20" si="57">IF(ISBLANK(CY5)," ",IF(CY19=1,"Se habilita","No se habilita"))</f>
        <v xml:space="preserve"> </v>
      </c>
      <c r="CZ20" s="23" t="str">
        <f t="shared" ref="CZ20" si="58">IF(ISBLANK(CZ5)," ",IF(CZ19=1,"Se habilita","No se habilita"))</f>
        <v xml:space="preserve"> </v>
      </c>
      <c r="DA20" s="23" t="str">
        <f t="shared" ref="DA20" si="59">IF(ISBLANK(DA5)," ",IF(DA19=1,"Se habilita","No se habilita"))</f>
        <v xml:space="preserve"> </v>
      </c>
      <c r="DB20" s="23" t="str">
        <f t="shared" ref="DB20" si="60">IF(ISBLANK(DB5)," ",IF(DB19=1,"Se habilita","No se habilita"))</f>
        <v xml:space="preserve"> </v>
      </c>
      <c r="DC20" s="23" t="str">
        <f t="shared" ref="DC20" si="61">IF(ISBLANK(DC5)," ",IF(DC19=1,"Se habilita","No se habilita"))</f>
        <v xml:space="preserve"> </v>
      </c>
      <c r="DD20" s="23" t="str">
        <f t="shared" ref="DD20" si="62">IF(ISBLANK(DD5)," ",IF(DD19=1,"Se habilita","No se habilita"))</f>
        <v xml:space="preserve"> </v>
      </c>
      <c r="DE20" s="23" t="str">
        <f t="shared" ref="DE20" si="63">IF(ISBLANK(DE5)," ",IF(DE19=1,"Se habilita","No se habilita"))</f>
        <v xml:space="preserve"> </v>
      </c>
      <c r="DF20" s="23" t="str">
        <f t="shared" ref="DF20" si="64">IF(ISBLANK(DF5)," ",IF(DF19=1,"Se habilita","No se habilita"))</f>
        <v xml:space="preserve"> </v>
      </c>
      <c r="DG20" s="23" t="str">
        <f t="shared" ref="DG20" si="65">IF(ISBLANK(DG5)," ",IF(DG19=1,"Se habilita","No se habilita"))</f>
        <v xml:space="preserve"> </v>
      </c>
      <c r="DH20" s="23" t="str">
        <f t="shared" ref="DH20" si="66">IF(ISBLANK(DH5)," ",IF(DH19=1,"Se habilita","No se habilita"))</f>
        <v xml:space="preserve"> </v>
      </c>
      <c r="DI20" s="23" t="str">
        <f t="shared" ref="DI20" si="67">IF(ISBLANK(DI5)," ",IF(DI19=1,"Se habilita","No se habilita"))</f>
        <v xml:space="preserve"> </v>
      </c>
    </row>
    <row r="21" spans="2:113" ht="15" customHeight="1" x14ac:dyDescent="0.25">
      <c r="B21" s="181"/>
      <c r="C21" s="163"/>
      <c r="D21" s="163"/>
      <c r="E21" s="163"/>
      <c r="F21" s="163"/>
      <c r="G21" s="163"/>
      <c r="H21" s="163"/>
      <c r="I21" s="172"/>
    </row>
    <row r="22" spans="2:113" ht="15" customHeight="1" x14ac:dyDescent="0.25">
      <c r="B22" s="181"/>
      <c r="C22" s="163"/>
      <c r="D22" s="163"/>
      <c r="E22" s="163"/>
      <c r="F22" s="163"/>
      <c r="G22" s="163"/>
      <c r="H22" s="163"/>
      <c r="I22" s="172"/>
    </row>
    <row r="23" spans="2:113" x14ac:dyDescent="0.25">
      <c r="B23" s="333" t="s">
        <v>236</v>
      </c>
      <c r="C23" s="163" t="e" cm="1" vm="2">
        <f t="array" aca="1" ref="C23" ca="1">_xlfn.SORTBY(_xlfn._xlws.FILTER(C18:DI18, (C18:DI18&lt;&gt;"")*(C19:DI19=1)), _xlfn._xlws.FILTER(C19:DI19, (C18:DI18&lt;&gt;"")*(C19:DI19=1)), -1)</f>
        <v>#VALUE!</v>
      </c>
      <c r="D23" s="163"/>
      <c r="E23" s="163"/>
      <c r="F23" s="163"/>
      <c r="G23" s="163"/>
      <c r="H23" s="163"/>
      <c r="I23" s="172"/>
      <c r="Z23" s="153"/>
      <c r="AA23" s="153"/>
      <c r="AB23" s="153"/>
      <c r="AC23" s="153"/>
      <c r="AD23" s="153"/>
      <c r="AE23" s="153"/>
      <c r="AF23" s="153"/>
      <c r="AG23" s="153"/>
      <c r="AH23" s="153"/>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row>
    <row r="24" spans="2:113" x14ac:dyDescent="0.25">
      <c r="B24" s="334"/>
      <c r="C24" s="182" t="e" cm="1" vm="2">
        <f t="array" aca="1" ref="C24" ca="1">_xlfn._xlws.FILTER(C19:DI19, (C18:DI18&lt;&gt;"")*(C19:DI19=1))</f>
        <v>#VALUE!</v>
      </c>
      <c r="D24" s="182"/>
      <c r="E24" s="182"/>
      <c r="F24" s="182"/>
      <c r="G24" s="182"/>
      <c r="H24" s="182"/>
      <c r="I24" s="183"/>
      <c r="Z24" s="150"/>
      <c r="AA24" s="150"/>
      <c r="AB24" s="150"/>
      <c r="AC24" s="150"/>
      <c r="AD24" s="150"/>
      <c r="AE24" s="150"/>
      <c r="AF24" s="150"/>
      <c r="AG24" s="150"/>
      <c r="AH24" s="150"/>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row>
  </sheetData>
  <sheetProtection algorithmName="SHA-512" hashValue="0itulPN3jZdFYHFNJw3cNj94NpveWn/LCobZ+iuF7qwQGNBGgeBkdLmIAWFol+nw+Ysoq60NbXIJ/gHMgKibzA==" saltValue="i+Qt7IkST1+O+xPNZhZrNw==" spinCount="100000" sheet="1" objects="1" scenarios="1"/>
  <mergeCells count="6">
    <mergeCell ref="C1:I1"/>
    <mergeCell ref="C2:I2"/>
    <mergeCell ref="C3:D3"/>
    <mergeCell ref="N3:O3"/>
    <mergeCell ref="B23:B24"/>
    <mergeCell ref="B14:B15"/>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9541775C-89DC-48E5-A430-A9E12E02096D}">
            <xm:f>NOT(ISERROR(SEARCH($C$20,C20)))</xm:f>
            <xm:f>$C$20</xm:f>
            <x14:dxf>
              <font>
                <color rgb="FFC00000"/>
              </font>
              <fill>
                <patternFill>
                  <bgColor theme="5" tint="0.59996337778862885"/>
                </patternFill>
              </fill>
            </x14:dxf>
          </x14:cfRule>
          <x14:cfRule type="containsText" priority="2" operator="containsText" id="{C9962F0E-051C-41D0-9D17-971E278A5345}">
            <xm:f>NOT(ISERROR(SEARCH($D$20,C20)))</xm:f>
            <xm:f>$D$20</xm:f>
            <x14:dxf>
              <fill>
                <patternFill>
                  <bgColor theme="6" tint="0.79998168889431442"/>
                </patternFill>
              </fill>
            </x14:dxf>
          </x14:cfRule>
          <xm:sqref>C20:DI20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15D9-04CF-4426-98E0-F6E096E340FD}">
  <sheetPr codeName="Hoja7">
    <tabColor theme="5" tint="-0.249977111117893"/>
  </sheetPr>
  <dimension ref="B1:DI55"/>
  <sheetViews>
    <sheetView showGridLines="0" workbookViewId="0">
      <selection activeCell="C13" sqref="C13"/>
    </sheetView>
  </sheetViews>
  <sheetFormatPr baseColWidth="10" defaultColWidth="11.42578125" defaultRowHeight="15" x14ac:dyDescent="0.25"/>
  <cols>
    <col min="1" max="1" width="5.140625" style="11" customWidth="1"/>
    <col min="2" max="2" width="47.5703125" style="40" bestFit="1" customWidth="1"/>
    <col min="3" max="3" width="22" style="11" bestFit="1" customWidth="1"/>
    <col min="4" max="4" width="29.42578125" style="11" bestFit="1" customWidth="1"/>
    <col min="5" max="5" width="29.5703125" style="11" bestFit="1" customWidth="1"/>
    <col min="6" max="6" width="29" style="11" bestFit="1" customWidth="1"/>
    <col min="7" max="7" width="35.7109375" style="11" bestFit="1" customWidth="1"/>
    <col min="8" max="8" width="36.42578125" style="11" bestFit="1" customWidth="1"/>
    <col min="9" max="9" width="23.28515625" style="11" bestFit="1" customWidth="1"/>
    <col min="10" max="11" width="22" style="11" bestFit="1" customWidth="1"/>
    <col min="12" max="12" width="23.28515625" style="11" bestFit="1" customWidth="1"/>
    <col min="13" max="13" width="29.7109375" style="11" bestFit="1" customWidth="1"/>
    <col min="14" max="14" width="20.28515625" style="11" bestFit="1" customWidth="1"/>
    <col min="15" max="15" width="24.42578125" style="11" bestFit="1" customWidth="1"/>
    <col min="16" max="16" width="54" style="11" bestFit="1" customWidth="1"/>
    <col min="17" max="17" width="34" style="11" bestFit="1" customWidth="1"/>
    <col min="18" max="18" width="23" style="11" bestFit="1" customWidth="1"/>
    <col min="19" max="19" width="22" style="11" bestFit="1" customWidth="1"/>
    <col min="20" max="20" width="31.85546875" style="11" bestFit="1" customWidth="1"/>
    <col min="21" max="21" width="55.28515625" style="11" bestFit="1" customWidth="1"/>
    <col min="22" max="22" width="24.28515625" style="11" bestFit="1" customWidth="1"/>
    <col min="23" max="23" width="22" style="11" bestFit="1" customWidth="1"/>
    <col min="24" max="24" width="34" style="11" bestFit="1" customWidth="1"/>
    <col min="25" max="25" width="20.85546875" style="11" bestFit="1" customWidth="1"/>
    <col min="26" max="26" width="22.85546875" style="11" bestFit="1" customWidth="1"/>
    <col min="27" max="29" width="22" style="11" bestFit="1" customWidth="1"/>
    <col min="30" max="34" width="6.5703125" style="11" bestFit="1" customWidth="1"/>
    <col min="35" max="40" width="14.28515625" style="11" customWidth="1"/>
    <col min="41" max="16384" width="11.42578125" style="11"/>
  </cols>
  <sheetData>
    <row r="1" spans="2:113" ht="26.25" customHeight="1" x14ac:dyDescent="0.25">
      <c r="C1" s="338" t="s">
        <v>229</v>
      </c>
      <c r="D1" s="338"/>
      <c r="E1" s="338"/>
      <c r="F1" s="338"/>
      <c r="G1" s="338"/>
      <c r="H1" s="338"/>
      <c r="I1" s="338"/>
    </row>
    <row r="2" spans="2:113" x14ac:dyDescent="0.25">
      <c r="C2" s="301" t="s">
        <v>1</v>
      </c>
      <c r="D2" s="301"/>
      <c r="E2" s="301"/>
      <c r="F2" s="301"/>
      <c r="G2" s="301"/>
      <c r="H2" s="301"/>
      <c r="I2" s="301"/>
    </row>
    <row r="3" spans="2:113" ht="15.75" x14ac:dyDescent="0.25">
      <c r="B3" s="203"/>
      <c r="C3" s="298" t="s">
        <v>230</v>
      </c>
      <c r="D3" s="298"/>
      <c r="E3" s="205" t="s">
        <v>3</v>
      </c>
      <c r="F3" s="206" t="s">
        <v>4</v>
      </c>
      <c r="G3" s="205">
        <f>Instructivo!H4</f>
        <v>1</v>
      </c>
      <c r="H3" s="206" t="s">
        <v>5</v>
      </c>
      <c r="I3" s="207">
        <f>Instructivo!N4</f>
        <v>46170</v>
      </c>
    </row>
    <row r="4" spans="2:113" x14ac:dyDescent="0.25">
      <c r="I4" s="208"/>
    </row>
    <row r="5" spans="2:113" x14ac:dyDescent="0.25">
      <c r="B5" s="209"/>
      <c r="I5" s="23"/>
    </row>
    <row r="6" spans="2:113" s="37" customFormat="1" ht="29.85" customHeight="1" x14ac:dyDescent="0.25">
      <c r="B6" s="157" t="s">
        <v>237</v>
      </c>
      <c r="C6" s="39" t="e" cm="1" vm="2">
        <f t="array" aca="1" ref="C6" ca="1">_xlfn._xlws.FILTER(Habilitadores!C23:DI23, Habilitadores!C23:DI23&lt;&gt;"")</f>
        <v>#VALUE!</v>
      </c>
      <c r="D6" s="39"/>
      <c r="E6" s="39"/>
      <c r="F6" s="39"/>
      <c r="G6" s="39"/>
      <c r="H6" s="39"/>
      <c r="I6" s="185"/>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row>
    <row r="7" spans="2:113" x14ac:dyDescent="0.25">
      <c r="B7" s="186" t="s">
        <v>153</v>
      </c>
      <c r="C7" s="11">
        <f ca="1">IF(ISBLANK(C6)," ",IFERROR(VLOOKUP(C6,'Información Base'!$B$5:$T$44,9,FALSE),0))</f>
        <v>0</v>
      </c>
      <c r="D7" s="11" t="str">
        <f>IF(ISBLANK(D6)," ",IFERROR(VLOOKUP(D6,'Información Base'!$B$5:$T$44,9,FALSE),0))</f>
        <v xml:space="preserve"> </v>
      </c>
      <c r="E7" s="11" t="str">
        <f>IF(ISBLANK(E6)," ",IFERROR(VLOOKUP(E6,'Información Base'!$B$5:$T$44,9,FALSE),0))</f>
        <v xml:space="preserve"> </v>
      </c>
      <c r="F7" s="11" t="str">
        <f>IF(ISBLANK(F6)," ",IFERROR(VLOOKUP(F6,'Información Base'!$B$5:$T$44,9,FALSE),0))</f>
        <v xml:space="preserve"> </v>
      </c>
      <c r="G7" s="11" t="str">
        <f>IF(ISBLANK(G6)," ",IFERROR(VLOOKUP(G6,'Información Base'!$B$5:$T$44,9,FALSE),0))</f>
        <v xml:space="preserve"> </v>
      </c>
      <c r="H7" s="11" t="str">
        <f>IF(ISBLANK(H6)," ",IFERROR(VLOOKUP(H6,'Información Base'!$B$5:$T$44,9,FALSE),0))</f>
        <v xml:space="preserve"> </v>
      </c>
      <c r="I7" s="155" t="str">
        <f>IF(ISBLANK(I6)," ",IFERROR(VLOOKUP(I6,'Información Base'!$B$5:$T$44,9,FALSE),0))</f>
        <v xml:space="preserve"> </v>
      </c>
      <c r="J7" s="11" t="str">
        <f>IF(ISBLANK(J6)," ",IFERROR(VLOOKUP(J6,'Información Base'!$B$5:$T$44,9,FALSE),0))</f>
        <v xml:space="preserve"> </v>
      </c>
      <c r="K7" s="11" t="str">
        <f>IF(ISBLANK(K6)," ",IFERROR(VLOOKUP(K6,'Información Base'!$B$5:$T$44,9,FALSE),0))</f>
        <v xml:space="preserve"> </v>
      </c>
      <c r="L7" s="11" t="str">
        <f>IF(ISBLANK(L6)," ",IFERROR(VLOOKUP(L6,'Información Base'!$B$5:$T$44,9,FALSE),0))</f>
        <v xml:space="preserve"> </v>
      </c>
      <c r="M7" s="11" t="str">
        <f>IF(ISBLANK(M6)," ",IFERROR(VLOOKUP(M6,'Información Base'!$B$5:$T$44,9,FALSE),0))</f>
        <v xml:space="preserve"> </v>
      </c>
      <c r="N7" s="11" t="str">
        <f>IF(ISBLANK(N6)," ",IFERROR(VLOOKUP(N6,'Información Base'!$B$5:$T$44,9,FALSE),0))</f>
        <v xml:space="preserve"> </v>
      </c>
      <c r="O7" s="11" t="str">
        <f>IF(ISBLANK(O6)," ",IFERROR(VLOOKUP(O6,'Información Base'!$B$5:$T$44,9,FALSE),0))</f>
        <v xml:space="preserve"> </v>
      </c>
      <c r="P7" s="11" t="str">
        <f>IF(ISBLANK(P6)," ",IFERROR(VLOOKUP(P6,'Información Base'!$B$5:$T$44,9,FALSE),0))</f>
        <v xml:space="preserve"> </v>
      </c>
      <c r="Q7" s="11" t="str">
        <f>IF(ISBLANK(Q6)," ",IFERROR(VLOOKUP(Q6,'Información Base'!$B$5:$T$44,9,FALSE),0))</f>
        <v xml:space="preserve"> </v>
      </c>
      <c r="R7" s="11" t="str">
        <f>IF(ISBLANK(R6)," ",IFERROR(VLOOKUP(R6,'Información Base'!$B$5:$T$44,9,FALSE),0))</f>
        <v xml:space="preserve"> </v>
      </c>
      <c r="S7" s="11" t="str">
        <f>IF(ISBLANK(S6)," ",IFERROR(VLOOKUP(S6,'Información Base'!$B$5:$T$44,9,FALSE),0))</f>
        <v xml:space="preserve"> </v>
      </c>
      <c r="T7" s="11" t="str">
        <f>IF(ISBLANK(T6)," ",IFERROR(VLOOKUP(T6,'Información Base'!$B$5:$T$44,9,FALSE),0))</f>
        <v xml:space="preserve"> </v>
      </c>
      <c r="U7" s="11" t="str">
        <f>IF(ISBLANK(U6)," ",IFERROR(VLOOKUP(U6,'Información Base'!$B$5:$T$44,9,FALSE),0))</f>
        <v xml:space="preserve"> </v>
      </c>
      <c r="V7" s="11" t="str">
        <f>IF(ISBLANK(V6)," ",IFERROR(VLOOKUP(V6,'Información Base'!$B$5:$T$44,9,FALSE),0))</f>
        <v xml:space="preserve"> </v>
      </c>
      <c r="W7" s="11" t="str">
        <f>IF(ISBLANK(W6)," ",IFERROR(VLOOKUP(W6,'Información Base'!$B$5:$T$44,9,FALSE),0))</f>
        <v xml:space="preserve"> </v>
      </c>
      <c r="X7" s="11" t="str">
        <f>IF(ISBLANK(X6)," ",IFERROR(VLOOKUP(X6,'Información Base'!$B$5:$T$44,9,FALSE),0))</f>
        <v xml:space="preserve"> </v>
      </c>
      <c r="Y7" s="11" t="str">
        <f>IF(ISBLANK(Y6)," ",IFERROR(VLOOKUP(Y6,'Información Base'!$B$5:$T$44,9,FALSE),0))</f>
        <v xml:space="preserve"> </v>
      </c>
      <c r="Z7" s="11" t="str">
        <f>IF(ISBLANK(Z6)," ",IFERROR(VLOOKUP(Z6,'Información Base'!$B$5:$T$44,9,FALSE),0))</f>
        <v xml:space="preserve"> </v>
      </c>
      <c r="AA7" s="11" t="str">
        <f>IF(ISBLANK(AA6)," ",IFERROR(VLOOKUP(AA6,'Información Base'!$B$5:$T$44,9,FALSE),0))</f>
        <v xml:space="preserve"> </v>
      </c>
      <c r="AB7" s="11" t="str">
        <f>IF(ISBLANK(AB6)," ",IFERROR(VLOOKUP(AB6,'Información Base'!$B$5:$T$44,9,FALSE),0))</f>
        <v xml:space="preserve"> </v>
      </c>
      <c r="AC7" s="11" t="str">
        <f>IF(ISBLANK(AC6)," ",IFERROR(VLOOKUP(AC6,'Información Base'!$B$5:$T$44,9,FALSE),0))</f>
        <v xml:space="preserve"> </v>
      </c>
      <c r="AD7" s="11" t="str">
        <f>IF(ISBLANK(AD6)," ",IFERROR(VLOOKUP(AD6,'Información Base'!$B$5:$T$44,9,FALSE),0))</f>
        <v xml:space="preserve"> </v>
      </c>
      <c r="AE7" s="11" t="str">
        <f>IF(ISBLANK(AE6)," ",IFERROR(VLOOKUP(AE6,'Información Base'!$B$5:$T$44,9,FALSE),0))</f>
        <v xml:space="preserve"> </v>
      </c>
      <c r="AF7" s="11" t="str">
        <f>IF(ISBLANK(AF6)," ",IFERROR(VLOOKUP(AF6,'Información Base'!$B$5:$T$44,9,FALSE),0))</f>
        <v xml:space="preserve"> </v>
      </c>
      <c r="AG7" s="11" t="str">
        <f>IF(ISBLANK(AG6)," ",IFERROR(VLOOKUP(AG6,'Información Base'!$B$5:$T$44,9,FALSE),0))</f>
        <v xml:space="preserve"> </v>
      </c>
      <c r="AH7" s="11" t="str">
        <f>IF(ISBLANK(AH6)," ",IFERROR(VLOOKUP(AH6,'Información Base'!$B$5:$T$44,9,FALSE),0))</f>
        <v xml:space="preserve"> </v>
      </c>
      <c r="AI7" s="11" t="str">
        <f>IF(ISBLANK(AI6)," ",IFERROR(VLOOKUP(AI6,'Información Base'!$B$5:$T$44,9,FALSE),0))</f>
        <v xml:space="preserve"> </v>
      </c>
      <c r="AJ7" s="11" t="str">
        <f>IF(ISBLANK(AJ6)," ",IFERROR(VLOOKUP(AJ6,'Información Base'!$B$5:$T$44,9,FALSE),0))</f>
        <v xml:space="preserve"> </v>
      </c>
      <c r="AK7" s="11" t="str">
        <f>IF(ISBLANK(AK6)," ",IFERROR(VLOOKUP(AK6,'Información Base'!$B$5:$T$44,9,FALSE),0))</f>
        <v xml:space="preserve"> </v>
      </c>
      <c r="AL7" s="11" t="str">
        <f>IF(ISBLANK(AL6)," ",IFERROR(VLOOKUP(AL6,'Información Base'!$B$5:$T$44,9,FALSE),0))</f>
        <v xml:space="preserve"> </v>
      </c>
      <c r="AM7" s="11" t="str">
        <f>IF(ISBLANK(AM6)," ",IFERROR(VLOOKUP(AM6,'Información Base'!$B$5:$T$44,9,FALSE),0))</f>
        <v xml:space="preserve"> </v>
      </c>
      <c r="AN7" s="11" t="str">
        <f>IF(ISBLANK(AN6)," ",IFERROR(VLOOKUP(AN6,'Información Base'!$B$5:$T$44,9,FALSE),0))</f>
        <v xml:space="preserve"> </v>
      </c>
      <c r="AO7" s="11" t="str">
        <f>IF(ISBLANK(AO6)," ",IFERROR(VLOOKUP(AO6,'Información Base'!$B$5:$T$44,9,FALSE),0))</f>
        <v xml:space="preserve"> </v>
      </c>
      <c r="AP7" s="11" t="str">
        <f>IF(ISBLANK(AP6)," ",IFERROR(VLOOKUP(AP6,'Información Base'!$B$5:$T$44,9,FALSE),0))</f>
        <v xml:space="preserve"> </v>
      </c>
      <c r="AQ7" s="11" t="str">
        <f>IF(ISBLANK(AQ6)," ",IFERROR(VLOOKUP(AQ6,'Información Base'!$B$5:$T$44,9,FALSE),0))</f>
        <v xml:space="preserve"> </v>
      </c>
      <c r="AR7" s="11" t="str">
        <f>IF(ISBLANK(AR6)," ",IFERROR(VLOOKUP(AR6,'Información Base'!$B$5:$T$44,9,FALSE),0))</f>
        <v xml:space="preserve"> </v>
      </c>
      <c r="AS7" s="11" t="str">
        <f>IF(ISBLANK(AS6)," ",IFERROR(VLOOKUP(AS6,'Información Base'!$B$5:$T$44,9,FALSE),0))</f>
        <v xml:space="preserve"> </v>
      </c>
      <c r="AT7" s="11" t="str">
        <f>IF(ISBLANK(AT6)," ",IFERROR(VLOOKUP(AT6,'Información Base'!$B$5:$T$44,9,FALSE),0))</f>
        <v xml:space="preserve"> </v>
      </c>
      <c r="AU7" s="11" t="str">
        <f>IF(ISBLANK(AU6)," ",IFERROR(VLOOKUP(AU6,'Información Base'!$B$5:$T$44,9,FALSE),0))</f>
        <v xml:space="preserve"> </v>
      </c>
      <c r="AV7" s="11" t="str">
        <f>IF(ISBLANK(AV6)," ",IFERROR(VLOOKUP(AV6,'Información Base'!$B$5:$T$44,9,FALSE),0))</f>
        <v xml:space="preserve"> </v>
      </c>
      <c r="AW7" s="11" t="str">
        <f>IF(ISBLANK(AW6)," ",IFERROR(VLOOKUP(AW6,'Información Base'!$B$5:$T$44,9,FALSE),0))</f>
        <v xml:space="preserve"> </v>
      </c>
      <c r="AX7" s="11" t="str">
        <f>IF(ISBLANK(AX6)," ",IFERROR(VLOOKUP(AX6,'Información Base'!$B$5:$T$44,9,FALSE),0))</f>
        <v xml:space="preserve"> </v>
      </c>
      <c r="AY7" s="11" t="str">
        <f>IF(ISBLANK(AY6)," ",IFERROR(VLOOKUP(AY6,'Información Base'!$B$5:$T$44,9,FALSE),0))</f>
        <v xml:space="preserve"> </v>
      </c>
      <c r="AZ7" s="11" t="str">
        <f>IF(ISBLANK(AZ6)," ",IFERROR(VLOOKUP(AZ6,'Información Base'!$B$5:$T$44,9,FALSE),0))</f>
        <v xml:space="preserve"> </v>
      </c>
      <c r="BA7" s="11" t="str">
        <f>IF(ISBLANK(BA6)," ",IFERROR(VLOOKUP(BA6,'Información Base'!$B$5:$T$44,9,FALSE),0))</f>
        <v xml:space="preserve"> </v>
      </c>
      <c r="BB7" s="11" t="str">
        <f>IF(ISBLANK(BB6)," ",IFERROR(VLOOKUP(BB6,'Información Base'!$B$5:$T$44,9,FALSE),0))</f>
        <v xml:space="preserve"> </v>
      </c>
      <c r="BC7" s="11" t="str">
        <f>IF(ISBLANK(BC6)," ",IFERROR(VLOOKUP(BC6,'Información Base'!$B$5:$T$44,9,FALSE),0))</f>
        <v xml:space="preserve"> </v>
      </c>
      <c r="BD7" s="11" t="str">
        <f>IF(ISBLANK(BD6)," ",IFERROR(VLOOKUP(BD6,'Información Base'!$B$5:$T$44,9,FALSE),0))</f>
        <v xml:space="preserve"> </v>
      </c>
      <c r="BE7" s="11" t="str">
        <f>IF(ISBLANK(BE6)," ",IFERROR(VLOOKUP(BE6,'Información Base'!$B$5:$T$44,9,FALSE),0))</f>
        <v xml:space="preserve"> </v>
      </c>
      <c r="BF7" s="11" t="str">
        <f>IF(ISBLANK(BF6)," ",IFERROR(VLOOKUP(BF6,'Información Base'!$B$5:$T$44,9,FALSE),0))</f>
        <v xml:space="preserve"> </v>
      </c>
      <c r="BG7" s="11" t="str">
        <f>IF(ISBLANK(BG6)," ",IFERROR(VLOOKUP(BG6,'Información Base'!$B$5:$T$44,9,FALSE),0))</f>
        <v xml:space="preserve"> </v>
      </c>
      <c r="BH7" s="11" t="str">
        <f>IF(ISBLANK(BH6)," ",IFERROR(VLOOKUP(BH6,'Información Base'!$B$5:$T$44,9,FALSE),0))</f>
        <v xml:space="preserve"> </v>
      </c>
      <c r="BI7" s="11" t="str">
        <f>IF(ISBLANK(BI6)," ",IFERROR(VLOOKUP(BI6,'Información Base'!$B$5:$T$44,9,FALSE),0))</f>
        <v xml:space="preserve"> </v>
      </c>
      <c r="BJ7" s="11" t="str">
        <f>IF(ISBLANK(BJ6)," ",IFERROR(VLOOKUP(BJ6,'Información Base'!$B$5:$T$44,9,FALSE),0))</f>
        <v xml:space="preserve"> </v>
      </c>
      <c r="BK7" s="11" t="str">
        <f>IF(ISBLANK(BK6)," ",IFERROR(VLOOKUP(BK6,'Información Base'!$B$5:$T$44,9,FALSE),0))</f>
        <v xml:space="preserve"> </v>
      </c>
      <c r="BL7" s="11" t="str">
        <f>IF(ISBLANK(BL6)," ",IFERROR(VLOOKUP(BL6,'Información Base'!$B$5:$T$44,9,FALSE),0))</f>
        <v xml:space="preserve"> </v>
      </c>
      <c r="BM7" s="11" t="str">
        <f>IF(ISBLANK(BM6)," ",IFERROR(VLOOKUP(BM6,'Información Base'!$B$5:$T$44,9,FALSE),0))</f>
        <v xml:space="preserve"> </v>
      </c>
      <c r="BN7" s="11" t="str">
        <f>IF(ISBLANK(BN6)," ",IFERROR(VLOOKUP(BN6,'Información Base'!$B$5:$T$44,9,FALSE),0))</f>
        <v xml:space="preserve"> </v>
      </c>
      <c r="BO7" s="11" t="str">
        <f>IF(ISBLANK(BO6)," ",IFERROR(VLOOKUP(BO6,'Información Base'!$B$5:$T$44,9,FALSE),0))</f>
        <v xml:space="preserve"> </v>
      </c>
      <c r="BP7" s="11" t="str">
        <f>IF(ISBLANK(BP6)," ",IFERROR(VLOOKUP(BP6,'Información Base'!$B$5:$T$44,9,FALSE),0))</f>
        <v xml:space="preserve"> </v>
      </c>
      <c r="BQ7" s="11" t="str">
        <f>IF(ISBLANK(BQ6)," ",IFERROR(VLOOKUP(BQ6,'Información Base'!$B$5:$T$44,9,FALSE),0))</f>
        <v xml:space="preserve"> </v>
      </c>
      <c r="BR7" s="11" t="str">
        <f>IF(ISBLANK(BR6)," ",IFERROR(VLOOKUP(BR6,'Información Base'!$B$5:$T$44,9,FALSE),0))</f>
        <v xml:space="preserve"> </v>
      </c>
      <c r="BS7" s="11" t="str">
        <f>IF(ISBLANK(BS6)," ",IFERROR(VLOOKUP(BS6,'Información Base'!$B$5:$T$44,9,FALSE),0))</f>
        <v xml:space="preserve"> </v>
      </c>
      <c r="BT7" s="11" t="str">
        <f>IF(ISBLANK(BT6)," ",IFERROR(VLOOKUP(BT6,'Información Base'!$B$5:$T$44,9,FALSE),0))</f>
        <v xml:space="preserve"> </v>
      </c>
      <c r="BU7" s="11" t="str">
        <f>IF(ISBLANK(BU6)," ",IFERROR(VLOOKUP(BU6,'Información Base'!$B$5:$T$44,9,FALSE),0))</f>
        <v xml:space="preserve"> </v>
      </c>
      <c r="BV7" s="11" t="str">
        <f>IF(ISBLANK(BV6)," ",IFERROR(VLOOKUP(BV6,'Información Base'!$B$5:$T$44,9,FALSE),0))</f>
        <v xml:space="preserve"> </v>
      </c>
      <c r="BW7" s="11" t="str">
        <f>IF(ISBLANK(BW6)," ",IFERROR(VLOOKUP(BW6,'Información Base'!$B$5:$T$44,9,FALSE),0))</f>
        <v xml:space="preserve"> </v>
      </c>
      <c r="BX7" s="11" t="str">
        <f>IF(ISBLANK(BX6)," ",IFERROR(VLOOKUP(BX6,'Información Base'!$B$5:$T$44,9,FALSE),0))</f>
        <v xml:space="preserve"> </v>
      </c>
      <c r="BY7" s="11" t="str">
        <f>IF(ISBLANK(BY6)," ",IFERROR(VLOOKUP(BY6,'Información Base'!$B$5:$T$44,9,FALSE),0))</f>
        <v xml:space="preserve"> </v>
      </c>
      <c r="BZ7" s="11" t="str">
        <f>IF(ISBLANK(BZ6)," ",IFERROR(VLOOKUP(BZ6,'Información Base'!$B$5:$T$44,9,FALSE),0))</f>
        <v xml:space="preserve"> </v>
      </c>
      <c r="CA7" s="11" t="str">
        <f>IF(ISBLANK(CA6)," ",IFERROR(VLOOKUP(CA6,'Información Base'!$B$5:$T$44,9,FALSE),0))</f>
        <v xml:space="preserve"> </v>
      </c>
      <c r="CB7" s="11" t="str">
        <f>IF(ISBLANK(CB6)," ",IFERROR(VLOOKUP(CB6,'Información Base'!$B$5:$T$44,9,FALSE),0))</f>
        <v xml:space="preserve"> </v>
      </c>
      <c r="CC7" s="11" t="str">
        <f>IF(ISBLANK(CC6)," ",IFERROR(VLOOKUP(CC6,'Información Base'!$B$5:$T$44,9,FALSE),0))</f>
        <v xml:space="preserve"> </v>
      </c>
      <c r="CD7" s="11" t="str">
        <f>IF(ISBLANK(CD6)," ",IFERROR(VLOOKUP(CD6,'Información Base'!$B$5:$T$44,9,FALSE),0))</f>
        <v xml:space="preserve"> </v>
      </c>
      <c r="CE7" s="11" t="str">
        <f>IF(ISBLANK(CE6)," ",IFERROR(VLOOKUP(CE6,'Información Base'!$B$5:$T$44,9,FALSE),0))</f>
        <v xml:space="preserve"> </v>
      </c>
      <c r="CF7" s="11" t="str">
        <f>IF(ISBLANK(CF6)," ",IFERROR(VLOOKUP(CF6,'Información Base'!$B$5:$T$44,9,FALSE),0))</f>
        <v xml:space="preserve"> </v>
      </c>
      <c r="CG7" s="11" t="str">
        <f>IF(ISBLANK(CG6)," ",IFERROR(VLOOKUP(CG6,'Información Base'!$B$5:$T$44,9,FALSE),0))</f>
        <v xml:space="preserve"> </v>
      </c>
      <c r="CH7" s="11" t="str">
        <f>IF(ISBLANK(CH6)," ",IFERROR(VLOOKUP(CH6,'Información Base'!$B$5:$T$44,9,FALSE),0))</f>
        <v xml:space="preserve"> </v>
      </c>
      <c r="CI7" s="11" t="str">
        <f>IF(ISBLANK(CI6)," ",IFERROR(VLOOKUP(CI6,'Información Base'!$B$5:$T$44,9,FALSE),0))</f>
        <v xml:space="preserve"> </v>
      </c>
      <c r="CJ7" s="11" t="str">
        <f>IF(ISBLANK(CJ6)," ",IFERROR(VLOOKUP(CJ6,'Información Base'!$B$5:$T$44,9,FALSE),0))</f>
        <v xml:space="preserve"> </v>
      </c>
      <c r="CK7" s="11" t="str">
        <f>IF(ISBLANK(CK6)," ",IFERROR(VLOOKUP(CK6,'Información Base'!$B$5:$T$44,9,FALSE),0))</f>
        <v xml:space="preserve"> </v>
      </c>
      <c r="CL7" s="11" t="str">
        <f>IF(ISBLANK(CL6)," ",IFERROR(VLOOKUP(CL6,'Información Base'!$B$5:$T$44,9,FALSE),0))</f>
        <v xml:space="preserve"> </v>
      </c>
      <c r="CM7" s="11" t="str">
        <f>IF(ISBLANK(CM6)," ",IFERROR(VLOOKUP(CM6,'Información Base'!$B$5:$T$44,9,FALSE),0))</f>
        <v xml:space="preserve"> </v>
      </c>
      <c r="CN7" s="11" t="str">
        <f>IF(ISBLANK(CN6)," ",IFERROR(VLOOKUP(CN6,'Información Base'!$B$5:$T$44,9,FALSE),0))</f>
        <v xml:space="preserve"> </v>
      </c>
      <c r="CO7" s="11" t="str">
        <f>IF(ISBLANK(CO6)," ",IFERROR(VLOOKUP(CO6,'Información Base'!$B$5:$T$44,9,FALSE),0))</f>
        <v xml:space="preserve"> </v>
      </c>
      <c r="CP7" s="11" t="str">
        <f>IF(ISBLANK(CP6)," ",IFERROR(VLOOKUP(CP6,'Información Base'!$B$5:$T$44,9,FALSE),0))</f>
        <v xml:space="preserve"> </v>
      </c>
      <c r="CQ7" s="11" t="str">
        <f>IF(ISBLANK(CQ6)," ",IFERROR(VLOOKUP(CQ6,'Información Base'!$B$5:$T$44,9,FALSE),0))</f>
        <v xml:space="preserve"> </v>
      </c>
      <c r="CR7" s="11" t="str">
        <f>IF(ISBLANK(CR6)," ",IFERROR(VLOOKUP(CR6,'Información Base'!$B$5:$T$44,9,FALSE),0))</f>
        <v xml:space="preserve"> </v>
      </c>
      <c r="CS7" s="11" t="str">
        <f>IF(ISBLANK(CS6)," ",IFERROR(VLOOKUP(CS6,'Información Base'!$B$5:$T$44,9,FALSE),0))</f>
        <v xml:space="preserve"> </v>
      </c>
      <c r="CT7" s="11" t="str">
        <f>IF(ISBLANK(CT6)," ",IFERROR(VLOOKUP(CT6,'Información Base'!$B$5:$T$44,9,FALSE),0))</f>
        <v xml:space="preserve"> </v>
      </c>
      <c r="CU7" s="11" t="str">
        <f>IF(ISBLANK(CU6)," ",IFERROR(VLOOKUP(CU6,'Información Base'!$B$5:$T$44,9,FALSE),0))</f>
        <v xml:space="preserve"> </v>
      </c>
      <c r="CV7" s="11" t="str">
        <f>IF(ISBLANK(CV6)," ",IFERROR(VLOOKUP(CV6,'Información Base'!$B$5:$T$44,9,FALSE),0))</f>
        <v xml:space="preserve"> </v>
      </c>
      <c r="CW7" s="11" t="str">
        <f>IF(ISBLANK(CW6)," ",IFERROR(VLOOKUP(CW6,'Información Base'!$B$5:$T$44,9,FALSE),0))</f>
        <v xml:space="preserve"> </v>
      </c>
      <c r="CX7" s="11" t="str">
        <f>IF(ISBLANK(CX6)," ",IFERROR(VLOOKUP(CX6,'Información Base'!$B$5:$T$44,9,FALSE),0))</f>
        <v xml:space="preserve"> </v>
      </c>
      <c r="CY7" s="11" t="str">
        <f>IF(ISBLANK(CY6)," ",IFERROR(VLOOKUP(CY6,'Información Base'!$B$5:$T$44,9,FALSE),0))</f>
        <v xml:space="preserve"> </v>
      </c>
      <c r="CZ7" s="11" t="str">
        <f>IF(ISBLANK(CZ6)," ",IFERROR(VLOOKUP(CZ6,'Información Base'!$B$5:$T$44,9,FALSE),0))</f>
        <v xml:space="preserve"> </v>
      </c>
      <c r="DA7" s="11" t="str">
        <f>IF(ISBLANK(DA6)," ",IFERROR(VLOOKUP(DA6,'Información Base'!$B$5:$T$44,9,FALSE),0))</f>
        <v xml:space="preserve"> </v>
      </c>
      <c r="DB7" s="11" t="str">
        <f>IF(ISBLANK(DB6)," ",IFERROR(VLOOKUP(DB6,'Información Base'!$B$5:$T$44,9,FALSE),0))</f>
        <v xml:space="preserve"> </v>
      </c>
      <c r="DC7" s="11" t="str">
        <f>IF(ISBLANK(DC6)," ",IFERROR(VLOOKUP(DC6,'Información Base'!$B$5:$T$44,9,FALSE),0))</f>
        <v xml:space="preserve"> </v>
      </c>
      <c r="DD7" s="11" t="str">
        <f>IF(ISBLANK(DD6)," ",IFERROR(VLOOKUP(DD6,'Información Base'!$B$5:$T$44,9,FALSE),0))</f>
        <v xml:space="preserve"> </v>
      </c>
      <c r="DE7" s="11" t="str">
        <f>IF(ISBLANK(DE6)," ",IFERROR(VLOOKUP(DE6,'Información Base'!$B$5:$T$44,9,FALSE),0))</f>
        <v xml:space="preserve"> </v>
      </c>
      <c r="DF7" s="11" t="str">
        <f>IF(ISBLANK(DF6)," ",IFERROR(VLOOKUP(DF6,'Información Base'!$B$5:$T$44,9,FALSE),0))</f>
        <v xml:space="preserve"> </v>
      </c>
      <c r="DG7" s="11" t="str">
        <f>IF(ISBLANK(DG6)," ",IFERROR(VLOOKUP(DG6,'Información Base'!$B$5:$T$44,9,FALSE),0))</f>
        <v xml:space="preserve"> </v>
      </c>
      <c r="DH7" s="11" t="str">
        <f>IF(ISBLANK(DH6)," ",IFERROR(VLOOKUP(DH6,'Información Base'!$B$5:$T$44,9,FALSE),0))</f>
        <v xml:space="preserve"> </v>
      </c>
      <c r="DI7" s="11" t="str">
        <f>IF(ISBLANK(DI6)," ",IFERROR(VLOOKUP(DI6,'Información Base'!$B$5:$T$44,9,FALSE),0))</f>
        <v xml:space="preserve"> </v>
      </c>
    </row>
    <row r="8" spans="2:113" x14ac:dyDescent="0.25">
      <c r="B8" s="186" t="s">
        <v>101</v>
      </c>
      <c r="C8" s="11">
        <f ca="1">IF(ISBLANK(C6)," ",IFERROR(VLOOKUP(C6,'Información Base'!$B$5:$T$44,12,FALSE),0))</f>
        <v>0</v>
      </c>
      <c r="D8" s="11" t="str">
        <f>IF(ISBLANK(D6)," ",IFERROR(VLOOKUP(D6,'Información Base'!$B$5:$T$44,12,FALSE),0))</f>
        <v xml:space="preserve"> </v>
      </c>
      <c r="E8" s="11" t="str">
        <f>IF(ISBLANK(E6)," ",IFERROR(VLOOKUP(E6,'Información Base'!$B$5:$T$44,12,FALSE),0))</f>
        <v xml:space="preserve"> </v>
      </c>
      <c r="F8" s="11" t="str">
        <f>IF(ISBLANK(F6)," ",IFERROR(VLOOKUP(F6,'Información Base'!$B$5:$T$44,12,FALSE),0))</f>
        <v xml:space="preserve"> </v>
      </c>
      <c r="G8" s="11" t="str">
        <f>IF(ISBLANK(G6)," ",IFERROR(VLOOKUP(G6,'Información Base'!$B$5:$T$44,12,FALSE),0))</f>
        <v xml:space="preserve"> </v>
      </c>
      <c r="H8" s="11" t="str">
        <f>IF(ISBLANK(H6)," ",IFERROR(VLOOKUP(H6,'Información Base'!$B$5:$T$44,12,FALSE),0))</f>
        <v xml:space="preserve"> </v>
      </c>
      <c r="I8" s="155" t="str">
        <f>IF(ISBLANK(I6)," ",IFERROR(VLOOKUP(I6,'Información Base'!$B$5:$T$44,12,FALSE),0))</f>
        <v xml:space="preserve"> </v>
      </c>
      <c r="J8" s="11" t="str">
        <f>IF(ISBLANK(J6)," ",IFERROR(VLOOKUP(J6,'Información Base'!$B$5:$T$44,12,FALSE),0))</f>
        <v xml:space="preserve"> </v>
      </c>
      <c r="K8" s="11" t="str">
        <f>IF(ISBLANK(K6)," ",IFERROR(VLOOKUP(K6,'Información Base'!$B$5:$T$44,12,FALSE),0))</f>
        <v xml:space="preserve"> </v>
      </c>
      <c r="L8" s="11" t="str">
        <f>IF(ISBLANK(L6)," ",IFERROR(VLOOKUP(L6,'Información Base'!$B$5:$T$44,12,FALSE),0))</f>
        <v xml:space="preserve"> </v>
      </c>
      <c r="M8" s="11" t="str">
        <f>IF(ISBLANK(M6)," ",IFERROR(VLOOKUP(M6,'Información Base'!$B$5:$T$44,12,FALSE),0))</f>
        <v xml:space="preserve"> </v>
      </c>
      <c r="N8" s="11" t="str">
        <f>IF(ISBLANK(N6)," ",IFERROR(VLOOKUP(N6,'Información Base'!$B$5:$T$44,12,FALSE),0))</f>
        <v xml:space="preserve"> </v>
      </c>
      <c r="O8" s="11" t="str">
        <f>IF(ISBLANK(O6)," ",IFERROR(VLOOKUP(O6,'Información Base'!$B$5:$T$44,12,FALSE),0))</f>
        <v xml:space="preserve"> </v>
      </c>
      <c r="P8" s="11" t="str">
        <f>IF(ISBLANK(P6)," ",IFERROR(VLOOKUP(P6,'Información Base'!$B$5:$T$44,12,FALSE),0))</f>
        <v xml:space="preserve"> </v>
      </c>
      <c r="Q8" s="11" t="str">
        <f>IF(ISBLANK(Q6)," ",IFERROR(VLOOKUP(Q6,'Información Base'!$B$5:$T$44,12,FALSE),0))</f>
        <v xml:space="preserve"> </v>
      </c>
      <c r="R8" s="11" t="str">
        <f>IF(ISBLANK(R6)," ",IFERROR(VLOOKUP(R6,'Información Base'!$B$5:$T$44,12,FALSE),0))</f>
        <v xml:space="preserve"> </v>
      </c>
      <c r="S8" s="11" t="str">
        <f>IF(ISBLANK(S6)," ",IFERROR(VLOOKUP(S6,'Información Base'!$B$5:$T$44,12,FALSE),0))</f>
        <v xml:space="preserve"> </v>
      </c>
      <c r="T8" s="11" t="str">
        <f>IF(ISBLANK(T6)," ",IFERROR(VLOOKUP(T6,'Información Base'!$B$5:$T$44,12,FALSE),0))</f>
        <v xml:space="preserve"> </v>
      </c>
      <c r="U8" s="11" t="str">
        <f>IF(ISBLANK(U6)," ",IFERROR(VLOOKUP(U6,'Información Base'!$B$5:$T$44,12,FALSE),0))</f>
        <v xml:space="preserve"> </v>
      </c>
      <c r="V8" s="11" t="str">
        <f>IF(ISBLANK(V6)," ",IFERROR(VLOOKUP(V6,'Información Base'!$B$5:$T$44,12,FALSE),0))</f>
        <v xml:space="preserve"> </v>
      </c>
      <c r="W8" s="11" t="str">
        <f>IF(ISBLANK(W6)," ",IFERROR(VLOOKUP(W6,'Información Base'!$B$5:$T$44,12,FALSE),0))</f>
        <v xml:space="preserve"> </v>
      </c>
      <c r="X8" s="11" t="str">
        <f>IF(ISBLANK(X6)," ",IFERROR(VLOOKUP(X6,'Información Base'!$B$5:$T$44,12,FALSE),0))</f>
        <v xml:space="preserve"> </v>
      </c>
      <c r="Y8" s="11" t="str">
        <f>IF(ISBLANK(Y6)," ",IFERROR(VLOOKUP(Y6,'Información Base'!$B$5:$T$44,12,FALSE),0))</f>
        <v xml:space="preserve"> </v>
      </c>
      <c r="Z8" s="11" t="str">
        <f>IF(ISBLANK(Z6)," ",IFERROR(VLOOKUP(Z6,'Información Base'!$B$5:$T$44,12,FALSE),0))</f>
        <v xml:space="preserve"> </v>
      </c>
      <c r="AA8" s="11" t="str">
        <f>IF(ISBLANK(AA6)," ",IFERROR(VLOOKUP(AA6,'Información Base'!$B$5:$T$44,12,FALSE),0))</f>
        <v xml:space="preserve"> </v>
      </c>
      <c r="AB8" s="11" t="str">
        <f>IF(ISBLANK(AB6)," ",IFERROR(VLOOKUP(AB6,'Información Base'!$B$5:$T$44,12,FALSE),0))</f>
        <v xml:space="preserve"> </v>
      </c>
      <c r="AC8" s="11" t="str">
        <f>IF(ISBLANK(AC6)," ",IFERROR(VLOOKUP(AC6,'Información Base'!$B$5:$T$44,12,FALSE),0))</f>
        <v xml:space="preserve"> </v>
      </c>
      <c r="AD8" s="11" t="str">
        <f>IF(ISBLANK(AD6)," ",IFERROR(VLOOKUP(AD6,'Información Base'!$B$5:$T$44,12,FALSE),0))</f>
        <v xml:space="preserve"> </v>
      </c>
      <c r="AE8" s="11" t="str">
        <f>IF(ISBLANK(AE6)," ",IFERROR(VLOOKUP(AE6,'Información Base'!$B$5:$T$44,12,FALSE),0))</f>
        <v xml:space="preserve"> </v>
      </c>
      <c r="AF8" s="11" t="str">
        <f>IF(ISBLANK(AF6)," ",IFERROR(VLOOKUP(AF6,'Información Base'!$B$5:$T$44,12,FALSE),0))</f>
        <v xml:space="preserve"> </v>
      </c>
      <c r="AG8" s="11" t="str">
        <f>IF(ISBLANK(AG6)," ",IFERROR(VLOOKUP(AG6,'Información Base'!$B$5:$T$44,12,FALSE),0))</f>
        <v xml:space="preserve"> </v>
      </c>
      <c r="AH8" s="11" t="str">
        <f>IF(ISBLANK(AH6)," ",IFERROR(VLOOKUP(AH6,'Información Base'!$B$5:$T$44,12,FALSE),0))</f>
        <v xml:space="preserve"> </v>
      </c>
      <c r="AI8" s="11" t="str">
        <f>IF(ISBLANK(AI6)," ",IFERROR(VLOOKUP(AI6,'Información Base'!$B$5:$T$44,12,FALSE),0))</f>
        <v xml:space="preserve"> </v>
      </c>
      <c r="AJ8" s="11" t="str">
        <f>IF(ISBLANK(AJ6)," ",IFERROR(VLOOKUP(AJ6,'Información Base'!$B$5:$T$44,12,FALSE),0))</f>
        <v xml:space="preserve"> </v>
      </c>
      <c r="AK8" s="11" t="str">
        <f>IF(ISBLANK(AK6)," ",IFERROR(VLOOKUP(AK6,'Información Base'!$B$5:$T$44,12,FALSE),0))</f>
        <v xml:space="preserve"> </v>
      </c>
      <c r="AL8" s="11" t="str">
        <f>IF(ISBLANK(AL6)," ",IFERROR(VLOOKUP(AL6,'Información Base'!$B$5:$T$44,12,FALSE),0))</f>
        <v xml:space="preserve"> </v>
      </c>
      <c r="AM8" s="11" t="str">
        <f>IF(ISBLANK(AM6)," ",IFERROR(VLOOKUP(AM6,'Información Base'!$B$5:$T$44,12,FALSE),0))</f>
        <v xml:space="preserve"> </v>
      </c>
      <c r="AN8" s="11" t="str">
        <f>IF(ISBLANK(AN6)," ",IFERROR(VLOOKUP(AN6,'Información Base'!$B$5:$T$44,12,FALSE),0))</f>
        <v xml:space="preserve"> </v>
      </c>
      <c r="AO8" s="11" t="str">
        <f>IF(ISBLANK(AO6)," ",IFERROR(VLOOKUP(AO6,'Información Base'!$B$5:$T$44,12,FALSE),0))</f>
        <v xml:space="preserve"> </v>
      </c>
      <c r="AP8" s="11" t="str">
        <f>IF(ISBLANK(AP6)," ",IFERROR(VLOOKUP(AP6,'Información Base'!$B$5:$T$44,12,FALSE),0))</f>
        <v xml:space="preserve"> </v>
      </c>
      <c r="AQ8" s="11" t="str">
        <f>IF(ISBLANK(AQ6)," ",IFERROR(VLOOKUP(AQ6,'Información Base'!$B$5:$T$44,12,FALSE),0))</f>
        <v xml:space="preserve"> </v>
      </c>
      <c r="AR8" s="11" t="str">
        <f>IF(ISBLANK(AR6)," ",IFERROR(VLOOKUP(AR6,'Información Base'!$B$5:$T$44,12,FALSE),0))</f>
        <v xml:space="preserve"> </v>
      </c>
      <c r="AS8" s="11" t="str">
        <f>IF(ISBLANK(AS6)," ",IFERROR(VLOOKUP(AS6,'Información Base'!$B$5:$T$44,12,FALSE),0))</f>
        <v xml:space="preserve"> </v>
      </c>
      <c r="AT8" s="11" t="str">
        <f>IF(ISBLANK(AT6)," ",IFERROR(VLOOKUP(AT6,'Información Base'!$B$5:$T$44,12,FALSE),0))</f>
        <v xml:space="preserve"> </v>
      </c>
      <c r="AU8" s="11" t="str">
        <f>IF(ISBLANK(AU6)," ",IFERROR(VLOOKUP(AU6,'Información Base'!$B$5:$T$44,12,FALSE),0))</f>
        <v xml:space="preserve"> </v>
      </c>
      <c r="AV8" s="11" t="str">
        <f>IF(ISBLANK(AV6)," ",IFERROR(VLOOKUP(AV6,'Información Base'!$B$5:$T$44,12,FALSE),0))</f>
        <v xml:space="preserve"> </v>
      </c>
      <c r="AW8" s="11" t="str">
        <f>IF(ISBLANK(AW6)," ",IFERROR(VLOOKUP(AW6,'Información Base'!$B$5:$T$44,12,FALSE),0))</f>
        <v xml:space="preserve"> </v>
      </c>
      <c r="AX8" s="11" t="str">
        <f>IF(ISBLANK(AX6)," ",IFERROR(VLOOKUP(AX6,'Información Base'!$B$5:$T$44,12,FALSE),0))</f>
        <v xml:space="preserve"> </v>
      </c>
      <c r="AY8" s="11" t="str">
        <f>IF(ISBLANK(AY6)," ",IFERROR(VLOOKUP(AY6,'Información Base'!$B$5:$T$44,12,FALSE),0))</f>
        <v xml:space="preserve"> </v>
      </c>
      <c r="AZ8" s="11" t="str">
        <f>IF(ISBLANK(AZ6)," ",IFERROR(VLOOKUP(AZ6,'Información Base'!$B$5:$T$44,12,FALSE),0))</f>
        <v xml:space="preserve"> </v>
      </c>
      <c r="BA8" s="11" t="str">
        <f>IF(ISBLANK(BA6)," ",IFERROR(VLOOKUP(BA6,'Información Base'!$B$5:$T$44,12,FALSE),0))</f>
        <v xml:space="preserve"> </v>
      </c>
      <c r="BB8" s="11" t="str">
        <f>IF(ISBLANK(BB6)," ",IFERROR(VLOOKUP(BB6,'Información Base'!$B$5:$T$44,12,FALSE),0))</f>
        <v xml:space="preserve"> </v>
      </c>
      <c r="BC8" s="11" t="str">
        <f>IF(ISBLANK(BC6)," ",IFERROR(VLOOKUP(BC6,'Información Base'!$B$5:$T$44,12,FALSE),0))</f>
        <v xml:space="preserve"> </v>
      </c>
      <c r="BD8" s="11" t="str">
        <f>IF(ISBLANK(BD6)," ",IFERROR(VLOOKUP(BD6,'Información Base'!$B$5:$T$44,12,FALSE),0))</f>
        <v xml:space="preserve"> </v>
      </c>
      <c r="BE8" s="11" t="str">
        <f>IF(ISBLANK(BE6)," ",IFERROR(VLOOKUP(BE6,'Información Base'!$B$5:$T$44,12,FALSE),0))</f>
        <v xml:space="preserve"> </v>
      </c>
      <c r="BF8" s="11" t="str">
        <f>IF(ISBLANK(BF6)," ",IFERROR(VLOOKUP(BF6,'Información Base'!$B$5:$T$44,12,FALSE),0))</f>
        <v xml:space="preserve"> </v>
      </c>
      <c r="BG8" s="11" t="str">
        <f>IF(ISBLANK(BG6)," ",IFERROR(VLOOKUP(BG6,'Información Base'!$B$5:$T$44,12,FALSE),0))</f>
        <v xml:space="preserve"> </v>
      </c>
      <c r="BH8" s="11" t="str">
        <f>IF(ISBLANK(BH6)," ",IFERROR(VLOOKUP(BH6,'Información Base'!$B$5:$T$44,12,FALSE),0))</f>
        <v xml:space="preserve"> </v>
      </c>
      <c r="BI8" s="11" t="str">
        <f>IF(ISBLANK(BI6)," ",IFERROR(VLOOKUP(BI6,'Información Base'!$B$5:$T$44,12,FALSE),0))</f>
        <v xml:space="preserve"> </v>
      </c>
      <c r="BJ8" s="11" t="str">
        <f>IF(ISBLANK(BJ6)," ",IFERROR(VLOOKUP(BJ6,'Información Base'!$B$5:$T$44,12,FALSE),0))</f>
        <v xml:space="preserve"> </v>
      </c>
      <c r="BK8" s="11" t="str">
        <f>IF(ISBLANK(BK6)," ",IFERROR(VLOOKUP(BK6,'Información Base'!$B$5:$T$44,12,FALSE),0))</f>
        <v xml:space="preserve"> </v>
      </c>
      <c r="BL8" s="11" t="str">
        <f>IF(ISBLANK(BL6)," ",IFERROR(VLOOKUP(BL6,'Información Base'!$B$5:$T$44,12,FALSE),0))</f>
        <v xml:space="preserve"> </v>
      </c>
      <c r="BM8" s="11" t="str">
        <f>IF(ISBLANK(BM6)," ",IFERROR(VLOOKUP(BM6,'Información Base'!$B$5:$T$44,12,FALSE),0))</f>
        <v xml:space="preserve"> </v>
      </c>
      <c r="BN8" s="11" t="str">
        <f>IF(ISBLANK(BN6)," ",IFERROR(VLOOKUP(BN6,'Información Base'!$B$5:$T$44,12,FALSE),0))</f>
        <v xml:space="preserve"> </v>
      </c>
      <c r="BO8" s="11" t="str">
        <f>IF(ISBLANK(BO6)," ",IFERROR(VLOOKUP(BO6,'Información Base'!$B$5:$T$44,12,FALSE),0))</f>
        <v xml:space="preserve"> </v>
      </c>
      <c r="BP8" s="11" t="str">
        <f>IF(ISBLANK(BP6)," ",IFERROR(VLOOKUP(BP6,'Información Base'!$B$5:$T$44,12,FALSE),0))</f>
        <v xml:space="preserve"> </v>
      </c>
      <c r="BQ8" s="11" t="str">
        <f>IF(ISBLANK(BQ6)," ",IFERROR(VLOOKUP(BQ6,'Información Base'!$B$5:$T$44,12,FALSE),0))</f>
        <v xml:space="preserve"> </v>
      </c>
      <c r="BR8" s="11" t="str">
        <f>IF(ISBLANK(BR6)," ",IFERROR(VLOOKUP(BR6,'Información Base'!$B$5:$T$44,12,FALSE),0))</f>
        <v xml:space="preserve"> </v>
      </c>
      <c r="BS8" s="11" t="str">
        <f>IF(ISBLANK(BS6)," ",IFERROR(VLOOKUP(BS6,'Información Base'!$B$5:$T$44,12,FALSE),0))</f>
        <v xml:space="preserve"> </v>
      </c>
      <c r="BT8" s="11" t="str">
        <f>IF(ISBLANK(BT6)," ",IFERROR(VLOOKUP(BT6,'Información Base'!$B$5:$T$44,12,FALSE),0))</f>
        <v xml:space="preserve"> </v>
      </c>
      <c r="BU8" s="11" t="str">
        <f>IF(ISBLANK(BU6)," ",IFERROR(VLOOKUP(BU6,'Información Base'!$B$5:$T$44,12,FALSE),0))</f>
        <v xml:space="preserve"> </v>
      </c>
      <c r="BV8" s="11" t="str">
        <f>IF(ISBLANK(BV6)," ",IFERROR(VLOOKUP(BV6,'Información Base'!$B$5:$T$44,12,FALSE),0))</f>
        <v xml:space="preserve"> </v>
      </c>
      <c r="BW8" s="11" t="str">
        <f>IF(ISBLANK(BW6)," ",IFERROR(VLOOKUP(BW6,'Información Base'!$B$5:$T$44,12,FALSE),0))</f>
        <v xml:space="preserve"> </v>
      </c>
      <c r="BX8" s="11" t="str">
        <f>IF(ISBLANK(BX6)," ",IFERROR(VLOOKUP(BX6,'Información Base'!$B$5:$T$44,12,FALSE),0))</f>
        <v xml:space="preserve"> </v>
      </c>
      <c r="BY8" s="11" t="str">
        <f>IF(ISBLANK(BY6)," ",IFERROR(VLOOKUP(BY6,'Información Base'!$B$5:$T$44,12,FALSE),0))</f>
        <v xml:space="preserve"> </v>
      </c>
      <c r="BZ8" s="11" t="str">
        <f>IF(ISBLANK(BZ6)," ",IFERROR(VLOOKUP(BZ6,'Información Base'!$B$5:$T$44,12,FALSE),0))</f>
        <v xml:space="preserve"> </v>
      </c>
      <c r="CA8" s="11" t="str">
        <f>IF(ISBLANK(CA6)," ",IFERROR(VLOOKUP(CA6,'Información Base'!$B$5:$T$44,12,FALSE),0))</f>
        <v xml:space="preserve"> </v>
      </c>
      <c r="CB8" s="11" t="str">
        <f>IF(ISBLANK(CB6)," ",IFERROR(VLOOKUP(CB6,'Información Base'!$B$5:$T$44,12,FALSE),0))</f>
        <v xml:space="preserve"> </v>
      </c>
      <c r="CC8" s="11" t="str">
        <f>IF(ISBLANK(CC6)," ",IFERROR(VLOOKUP(CC6,'Información Base'!$B$5:$T$44,12,FALSE),0))</f>
        <v xml:space="preserve"> </v>
      </c>
      <c r="CD8" s="11" t="str">
        <f>IF(ISBLANK(CD6)," ",IFERROR(VLOOKUP(CD6,'Información Base'!$B$5:$T$44,12,FALSE),0))</f>
        <v xml:space="preserve"> </v>
      </c>
      <c r="CE8" s="11" t="str">
        <f>IF(ISBLANK(CE6)," ",IFERROR(VLOOKUP(CE6,'Información Base'!$B$5:$T$44,12,FALSE),0))</f>
        <v xml:space="preserve"> </v>
      </c>
      <c r="CF8" s="11" t="str">
        <f>IF(ISBLANK(CF6)," ",IFERROR(VLOOKUP(CF6,'Información Base'!$B$5:$T$44,12,FALSE),0))</f>
        <v xml:space="preserve"> </v>
      </c>
      <c r="CG8" s="11" t="str">
        <f>IF(ISBLANK(CG6)," ",IFERROR(VLOOKUP(CG6,'Información Base'!$B$5:$T$44,12,FALSE),0))</f>
        <v xml:space="preserve"> </v>
      </c>
      <c r="CH8" s="11" t="str">
        <f>IF(ISBLANK(CH6)," ",IFERROR(VLOOKUP(CH6,'Información Base'!$B$5:$T$44,12,FALSE),0))</f>
        <v xml:space="preserve"> </v>
      </c>
      <c r="CI8" s="11" t="str">
        <f>IF(ISBLANK(CI6)," ",IFERROR(VLOOKUP(CI6,'Información Base'!$B$5:$T$44,12,FALSE),0))</f>
        <v xml:space="preserve"> </v>
      </c>
      <c r="CJ8" s="11" t="str">
        <f>IF(ISBLANK(CJ6)," ",IFERROR(VLOOKUP(CJ6,'Información Base'!$B$5:$T$44,12,FALSE),0))</f>
        <v xml:space="preserve"> </v>
      </c>
      <c r="CK8" s="11" t="str">
        <f>IF(ISBLANK(CK6)," ",IFERROR(VLOOKUP(CK6,'Información Base'!$B$5:$T$44,12,FALSE),0))</f>
        <v xml:space="preserve"> </v>
      </c>
      <c r="CL8" s="11" t="str">
        <f>IF(ISBLANK(CL6)," ",IFERROR(VLOOKUP(CL6,'Información Base'!$B$5:$T$44,12,FALSE),0))</f>
        <v xml:space="preserve"> </v>
      </c>
      <c r="CM8" s="11" t="str">
        <f>IF(ISBLANK(CM6)," ",IFERROR(VLOOKUP(CM6,'Información Base'!$B$5:$T$44,12,FALSE),0))</f>
        <v xml:space="preserve"> </v>
      </c>
      <c r="CN8" s="11" t="str">
        <f>IF(ISBLANK(CN6)," ",IFERROR(VLOOKUP(CN6,'Información Base'!$B$5:$T$44,12,FALSE),0))</f>
        <v xml:space="preserve"> </v>
      </c>
      <c r="CO8" s="11" t="str">
        <f>IF(ISBLANK(CO6)," ",IFERROR(VLOOKUP(CO6,'Información Base'!$B$5:$T$44,12,FALSE),0))</f>
        <v xml:space="preserve"> </v>
      </c>
      <c r="CP8" s="11" t="str">
        <f>IF(ISBLANK(CP6)," ",IFERROR(VLOOKUP(CP6,'Información Base'!$B$5:$T$44,12,FALSE),0))</f>
        <v xml:space="preserve"> </v>
      </c>
      <c r="CQ8" s="11" t="str">
        <f>IF(ISBLANK(CQ6)," ",IFERROR(VLOOKUP(CQ6,'Información Base'!$B$5:$T$44,12,FALSE),0))</f>
        <v xml:space="preserve"> </v>
      </c>
      <c r="CR8" s="11" t="str">
        <f>IF(ISBLANK(CR6)," ",IFERROR(VLOOKUP(CR6,'Información Base'!$B$5:$T$44,12,FALSE),0))</f>
        <v xml:space="preserve"> </v>
      </c>
      <c r="CS8" s="11" t="str">
        <f>IF(ISBLANK(CS6)," ",IFERROR(VLOOKUP(CS6,'Información Base'!$B$5:$T$44,12,FALSE),0))</f>
        <v xml:space="preserve"> </v>
      </c>
      <c r="CT8" s="11" t="str">
        <f>IF(ISBLANK(CT6)," ",IFERROR(VLOOKUP(CT6,'Información Base'!$B$5:$T$44,12,FALSE),0))</f>
        <v xml:space="preserve"> </v>
      </c>
      <c r="CU8" s="11" t="str">
        <f>IF(ISBLANK(CU6)," ",IFERROR(VLOOKUP(CU6,'Información Base'!$B$5:$T$44,12,FALSE),0))</f>
        <v xml:space="preserve"> </v>
      </c>
      <c r="CV8" s="11" t="str">
        <f>IF(ISBLANK(CV6)," ",IFERROR(VLOOKUP(CV6,'Información Base'!$B$5:$T$44,12,FALSE),0))</f>
        <v xml:space="preserve"> </v>
      </c>
      <c r="CW8" s="11" t="str">
        <f>IF(ISBLANK(CW6)," ",IFERROR(VLOOKUP(CW6,'Información Base'!$B$5:$T$44,12,FALSE),0))</f>
        <v xml:space="preserve"> </v>
      </c>
      <c r="CX8" s="11" t="str">
        <f>IF(ISBLANK(CX6)," ",IFERROR(VLOOKUP(CX6,'Información Base'!$B$5:$T$44,12,FALSE),0))</f>
        <v xml:space="preserve"> </v>
      </c>
      <c r="CY8" s="11" t="str">
        <f>IF(ISBLANK(CY6)," ",IFERROR(VLOOKUP(CY6,'Información Base'!$B$5:$T$44,12,FALSE),0))</f>
        <v xml:space="preserve"> </v>
      </c>
      <c r="CZ8" s="11" t="str">
        <f>IF(ISBLANK(CZ6)," ",IFERROR(VLOOKUP(CZ6,'Información Base'!$B$5:$T$44,12,FALSE),0))</f>
        <v xml:space="preserve"> </v>
      </c>
      <c r="DA8" s="11" t="str">
        <f>IF(ISBLANK(DA6)," ",IFERROR(VLOOKUP(DA6,'Información Base'!$B$5:$T$44,12,FALSE),0))</f>
        <v xml:space="preserve"> </v>
      </c>
      <c r="DB8" s="11" t="str">
        <f>IF(ISBLANK(DB6)," ",IFERROR(VLOOKUP(DB6,'Información Base'!$B$5:$T$44,12,FALSE),0))</f>
        <v xml:space="preserve"> </v>
      </c>
      <c r="DC8" s="11" t="str">
        <f>IF(ISBLANK(DC6)," ",IFERROR(VLOOKUP(DC6,'Información Base'!$B$5:$T$44,12,FALSE),0))</f>
        <v xml:space="preserve"> </v>
      </c>
      <c r="DD8" s="11" t="str">
        <f>IF(ISBLANK(DD6)," ",IFERROR(VLOOKUP(DD6,'Información Base'!$B$5:$T$44,12,FALSE),0))</f>
        <v xml:space="preserve"> </v>
      </c>
      <c r="DE8" s="11" t="str">
        <f>IF(ISBLANK(DE6)," ",IFERROR(VLOOKUP(DE6,'Información Base'!$B$5:$T$44,12,FALSE),0))</f>
        <v xml:space="preserve"> </v>
      </c>
      <c r="DF8" s="11" t="str">
        <f>IF(ISBLANK(DF6)," ",IFERROR(VLOOKUP(DF6,'Información Base'!$B$5:$T$44,12,FALSE),0))</f>
        <v xml:space="preserve"> </v>
      </c>
      <c r="DG8" s="11" t="str">
        <f>IF(ISBLANK(DG6)," ",IFERROR(VLOOKUP(DG6,'Información Base'!$B$5:$T$44,12,FALSE),0))</f>
        <v xml:space="preserve"> </v>
      </c>
      <c r="DH8" s="11" t="str">
        <f>IF(ISBLANK(DH6)," ",IFERROR(VLOOKUP(DH6,'Información Base'!$B$5:$T$44,12,FALSE),0))</f>
        <v xml:space="preserve"> </v>
      </c>
      <c r="DI8" s="11" t="str">
        <f>IF(ISBLANK(DI6)," ",IFERROR(VLOOKUP(DI6,'Información Base'!$B$5:$T$44,12,FALSE),0))</f>
        <v xml:space="preserve"> </v>
      </c>
    </row>
    <row r="9" spans="2:113" x14ac:dyDescent="0.25">
      <c r="B9" s="186" t="s">
        <v>207</v>
      </c>
      <c r="C9" s="11">
        <f ca="1">IF(ISBLANK(C6)," ",IFERROR(VLOOKUP(C6,'Información Base'!$B$5:$T$44,13,FALSE),0))</f>
        <v>0</v>
      </c>
      <c r="D9" s="11" t="str">
        <f>IF(ISBLANK(D6)," ",IFERROR(VLOOKUP(D6,'Información Base'!$B$5:$T$44,13,FALSE),0))</f>
        <v xml:space="preserve"> </v>
      </c>
      <c r="E9" s="11" t="str">
        <f>IF(ISBLANK(E6)," ",IFERROR(VLOOKUP(E6,'Información Base'!$B$5:$T$44,13,FALSE),0))</f>
        <v xml:space="preserve"> </v>
      </c>
      <c r="F9" s="11" t="str">
        <f>IF(ISBLANK(F6)," ",IFERROR(VLOOKUP(F6,'Información Base'!$B$5:$T$44,13,FALSE),0))</f>
        <v xml:space="preserve"> </v>
      </c>
      <c r="G9" s="11" t="str">
        <f>IF(ISBLANK(G6)," ",IFERROR(VLOOKUP(G6,'Información Base'!$B$5:$T$44,13,FALSE),0))</f>
        <v xml:space="preserve"> </v>
      </c>
      <c r="H9" s="11" t="str">
        <f>IF(ISBLANK(H6)," ",IFERROR(VLOOKUP(H6,'Información Base'!$B$5:$T$44,13,FALSE),0))</f>
        <v xml:space="preserve"> </v>
      </c>
      <c r="I9" s="155" t="str">
        <f>IF(ISBLANK(I6)," ",IFERROR(VLOOKUP(I6,'Información Base'!$B$5:$T$44,13,FALSE),0))</f>
        <v xml:space="preserve"> </v>
      </c>
      <c r="J9" s="11" t="str">
        <f>IF(ISBLANK(J6)," ",IFERROR(VLOOKUP(J6,'Información Base'!$B$5:$T$44,13,FALSE),0))</f>
        <v xml:space="preserve"> </v>
      </c>
      <c r="K9" s="11" t="str">
        <f>IF(ISBLANK(K6)," ",IFERROR(VLOOKUP(K6,'Información Base'!$B$5:$T$44,13,FALSE),0))</f>
        <v xml:space="preserve"> </v>
      </c>
      <c r="L9" s="11" t="str">
        <f>IF(ISBLANK(L6)," ",IFERROR(VLOOKUP(L6,'Información Base'!$B$5:$T$44,13,FALSE),0))</f>
        <v xml:space="preserve"> </v>
      </c>
      <c r="M9" s="11" t="str">
        <f>IF(ISBLANK(M6)," ",IFERROR(VLOOKUP(M6,'Información Base'!$B$5:$T$44,13,FALSE),0))</f>
        <v xml:space="preserve"> </v>
      </c>
      <c r="N9" s="11" t="str">
        <f>IF(ISBLANK(N6)," ",IFERROR(VLOOKUP(N6,'Información Base'!$B$5:$T$44,13,FALSE),0))</f>
        <v xml:space="preserve"> </v>
      </c>
      <c r="O9" s="11" t="str">
        <f>IF(ISBLANK(O6)," ",IFERROR(VLOOKUP(O6,'Información Base'!$B$5:$T$44,13,FALSE),0))</f>
        <v xml:space="preserve"> </v>
      </c>
      <c r="P9" s="11" t="str">
        <f>IF(ISBLANK(P6)," ",IFERROR(VLOOKUP(P6,'Información Base'!$B$5:$T$44,13,FALSE),0))</f>
        <v xml:space="preserve"> </v>
      </c>
      <c r="Q9" s="11" t="str">
        <f>IF(ISBLANK(Q6)," ",IFERROR(VLOOKUP(Q6,'Información Base'!$B$5:$T$44,13,FALSE),0))</f>
        <v xml:space="preserve"> </v>
      </c>
      <c r="R9" s="11" t="str">
        <f>IF(ISBLANK(R6)," ",IFERROR(VLOOKUP(R6,'Información Base'!$B$5:$T$44,13,FALSE),0))</f>
        <v xml:space="preserve"> </v>
      </c>
      <c r="S9" s="11" t="str">
        <f>IF(ISBLANK(S6)," ",IFERROR(VLOOKUP(S6,'Información Base'!$B$5:$T$44,13,FALSE),0))</f>
        <v xml:space="preserve"> </v>
      </c>
      <c r="T9" s="11" t="str">
        <f>IF(ISBLANK(T6)," ",IFERROR(VLOOKUP(T6,'Información Base'!$B$5:$T$44,13,FALSE),0))</f>
        <v xml:space="preserve"> </v>
      </c>
      <c r="U9" s="11" t="str">
        <f>IF(ISBLANK(U6)," ",IFERROR(VLOOKUP(U6,'Información Base'!$B$5:$T$44,13,FALSE),0))</f>
        <v xml:space="preserve"> </v>
      </c>
      <c r="V9" s="11" t="str">
        <f>IF(ISBLANK(V6)," ",IFERROR(VLOOKUP(V6,'Información Base'!$B$5:$T$44,13,FALSE),0))</f>
        <v xml:space="preserve"> </v>
      </c>
      <c r="W9" s="11" t="str">
        <f>IF(ISBLANK(W6)," ",IFERROR(VLOOKUP(W6,'Información Base'!$B$5:$T$44,13,FALSE),0))</f>
        <v xml:space="preserve"> </v>
      </c>
      <c r="X9" s="11" t="str">
        <f>IF(ISBLANK(X6)," ",IFERROR(VLOOKUP(X6,'Información Base'!$B$5:$T$44,13,FALSE),0))</f>
        <v xml:space="preserve"> </v>
      </c>
      <c r="Y9" s="11" t="str">
        <f>IF(ISBLANK(Y6)," ",IFERROR(VLOOKUP(Y6,'Información Base'!$B$5:$T$44,13,FALSE),0))</f>
        <v xml:space="preserve"> </v>
      </c>
      <c r="Z9" s="11" t="str">
        <f>IF(ISBLANK(Z6)," ",IFERROR(VLOOKUP(Z6,'Información Base'!$B$5:$T$44,13,FALSE),0))</f>
        <v xml:space="preserve"> </v>
      </c>
      <c r="AA9" s="11" t="str">
        <f>IF(ISBLANK(AA6)," ",IFERROR(VLOOKUP(AA6,'Información Base'!$B$5:$T$44,13,FALSE),0))</f>
        <v xml:space="preserve"> </v>
      </c>
      <c r="AB9" s="11" t="str">
        <f>IF(ISBLANK(AB6)," ",IFERROR(VLOOKUP(AB6,'Información Base'!$B$5:$T$44,13,FALSE),0))</f>
        <v xml:space="preserve"> </v>
      </c>
      <c r="AC9" s="11" t="str">
        <f>IF(ISBLANK(AC6)," ",IFERROR(VLOOKUP(AC6,'Información Base'!$B$5:$T$44,13,FALSE),0))</f>
        <v xml:space="preserve"> </v>
      </c>
      <c r="AD9" s="11" t="str">
        <f>IF(ISBLANK(AD6)," ",IFERROR(VLOOKUP(AD6,'Información Base'!$B$5:$T$44,13,FALSE),0))</f>
        <v xml:space="preserve"> </v>
      </c>
      <c r="AE9" s="11" t="str">
        <f>IF(ISBLANK(AE6)," ",IFERROR(VLOOKUP(AE6,'Información Base'!$B$5:$T$44,13,FALSE),0))</f>
        <v xml:space="preserve"> </v>
      </c>
      <c r="AF9" s="11" t="str">
        <f>IF(ISBLANK(AF6)," ",IFERROR(VLOOKUP(AF6,'Información Base'!$B$5:$T$44,13,FALSE),0))</f>
        <v xml:space="preserve"> </v>
      </c>
      <c r="AG9" s="11" t="str">
        <f>IF(ISBLANK(AG6)," ",IFERROR(VLOOKUP(AG6,'Información Base'!$B$5:$T$44,13,FALSE),0))</f>
        <v xml:space="preserve"> </v>
      </c>
      <c r="AH9" s="11" t="str">
        <f>IF(ISBLANK(AH6)," ",IFERROR(VLOOKUP(AH6,'Información Base'!$B$5:$T$44,13,FALSE),0))</f>
        <v xml:space="preserve"> </v>
      </c>
      <c r="AI9" s="11" t="str">
        <f>IF(ISBLANK(AI6)," ",IFERROR(VLOOKUP(AI6,'Información Base'!$B$5:$T$44,13,FALSE),0))</f>
        <v xml:space="preserve"> </v>
      </c>
      <c r="AJ9" s="11" t="str">
        <f>IF(ISBLANK(AJ6)," ",IFERROR(VLOOKUP(AJ6,'Información Base'!$B$5:$T$44,13,FALSE),0))</f>
        <v xml:space="preserve"> </v>
      </c>
      <c r="AK9" s="11" t="str">
        <f>IF(ISBLANK(AK6)," ",IFERROR(VLOOKUP(AK6,'Información Base'!$B$5:$T$44,13,FALSE),0))</f>
        <v xml:space="preserve"> </v>
      </c>
      <c r="AL9" s="11" t="str">
        <f>IF(ISBLANK(AL6)," ",IFERROR(VLOOKUP(AL6,'Información Base'!$B$5:$T$44,13,FALSE),0))</f>
        <v xml:space="preserve"> </v>
      </c>
      <c r="AM9" s="11" t="str">
        <f>IF(ISBLANK(AM6)," ",IFERROR(VLOOKUP(AM6,'Información Base'!$B$5:$T$44,13,FALSE),0))</f>
        <v xml:space="preserve"> </v>
      </c>
      <c r="AN9" s="11" t="str">
        <f>IF(ISBLANK(AN6)," ",IFERROR(VLOOKUP(AN6,'Información Base'!$B$5:$T$44,13,FALSE),0))</f>
        <v xml:space="preserve"> </v>
      </c>
      <c r="AO9" s="11" t="str">
        <f>IF(ISBLANK(AO6)," ",IFERROR(VLOOKUP(AO6,'Información Base'!$B$5:$T$44,13,FALSE),0))</f>
        <v xml:space="preserve"> </v>
      </c>
      <c r="AP9" s="11" t="str">
        <f>IF(ISBLANK(AP6)," ",IFERROR(VLOOKUP(AP6,'Información Base'!$B$5:$T$44,13,FALSE),0))</f>
        <v xml:space="preserve"> </v>
      </c>
      <c r="AQ9" s="11" t="str">
        <f>IF(ISBLANK(AQ6)," ",IFERROR(VLOOKUP(AQ6,'Información Base'!$B$5:$T$44,13,FALSE),0))</f>
        <v xml:space="preserve"> </v>
      </c>
      <c r="AR9" s="11" t="str">
        <f>IF(ISBLANK(AR6)," ",IFERROR(VLOOKUP(AR6,'Información Base'!$B$5:$T$44,13,FALSE),0))</f>
        <v xml:space="preserve"> </v>
      </c>
      <c r="AS9" s="11" t="str">
        <f>IF(ISBLANK(AS6)," ",IFERROR(VLOOKUP(AS6,'Información Base'!$B$5:$T$44,13,FALSE),0))</f>
        <v xml:space="preserve"> </v>
      </c>
      <c r="AT9" s="11" t="str">
        <f>IF(ISBLANK(AT6)," ",IFERROR(VLOOKUP(AT6,'Información Base'!$B$5:$T$44,13,FALSE),0))</f>
        <v xml:space="preserve"> </v>
      </c>
      <c r="AU9" s="11" t="str">
        <f>IF(ISBLANK(AU6)," ",IFERROR(VLOOKUP(AU6,'Información Base'!$B$5:$T$44,13,FALSE),0))</f>
        <v xml:space="preserve"> </v>
      </c>
      <c r="AV9" s="11" t="str">
        <f>IF(ISBLANK(AV6)," ",IFERROR(VLOOKUP(AV6,'Información Base'!$B$5:$T$44,13,FALSE),0))</f>
        <v xml:space="preserve"> </v>
      </c>
      <c r="AW9" s="11" t="str">
        <f>IF(ISBLANK(AW6)," ",IFERROR(VLOOKUP(AW6,'Información Base'!$B$5:$T$44,13,FALSE),0))</f>
        <v xml:space="preserve"> </v>
      </c>
      <c r="AX9" s="11" t="str">
        <f>IF(ISBLANK(AX6)," ",IFERROR(VLOOKUP(AX6,'Información Base'!$B$5:$T$44,13,FALSE),0))</f>
        <v xml:space="preserve"> </v>
      </c>
      <c r="AY9" s="11" t="str">
        <f>IF(ISBLANK(AY6)," ",IFERROR(VLOOKUP(AY6,'Información Base'!$B$5:$T$44,13,FALSE),0))</f>
        <v xml:space="preserve"> </v>
      </c>
      <c r="AZ9" s="11" t="str">
        <f>IF(ISBLANK(AZ6)," ",IFERROR(VLOOKUP(AZ6,'Información Base'!$B$5:$T$44,13,FALSE),0))</f>
        <v xml:space="preserve"> </v>
      </c>
      <c r="BA9" s="11" t="str">
        <f>IF(ISBLANK(BA6)," ",IFERROR(VLOOKUP(BA6,'Información Base'!$B$5:$T$44,13,FALSE),0))</f>
        <v xml:space="preserve"> </v>
      </c>
      <c r="BB9" s="11" t="str">
        <f>IF(ISBLANK(BB6)," ",IFERROR(VLOOKUP(BB6,'Información Base'!$B$5:$T$44,13,FALSE),0))</f>
        <v xml:space="preserve"> </v>
      </c>
      <c r="BC9" s="11" t="str">
        <f>IF(ISBLANK(BC6)," ",IFERROR(VLOOKUP(BC6,'Información Base'!$B$5:$T$44,13,FALSE),0))</f>
        <v xml:space="preserve"> </v>
      </c>
      <c r="BD9" s="11" t="str">
        <f>IF(ISBLANK(BD6)," ",IFERROR(VLOOKUP(BD6,'Información Base'!$B$5:$T$44,13,FALSE),0))</f>
        <v xml:space="preserve"> </v>
      </c>
      <c r="BE9" s="11" t="str">
        <f>IF(ISBLANK(BE6)," ",IFERROR(VLOOKUP(BE6,'Información Base'!$B$5:$T$44,13,FALSE),0))</f>
        <v xml:space="preserve"> </v>
      </c>
      <c r="BF9" s="11" t="str">
        <f>IF(ISBLANK(BF6)," ",IFERROR(VLOOKUP(BF6,'Información Base'!$B$5:$T$44,13,FALSE),0))</f>
        <v xml:space="preserve"> </v>
      </c>
      <c r="BG9" s="11" t="str">
        <f>IF(ISBLANK(BG6)," ",IFERROR(VLOOKUP(BG6,'Información Base'!$B$5:$T$44,13,FALSE),0))</f>
        <v xml:space="preserve"> </v>
      </c>
      <c r="BH9" s="11" t="str">
        <f>IF(ISBLANK(BH6)," ",IFERROR(VLOOKUP(BH6,'Información Base'!$B$5:$T$44,13,FALSE),0))</f>
        <v xml:space="preserve"> </v>
      </c>
      <c r="BI9" s="11" t="str">
        <f>IF(ISBLANK(BI6)," ",IFERROR(VLOOKUP(BI6,'Información Base'!$B$5:$T$44,13,FALSE),0))</f>
        <v xml:space="preserve"> </v>
      </c>
      <c r="BJ9" s="11" t="str">
        <f>IF(ISBLANK(BJ6)," ",IFERROR(VLOOKUP(BJ6,'Información Base'!$B$5:$T$44,13,FALSE),0))</f>
        <v xml:space="preserve"> </v>
      </c>
      <c r="BK9" s="11" t="str">
        <f>IF(ISBLANK(BK6)," ",IFERROR(VLOOKUP(BK6,'Información Base'!$B$5:$T$44,13,FALSE),0))</f>
        <v xml:space="preserve"> </v>
      </c>
      <c r="BL9" s="11" t="str">
        <f>IF(ISBLANK(BL6)," ",IFERROR(VLOOKUP(BL6,'Información Base'!$B$5:$T$44,13,FALSE),0))</f>
        <v xml:space="preserve"> </v>
      </c>
      <c r="BM9" s="11" t="str">
        <f>IF(ISBLANK(BM6)," ",IFERROR(VLOOKUP(BM6,'Información Base'!$B$5:$T$44,13,FALSE),0))</f>
        <v xml:space="preserve"> </v>
      </c>
      <c r="BN9" s="11" t="str">
        <f>IF(ISBLANK(BN6)," ",IFERROR(VLOOKUP(BN6,'Información Base'!$B$5:$T$44,13,FALSE),0))</f>
        <v xml:space="preserve"> </v>
      </c>
      <c r="BO9" s="11" t="str">
        <f>IF(ISBLANK(BO6)," ",IFERROR(VLOOKUP(BO6,'Información Base'!$B$5:$T$44,13,FALSE),0))</f>
        <v xml:space="preserve"> </v>
      </c>
      <c r="BP9" s="11" t="str">
        <f>IF(ISBLANK(BP6)," ",IFERROR(VLOOKUP(BP6,'Información Base'!$B$5:$T$44,13,FALSE),0))</f>
        <v xml:space="preserve"> </v>
      </c>
      <c r="BQ9" s="11" t="str">
        <f>IF(ISBLANK(BQ6)," ",IFERROR(VLOOKUP(BQ6,'Información Base'!$B$5:$T$44,13,FALSE),0))</f>
        <v xml:space="preserve"> </v>
      </c>
      <c r="BR9" s="11" t="str">
        <f>IF(ISBLANK(BR6)," ",IFERROR(VLOOKUP(BR6,'Información Base'!$B$5:$T$44,13,FALSE),0))</f>
        <v xml:space="preserve"> </v>
      </c>
      <c r="BS9" s="11" t="str">
        <f>IF(ISBLANK(BS6)," ",IFERROR(VLOOKUP(BS6,'Información Base'!$B$5:$T$44,13,FALSE),0))</f>
        <v xml:space="preserve"> </v>
      </c>
      <c r="BT9" s="11" t="str">
        <f>IF(ISBLANK(BT6)," ",IFERROR(VLOOKUP(BT6,'Información Base'!$B$5:$T$44,13,FALSE),0))</f>
        <v xml:space="preserve"> </v>
      </c>
      <c r="BU9" s="11" t="str">
        <f>IF(ISBLANK(BU6)," ",IFERROR(VLOOKUP(BU6,'Información Base'!$B$5:$T$44,13,FALSE),0))</f>
        <v xml:space="preserve"> </v>
      </c>
      <c r="BV9" s="11" t="str">
        <f>IF(ISBLANK(BV6)," ",IFERROR(VLOOKUP(BV6,'Información Base'!$B$5:$T$44,13,FALSE),0))</f>
        <v xml:space="preserve"> </v>
      </c>
      <c r="BW9" s="11" t="str">
        <f>IF(ISBLANK(BW6)," ",IFERROR(VLOOKUP(BW6,'Información Base'!$B$5:$T$44,13,FALSE),0))</f>
        <v xml:space="preserve"> </v>
      </c>
      <c r="BX9" s="11" t="str">
        <f>IF(ISBLANK(BX6)," ",IFERROR(VLOOKUP(BX6,'Información Base'!$B$5:$T$44,13,FALSE),0))</f>
        <v xml:space="preserve"> </v>
      </c>
      <c r="BY9" s="11" t="str">
        <f>IF(ISBLANK(BY6)," ",IFERROR(VLOOKUP(BY6,'Información Base'!$B$5:$T$44,13,FALSE),0))</f>
        <v xml:space="preserve"> </v>
      </c>
      <c r="BZ9" s="11" t="str">
        <f>IF(ISBLANK(BZ6)," ",IFERROR(VLOOKUP(BZ6,'Información Base'!$B$5:$T$44,13,FALSE),0))</f>
        <v xml:space="preserve"> </v>
      </c>
      <c r="CA9" s="11" t="str">
        <f>IF(ISBLANK(CA6)," ",IFERROR(VLOOKUP(CA6,'Información Base'!$B$5:$T$44,13,FALSE),0))</f>
        <v xml:space="preserve"> </v>
      </c>
      <c r="CB9" s="11" t="str">
        <f>IF(ISBLANK(CB6)," ",IFERROR(VLOOKUP(CB6,'Información Base'!$B$5:$T$44,13,FALSE),0))</f>
        <v xml:space="preserve"> </v>
      </c>
      <c r="CC9" s="11" t="str">
        <f>IF(ISBLANK(CC6)," ",IFERROR(VLOOKUP(CC6,'Información Base'!$B$5:$T$44,13,FALSE),0))</f>
        <v xml:space="preserve"> </v>
      </c>
      <c r="CD9" s="11" t="str">
        <f>IF(ISBLANK(CD6)," ",IFERROR(VLOOKUP(CD6,'Información Base'!$B$5:$T$44,13,FALSE),0))</f>
        <v xml:space="preserve"> </v>
      </c>
      <c r="CE9" s="11" t="str">
        <f>IF(ISBLANK(CE6)," ",IFERROR(VLOOKUP(CE6,'Información Base'!$B$5:$T$44,13,FALSE),0))</f>
        <v xml:space="preserve"> </v>
      </c>
      <c r="CF9" s="11" t="str">
        <f>IF(ISBLANK(CF6)," ",IFERROR(VLOOKUP(CF6,'Información Base'!$B$5:$T$44,13,FALSE),0))</f>
        <v xml:space="preserve"> </v>
      </c>
      <c r="CG9" s="11" t="str">
        <f>IF(ISBLANK(CG6)," ",IFERROR(VLOOKUP(CG6,'Información Base'!$B$5:$T$44,13,FALSE),0))</f>
        <v xml:space="preserve"> </v>
      </c>
      <c r="CH9" s="11" t="str">
        <f>IF(ISBLANK(CH6)," ",IFERROR(VLOOKUP(CH6,'Información Base'!$B$5:$T$44,13,FALSE),0))</f>
        <v xml:space="preserve"> </v>
      </c>
      <c r="CI9" s="11" t="str">
        <f>IF(ISBLANK(CI6)," ",IFERROR(VLOOKUP(CI6,'Información Base'!$B$5:$T$44,13,FALSE),0))</f>
        <v xml:space="preserve"> </v>
      </c>
      <c r="CJ9" s="11" t="str">
        <f>IF(ISBLANK(CJ6)," ",IFERROR(VLOOKUP(CJ6,'Información Base'!$B$5:$T$44,13,FALSE),0))</f>
        <v xml:space="preserve"> </v>
      </c>
      <c r="CK9" s="11" t="str">
        <f>IF(ISBLANK(CK6)," ",IFERROR(VLOOKUP(CK6,'Información Base'!$B$5:$T$44,13,FALSE),0))</f>
        <v xml:space="preserve"> </v>
      </c>
      <c r="CL9" s="11" t="str">
        <f>IF(ISBLANK(CL6)," ",IFERROR(VLOOKUP(CL6,'Información Base'!$B$5:$T$44,13,FALSE),0))</f>
        <v xml:space="preserve"> </v>
      </c>
      <c r="CM9" s="11" t="str">
        <f>IF(ISBLANK(CM6)," ",IFERROR(VLOOKUP(CM6,'Información Base'!$B$5:$T$44,13,FALSE),0))</f>
        <v xml:space="preserve"> </v>
      </c>
      <c r="CN9" s="11" t="str">
        <f>IF(ISBLANK(CN6)," ",IFERROR(VLOOKUP(CN6,'Información Base'!$B$5:$T$44,13,FALSE),0))</f>
        <v xml:space="preserve"> </v>
      </c>
      <c r="CO9" s="11" t="str">
        <f>IF(ISBLANK(CO6)," ",IFERROR(VLOOKUP(CO6,'Información Base'!$B$5:$T$44,13,FALSE),0))</f>
        <v xml:space="preserve"> </v>
      </c>
      <c r="CP9" s="11" t="str">
        <f>IF(ISBLANK(CP6)," ",IFERROR(VLOOKUP(CP6,'Información Base'!$B$5:$T$44,13,FALSE),0))</f>
        <v xml:space="preserve"> </v>
      </c>
      <c r="CQ9" s="11" t="str">
        <f>IF(ISBLANK(CQ6)," ",IFERROR(VLOOKUP(CQ6,'Información Base'!$B$5:$T$44,13,FALSE),0))</f>
        <v xml:space="preserve"> </v>
      </c>
      <c r="CR9" s="11" t="str">
        <f>IF(ISBLANK(CR6)," ",IFERROR(VLOOKUP(CR6,'Información Base'!$B$5:$T$44,13,FALSE),0))</f>
        <v xml:space="preserve"> </v>
      </c>
      <c r="CS9" s="11" t="str">
        <f>IF(ISBLANK(CS6)," ",IFERROR(VLOOKUP(CS6,'Información Base'!$B$5:$T$44,13,FALSE),0))</f>
        <v xml:space="preserve"> </v>
      </c>
      <c r="CT9" s="11" t="str">
        <f>IF(ISBLANK(CT6)," ",IFERROR(VLOOKUP(CT6,'Información Base'!$B$5:$T$44,13,FALSE),0))</f>
        <v xml:space="preserve"> </v>
      </c>
      <c r="CU9" s="11" t="str">
        <f>IF(ISBLANK(CU6)," ",IFERROR(VLOOKUP(CU6,'Información Base'!$B$5:$T$44,13,FALSE),0))</f>
        <v xml:space="preserve"> </v>
      </c>
      <c r="CV9" s="11" t="str">
        <f>IF(ISBLANK(CV6)," ",IFERROR(VLOOKUP(CV6,'Información Base'!$B$5:$T$44,13,FALSE),0))</f>
        <v xml:space="preserve"> </v>
      </c>
      <c r="CW9" s="11" t="str">
        <f>IF(ISBLANK(CW6)," ",IFERROR(VLOOKUP(CW6,'Información Base'!$B$5:$T$44,13,FALSE),0))</f>
        <v xml:space="preserve"> </v>
      </c>
      <c r="CX9" s="11" t="str">
        <f>IF(ISBLANK(CX6)," ",IFERROR(VLOOKUP(CX6,'Información Base'!$B$5:$T$44,13,FALSE),0))</f>
        <v xml:space="preserve"> </v>
      </c>
      <c r="CY9" s="11" t="str">
        <f>IF(ISBLANK(CY6)," ",IFERROR(VLOOKUP(CY6,'Información Base'!$B$5:$T$44,13,FALSE),0))</f>
        <v xml:space="preserve"> </v>
      </c>
      <c r="CZ9" s="11" t="str">
        <f>IF(ISBLANK(CZ6)," ",IFERROR(VLOOKUP(CZ6,'Información Base'!$B$5:$T$44,13,FALSE),0))</f>
        <v xml:space="preserve"> </v>
      </c>
      <c r="DA9" s="11" t="str">
        <f>IF(ISBLANK(DA6)," ",IFERROR(VLOOKUP(DA6,'Información Base'!$B$5:$T$44,13,FALSE),0))</f>
        <v xml:space="preserve"> </v>
      </c>
      <c r="DB9" s="11" t="str">
        <f>IF(ISBLANK(DB6)," ",IFERROR(VLOOKUP(DB6,'Información Base'!$B$5:$T$44,13,FALSE),0))</f>
        <v xml:space="preserve"> </v>
      </c>
      <c r="DC9" s="11" t="str">
        <f>IF(ISBLANK(DC6)," ",IFERROR(VLOOKUP(DC6,'Información Base'!$B$5:$T$44,13,FALSE),0))</f>
        <v xml:space="preserve"> </v>
      </c>
      <c r="DD9" s="11" t="str">
        <f>IF(ISBLANK(DD6)," ",IFERROR(VLOOKUP(DD6,'Información Base'!$B$5:$T$44,13,FALSE),0))</f>
        <v xml:space="preserve"> </v>
      </c>
      <c r="DE9" s="11" t="str">
        <f>IF(ISBLANK(DE6)," ",IFERROR(VLOOKUP(DE6,'Información Base'!$B$5:$T$44,13,FALSE),0))</f>
        <v xml:space="preserve"> </v>
      </c>
      <c r="DF9" s="11" t="str">
        <f>IF(ISBLANK(DF6)," ",IFERROR(VLOOKUP(DF6,'Información Base'!$B$5:$T$44,13,FALSE),0))</f>
        <v xml:space="preserve"> </v>
      </c>
      <c r="DG9" s="11" t="str">
        <f>IF(ISBLANK(DG6)," ",IFERROR(VLOOKUP(DG6,'Información Base'!$B$5:$T$44,13,FALSE),0))</f>
        <v xml:space="preserve"> </v>
      </c>
      <c r="DH9" s="11" t="str">
        <f>IF(ISBLANK(DH6)," ",IFERROR(VLOOKUP(DH6,'Información Base'!$B$5:$T$44,13,FALSE),0))</f>
        <v xml:space="preserve"> </v>
      </c>
      <c r="DI9" s="11" t="str">
        <f>IF(ISBLANK(DI6)," ",IFERROR(VLOOKUP(DI6,'Información Base'!$B$5:$T$44,13,FALSE),0))</f>
        <v xml:space="preserve"> </v>
      </c>
    </row>
    <row r="10" spans="2:113" x14ac:dyDescent="0.25">
      <c r="B10" s="186" t="s">
        <v>158</v>
      </c>
      <c r="C10" s="41">
        <f ca="1">IF(ISBLANK(C6)," ",IFERROR(VLOOKUP(C6,'Información Base'!$B$5:$T$44,14,FALSE),0))</f>
        <v>0</v>
      </c>
      <c r="D10" s="41" t="str">
        <f>IF(ISBLANK(D6)," ",IFERROR(VLOOKUP(D6,'Información Base'!$B$5:$T$44,14,FALSE),0))</f>
        <v xml:space="preserve"> </v>
      </c>
      <c r="E10" s="41" t="str">
        <f>IF(ISBLANK(E6)," ",IFERROR(VLOOKUP(E6,'Información Base'!$B$5:$T$44,14,FALSE),0))</f>
        <v xml:space="preserve"> </v>
      </c>
      <c r="F10" s="41" t="str">
        <f>IF(ISBLANK(F6)," ",IFERROR(VLOOKUP(F6,'Información Base'!$B$5:$T$44,14,FALSE),0))</f>
        <v xml:space="preserve"> </v>
      </c>
      <c r="G10" s="41" t="str">
        <f>IF(ISBLANK(G6)," ",IFERROR(VLOOKUP(G6,'Información Base'!$B$5:$T$44,14,FALSE),0))</f>
        <v xml:space="preserve"> </v>
      </c>
      <c r="H10" s="41" t="str">
        <f>IF(ISBLANK(H6)," ",IFERROR(VLOOKUP(H6,'Información Base'!$B$5:$T$44,14,FALSE),0))</f>
        <v xml:space="preserve"> </v>
      </c>
      <c r="I10" s="187" t="str">
        <f>IF(ISBLANK(I6)," ",IFERROR(VLOOKUP(I6,'Información Base'!$B$5:$T$44,14,FALSE),0))</f>
        <v xml:space="preserve"> </v>
      </c>
      <c r="J10" s="41" t="str">
        <f>IF(ISBLANK(J6)," ",IFERROR(VLOOKUP(J6,'Información Base'!$B$5:$T$44,14,FALSE),0))</f>
        <v xml:space="preserve"> </v>
      </c>
      <c r="K10" s="41" t="str">
        <f>IF(ISBLANK(K6)," ",IFERROR(VLOOKUP(K6,'Información Base'!$B$5:$T$44,14,FALSE),0))</f>
        <v xml:space="preserve"> </v>
      </c>
      <c r="L10" s="41" t="str">
        <f>IF(ISBLANK(L6)," ",IFERROR(VLOOKUP(L6,'Información Base'!$B$5:$T$44,14,FALSE),0))</f>
        <v xml:space="preserve"> </v>
      </c>
      <c r="M10" s="41" t="str">
        <f>IF(ISBLANK(M6)," ",IFERROR(VLOOKUP(M6,'Información Base'!$B$5:$T$44,14,FALSE),0))</f>
        <v xml:space="preserve"> </v>
      </c>
      <c r="N10" s="41" t="str">
        <f>IF(ISBLANK(N6)," ",IFERROR(VLOOKUP(N6,'Información Base'!$B$5:$T$44,14,FALSE),0))</f>
        <v xml:space="preserve"> </v>
      </c>
      <c r="O10" s="41" t="str">
        <f>IF(ISBLANK(O6)," ",IFERROR(VLOOKUP(O6,'Información Base'!$B$5:$T$44,14,FALSE),0))</f>
        <v xml:space="preserve"> </v>
      </c>
      <c r="P10" s="41" t="str">
        <f>IF(ISBLANK(P6)," ",IFERROR(VLOOKUP(P6,'Información Base'!$B$5:$T$44,14,FALSE),0))</f>
        <v xml:space="preserve"> </v>
      </c>
      <c r="Q10" s="41" t="str">
        <f>IF(ISBLANK(Q6)," ",IFERROR(VLOOKUP(Q6,'Información Base'!$B$5:$T$44,14,FALSE),0))</f>
        <v xml:space="preserve"> </v>
      </c>
      <c r="R10" s="41" t="str">
        <f>IF(ISBLANK(R6)," ",IFERROR(VLOOKUP(R6,'Información Base'!$B$5:$T$44,14,FALSE),0))</f>
        <v xml:space="preserve"> </v>
      </c>
      <c r="S10" s="41" t="str">
        <f>IF(ISBLANK(S6)," ",IFERROR(VLOOKUP(S6,'Información Base'!$B$5:$T$44,14,FALSE),0))</f>
        <v xml:space="preserve"> </v>
      </c>
      <c r="T10" s="41" t="str">
        <f>IF(ISBLANK(T6)," ",IFERROR(VLOOKUP(T6,'Información Base'!$B$5:$T$44,14,FALSE),0))</f>
        <v xml:space="preserve"> </v>
      </c>
      <c r="U10" s="41" t="str">
        <f>IF(ISBLANK(U6)," ",IFERROR(VLOOKUP(U6,'Información Base'!$B$5:$T$44,14,FALSE),0))</f>
        <v xml:space="preserve"> </v>
      </c>
      <c r="V10" s="41" t="str">
        <f>IF(ISBLANK(V6)," ",IFERROR(VLOOKUP(V6,'Información Base'!$B$5:$T$44,14,FALSE),0))</f>
        <v xml:space="preserve"> </v>
      </c>
      <c r="W10" s="41" t="str">
        <f>IF(ISBLANK(W6)," ",IFERROR(VLOOKUP(W6,'Información Base'!$B$5:$T$44,14,FALSE),0))</f>
        <v xml:space="preserve"> </v>
      </c>
      <c r="X10" s="41" t="str">
        <f>IF(ISBLANK(X6)," ",IFERROR(VLOOKUP(X6,'Información Base'!$B$5:$T$44,14,FALSE),0))</f>
        <v xml:space="preserve"> </v>
      </c>
      <c r="Y10" s="41" t="str">
        <f>IF(ISBLANK(Y6)," ",IFERROR(VLOOKUP(Y6,'Información Base'!$B$5:$T$44,14,FALSE),0))</f>
        <v xml:space="preserve"> </v>
      </c>
      <c r="Z10" s="41" t="str">
        <f>IF(ISBLANK(Z6)," ",IFERROR(VLOOKUP(Z6,'Información Base'!$B$5:$T$44,14,FALSE),0))</f>
        <v xml:space="preserve"> </v>
      </c>
      <c r="AA10" s="41" t="str">
        <f>IF(ISBLANK(AA6)," ",IFERROR(VLOOKUP(AA6,'Información Base'!$B$5:$T$44,14,FALSE),0))</f>
        <v xml:space="preserve"> </v>
      </c>
      <c r="AB10" s="41" t="str">
        <f>IF(ISBLANK(AB6)," ",IFERROR(VLOOKUP(AB6,'Información Base'!$B$5:$T$44,14,FALSE),0))</f>
        <v xml:space="preserve"> </v>
      </c>
      <c r="AC10" s="41" t="str">
        <f>IF(ISBLANK(AC6)," ",IFERROR(VLOOKUP(AC6,'Información Base'!$B$5:$T$44,14,FALSE),0))</f>
        <v xml:space="preserve"> </v>
      </c>
      <c r="AD10" s="41" t="str">
        <f>IF(ISBLANK(AD6)," ",IFERROR(VLOOKUP(AD6,'Información Base'!$B$5:$T$44,14,FALSE),0))</f>
        <v xml:space="preserve"> </v>
      </c>
      <c r="AE10" s="41" t="str">
        <f>IF(ISBLANK(AE6)," ",IFERROR(VLOOKUP(AE6,'Información Base'!$B$5:$T$44,14,FALSE),0))</f>
        <v xml:space="preserve"> </v>
      </c>
      <c r="AF10" s="41" t="str">
        <f>IF(ISBLANK(AF6)," ",IFERROR(VLOOKUP(AF6,'Información Base'!$B$5:$T$44,14,FALSE),0))</f>
        <v xml:space="preserve"> </v>
      </c>
      <c r="AG10" s="41" t="str">
        <f>IF(ISBLANK(AG6)," ",IFERROR(VLOOKUP(AG6,'Información Base'!$B$5:$T$44,14,FALSE),0))</f>
        <v xml:space="preserve"> </v>
      </c>
      <c r="AH10" s="41" t="str">
        <f>IF(ISBLANK(AH6)," ",IFERROR(VLOOKUP(AH6,'Información Base'!$B$5:$T$44,14,FALSE),0))</f>
        <v xml:space="preserve"> </v>
      </c>
      <c r="AI10" s="41" t="str">
        <f>IF(ISBLANK(AI6)," ",IFERROR(VLOOKUP(AI6,'Información Base'!$B$5:$T$44,14,FALSE),0))</f>
        <v xml:space="preserve"> </v>
      </c>
      <c r="AJ10" s="41" t="str">
        <f>IF(ISBLANK(AJ6)," ",IFERROR(VLOOKUP(AJ6,'Información Base'!$B$5:$T$44,14,FALSE),0))</f>
        <v xml:space="preserve"> </v>
      </c>
      <c r="AK10" s="41" t="str">
        <f>IF(ISBLANK(AK6)," ",IFERROR(VLOOKUP(AK6,'Información Base'!$B$5:$T$44,14,FALSE),0))</f>
        <v xml:space="preserve"> </v>
      </c>
      <c r="AL10" s="41" t="str">
        <f>IF(ISBLANK(AL6)," ",IFERROR(VLOOKUP(AL6,'Información Base'!$B$5:$T$44,14,FALSE),0))</f>
        <v xml:space="preserve"> </v>
      </c>
      <c r="AM10" s="41" t="str">
        <f>IF(ISBLANK(AM6)," ",IFERROR(VLOOKUP(AM6,'Información Base'!$B$5:$T$44,14,FALSE),0))</f>
        <v xml:space="preserve"> </v>
      </c>
      <c r="AN10" s="41" t="str">
        <f>IF(ISBLANK(AN6)," ",IFERROR(VLOOKUP(AN6,'Información Base'!$B$5:$T$44,14,FALSE),0))</f>
        <v xml:space="preserve"> </v>
      </c>
      <c r="AO10" s="41" t="str">
        <f>IF(ISBLANK(AO6)," ",IFERROR(VLOOKUP(AO6,'Información Base'!$B$5:$T$44,14,FALSE),0))</f>
        <v xml:space="preserve"> </v>
      </c>
      <c r="AP10" s="41" t="str">
        <f>IF(ISBLANK(AP6)," ",IFERROR(VLOOKUP(AP6,'Información Base'!$B$5:$T$44,14,FALSE),0))</f>
        <v xml:space="preserve"> </v>
      </c>
      <c r="AQ10" s="41" t="str">
        <f>IF(ISBLANK(AQ6)," ",IFERROR(VLOOKUP(AQ6,'Información Base'!$B$5:$T$44,14,FALSE),0))</f>
        <v xml:space="preserve"> </v>
      </c>
      <c r="AR10" s="41" t="str">
        <f>IF(ISBLANK(AR6)," ",IFERROR(VLOOKUP(AR6,'Información Base'!$B$5:$T$44,14,FALSE),0))</f>
        <v xml:space="preserve"> </v>
      </c>
      <c r="AS10" s="41" t="str">
        <f>IF(ISBLANK(AS6)," ",IFERROR(VLOOKUP(AS6,'Información Base'!$B$5:$T$44,14,FALSE),0))</f>
        <v xml:space="preserve"> </v>
      </c>
      <c r="AT10" s="41" t="str">
        <f>IF(ISBLANK(AT6)," ",IFERROR(VLOOKUP(AT6,'Información Base'!$B$5:$T$44,14,FALSE),0))</f>
        <v xml:space="preserve"> </v>
      </c>
      <c r="AU10" s="41" t="str">
        <f>IF(ISBLANK(AU6)," ",IFERROR(VLOOKUP(AU6,'Información Base'!$B$5:$T$44,14,FALSE),0))</f>
        <v xml:space="preserve"> </v>
      </c>
      <c r="AV10" s="41" t="str">
        <f>IF(ISBLANK(AV6)," ",IFERROR(VLOOKUP(AV6,'Información Base'!$B$5:$T$44,14,FALSE),0))</f>
        <v xml:space="preserve"> </v>
      </c>
      <c r="AW10" s="41" t="str">
        <f>IF(ISBLANK(AW6)," ",IFERROR(VLOOKUP(AW6,'Información Base'!$B$5:$T$44,14,FALSE),0))</f>
        <v xml:space="preserve"> </v>
      </c>
      <c r="AX10" s="41" t="str">
        <f>IF(ISBLANK(AX6)," ",IFERROR(VLOOKUP(AX6,'Información Base'!$B$5:$T$44,14,FALSE),0))</f>
        <v xml:space="preserve"> </v>
      </c>
      <c r="AY10" s="41" t="str">
        <f>IF(ISBLANK(AY6)," ",IFERROR(VLOOKUP(AY6,'Información Base'!$B$5:$T$44,14,FALSE),0))</f>
        <v xml:space="preserve"> </v>
      </c>
      <c r="AZ10" s="41" t="str">
        <f>IF(ISBLANK(AZ6)," ",IFERROR(VLOOKUP(AZ6,'Información Base'!$B$5:$T$44,14,FALSE),0))</f>
        <v xml:space="preserve"> </v>
      </c>
      <c r="BA10" s="41" t="str">
        <f>IF(ISBLANK(BA6)," ",IFERROR(VLOOKUP(BA6,'Información Base'!$B$5:$T$44,14,FALSE),0))</f>
        <v xml:space="preserve"> </v>
      </c>
      <c r="BB10" s="41" t="str">
        <f>IF(ISBLANK(BB6)," ",IFERROR(VLOOKUP(BB6,'Información Base'!$B$5:$T$44,14,FALSE),0))</f>
        <v xml:space="preserve"> </v>
      </c>
      <c r="BC10" s="41" t="str">
        <f>IF(ISBLANK(BC6)," ",IFERROR(VLOOKUP(BC6,'Información Base'!$B$5:$T$44,14,FALSE),0))</f>
        <v xml:space="preserve"> </v>
      </c>
      <c r="BD10" s="41" t="str">
        <f>IF(ISBLANK(BD6)," ",IFERROR(VLOOKUP(BD6,'Información Base'!$B$5:$T$44,14,FALSE),0))</f>
        <v xml:space="preserve"> </v>
      </c>
      <c r="BE10" s="41" t="str">
        <f>IF(ISBLANK(BE6)," ",IFERROR(VLOOKUP(BE6,'Información Base'!$B$5:$T$44,14,FALSE),0))</f>
        <v xml:space="preserve"> </v>
      </c>
      <c r="BF10" s="41" t="str">
        <f>IF(ISBLANK(BF6)," ",IFERROR(VLOOKUP(BF6,'Información Base'!$B$5:$T$44,14,FALSE),0))</f>
        <v xml:space="preserve"> </v>
      </c>
      <c r="BG10" s="41" t="str">
        <f>IF(ISBLANK(BG6)," ",IFERROR(VLOOKUP(BG6,'Información Base'!$B$5:$T$44,14,FALSE),0))</f>
        <v xml:space="preserve"> </v>
      </c>
      <c r="BH10" s="41" t="str">
        <f>IF(ISBLANK(BH6)," ",IFERROR(VLOOKUP(BH6,'Información Base'!$B$5:$T$44,14,FALSE),0))</f>
        <v xml:space="preserve"> </v>
      </c>
      <c r="BI10" s="41" t="str">
        <f>IF(ISBLANK(BI6)," ",IFERROR(VLOOKUP(BI6,'Información Base'!$B$5:$T$44,14,FALSE),0))</f>
        <v xml:space="preserve"> </v>
      </c>
      <c r="BJ10" s="41" t="str">
        <f>IF(ISBLANK(BJ6)," ",IFERROR(VLOOKUP(BJ6,'Información Base'!$B$5:$T$44,14,FALSE),0))</f>
        <v xml:space="preserve"> </v>
      </c>
      <c r="BK10" s="41" t="str">
        <f>IF(ISBLANK(BK6)," ",IFERROR(VLOOKUP(BK6,'Información Base'!$B$5:$T$44,14,FALSE),0))</f>
        <v xml:space="preserve"> </v>
      </c>
      <c r="BL10" s="41" t="str">
        <f>IF(ISBLANK(BL6)," ",IFERROR(VLOOKUP(BL6,'Información Base'!$B$5:$T$44,14,FALSE),0))</f>
        <v xml:space="preserve"> </v>
      </c>
      <c r="BM10" s="41" t="str">
        <f>IF(ISBLANK(BM6)," ",IFERROR(VLOOKUP(BM6,'Información Base'!$B$5:$T$44,14,FALSE),0))</f>
        <v xml:space="preserve"> </v>
      </c>
      <c r="BN10" s="41" t="str">
        <f>IF(ISBLANK(BN6)," ",IFERROR(VLOOKUP(BN6,'Información Base'!$B$5:$T$44,14,FALSE),0))</f>
        <v xml:space="preserve"> </v>
      </c>
      <c r="BO10" s="41" t="str">
        <f>IF(ISBLANK(BO6)," ",IFERROR(VLOOKUP(BO6,'Información Base'!$B$5:$T$44,14,FALSE),0))</f>
        <v xml:space="preserve"> </v>
      </c>
      <c r="BP10" s="41" t="str">
        <f>IF(ISBLANK(BP6)," ",IFERROR(VLOOKUP(BP6,'Información Base'!$B$5:$T$44,14,FALSE),0))</f>
        <v xml:space="preserve"> </v>
      </c>
      <c r="BQ10" s="41" t="str">
        <f>IF(ISBLANK(BQ6)," ",IFERROR(VLOOKUP(BQ6,'Información Base'!$B$5:$T$44,14,FALSE),0))</f>
        <v xml:space="preserve"> </v>
      </c>
      <c r="BR10" s="41" t="str">
        <f>IF(ISBLANK(BR6)," ",IFERROR(VLOOKUP(BR6,'Información Base'!$B$5:$T$44,14,FALSE),0))</f>
        <v xml:space="preserve"> </v>
      </c>
      <c r="BS10" s="41" t="str">
        <f>IF(ISBLANK(BS6)," ",IFERROR(VLOOKUP(BS6,'Información Base'!$B$5:$T$44,14,FALSE),0))</f>
        <v xml:space="preserve"> </v>
      </c>
      <c r="BT10" s="41" t="str">
        <f>IF(ISBLANK(BT6)," ",IFERROR(VLOOKUP(BT6,'Información Base'!$B$5:$T$44,14,FALSE),0))</f>
        <v xml:space="preserve"> </v>
      </c>
      <c r="BU10" s="41" t="str">
        <f>IF(ISBLANK(BU6)," ",IFERROR(VLOOKUP(BU6,'Información Base'!$B$5:$T$44,14,FALSE),0))</f>
        <v xml:space="preserve"> </v>
      </c>
      <c r="BV10" s="41" t="str">
        <f>IF(ISBLANK(BV6)," ",IFERROR(VLOOKUP(BV6,'Información Base'!$B$5:$T$44,14,FALSE),0))</f>
        <v xml:space="preserve"> </v>
      </c>
      <c r="BW10" s="41" t="str">
        <f>IF(ISBLANK(BW6)," ",IFERROR(VLOOKUP(BW6,'Información Base'!$B$5:$T$44,14,FALSE),0))</f>
        <v xml:space="preserve"> </v>
      </c>
      <c r="BX10" s="41" t="str">
        <f>IF(ISBLANK(BX6)," ",IFERROR(VLOOKUP(BX6,'Información Base'!$B$5:$T$44,14,FALSE),0))</f>
        <v xml:space="preserve"> </v>
      </c>
      <c r="BY10" s="41" t="str">
        <f>IF(ISBLANK(BY6)," ",IFERROR(VLOOKUP(BY6,'Información Base'!$B$5:$T$44,14,FALSE),0))</f>
        <v xml:space="preserve"> </v>
      </c>
      <c r="BZ10" s="41" t="str">
        <f>IF(ISBLANK(BZ6)," ",IFERROR(VLOOKUP(BZ6,'Información Base'!$B$5:$T$44,14,FALSE),0))</f>
        <v xml:space="preserve"> </v>
      </c>
      <c r="CA10" s="41" t="str">
        <f>IF(ISBLANK(CA6)," ",IFERROR(VLOOKUP(CA6,'Información Base'!$B$5:$T$44,14,FALSE),0))</f>
        <v xml:space="preserve"> </v>
      </c>
      <c r="CB10" s="41" t="str">
        <f>IF(ISBLANK(CB6)," ",IFERROR(VLOOKUP(CB6,'Información Base'!$B$5:$T$44,14,FALSE),0))</f>
        <v xml:space="preserve"> </v>
      </c>
      <c r="CC10" s="41" t="str">
        <f>IF(ISBLANK(CC6)," ",IFERROR(VLOOKUP(CC6,'Información Base'!$B$5:$T$44,14,FALSE),0))</f>
        <v xml:space="preserve"> </v>
      </c>
      <c r="CD10" s="41" t="str">
        <f>IF(ISBLANK(CD6)," ",IFERROR(VLOOKUP(CD6,'Información Base'!$B$5:$T$44,14,FALSE),0))</f>
        <v xml:space="preserve"> </v>
      </c>
      <c r="CE10" s="41" t="str">
        <f>IF(ISBLANK(CE6)," ",IFERROR(VLOOKUP(CE6,'Información Base'!$B$5:$T$44,14,FALSE),0))</f>
        <v xml:space="preserve"> </v>
      </c>
      <c r="CF10" s="41" t="str">
        <f>IF(ISBLANK(CF6)," ",IFERROR(VLOOKUP(CF6,'Información Base'!$B$5:$T$44,14,FALSE),0))</f>
        <v xml:space="preserve"> </v>
      </c>
      <c r="CG10" s="41" t="str">
        <f>IF(ISBLANK(CG6)," ",IFERROR(VLOOKUP(CG6,'Información Base'!$B$5:$T$44,14,FALSE),0))</f>
        <v xml:space="preserve"> </v>
      </c>
      <c r="CH10" s="41" t="str">
        <f>IF(ISBLANK(CH6)," ",IFERROR(VLOOKUP(CH6,'Información Base'!$B$5:$T$44,14,FALSE),0))</f>
        <v xml:space="preserve"> </v>
      </c>
      <c r="CI10" s="41" t="str">
        <f>IF(ISBLANK(CI6)," ",IFERROR(VLOOKUP(CI6,'Información Base'!$B$5:$T$44,14,FALSE),0))</f>
        <v xml:space="preserve"> </v>
      </c>
      <c r="CJ10" s="41" t="str">
        <f>IF(ISBLANK(CJ6)," ",IFERROR(VLOOKUP(CJ6,'Información Base'!$B$5:$T$44,14,FALSE),0))</f>
        <v xml:space="preserve"> </v>
      </c>
      <c r="CK10" s="41" t="str">
        <f>IF(ISBLANK(CK6)," ",IFERROR(VLOOKUP(CK6,'Información Base'!$B$5:$T$44,14,FALSE),0))</f>
        <v xml:space="preserve"> </v>
      </c>
      <c r="CL10" s="41" t="str">
        <f>IF(ISBLANK(CL6)," ",IFERROR(VLOOKUP(CL6,'Información Base'!$B$5:$T$44,14,FALSE),0))</f>
        <v xml:space="preserve"> </v>
      </c>
      <c r="CM10" s="41" t="str">
        <f>IF(ISBLANK(CM6)," ",IFERROR(VLOOKUP(CM6,'Información Base'!$B$5:$T$44,14,FALSE),0))</f>
        <v xml:space="preserve"> </v>
      </c>
      <c r="CN10" s="41" t="str">
        <f>IF(ISBLANK(CN6)," ",IFERROR(VLOOKUP(CN6,'Información Base'!$B$5:$T$44,14,FALSE),0))</f>
        <v xml:space="preserve"> </v>
      </c>
      <c r="CO10" s="41" t="str">
        <f>IF(ISBLANK(CO6)," ",IFERROR(VLOOKUP(CO6,'Información Base'!$B$5:$T$44,14,FALSE),0))</f>
        <v xml:space="preserve"> </v>
      </c>
      <c r="CP10" s="41" t="str">
        <f>IF(ISBLANK(CP6)," ",IFERROR(VLOOKUP(CP6,'Información Base'!$B$5:$T$44,14,FALSE),0))</f>
        <v xml:space="preserve"> </v>
      </c>
      <c r="CQ10" s="41" t="str">
        <f>IF(ISBLANK(CQ6)," ",IFERROR(VLOOKUP(CQ6,'Información Base'!$B$5:$T$44,14,FALSE),0))</f>
        <v xml:space="preserve"> </v>
      </c>
      <c r="CR10" s="41" t="str">
        <f>IF(ISBLANK(CR6)," ",IFERROR(VLOOKUP(CR6,'Información Base'!$B$5:$T$44,14,FALSE),0))</f>
        <v xml:space="preserve"> </v>
      </c>
      <c r="CS10" s="41" t="str">
        <f>IF(ISBLANK(CS6)," ",IFERROR(VLOOKUP(CS6,'Información Base'!$B$5:$T$44,14,FALSE),0))</f>
        <v xml:space="preserve"> </v>
      </c>
      <c r="CT10" s="41" t="str">
        <f>IF(ISBLANK(CT6)," ",IFERROR(VLOOKUP(CT6,'Información Base'!$B$5:$T$44,14,FALSE),0))</f>
        <v xml:space="preserve"> </v>
      </c>
      <c r="CU10" s="41" t="str">
        <f>IF(ISBLANK(CU6)," ",IFERROR(VLOOKUP(CU6,'Información Base'!$B$5:$T$44,14,FALSE),0))</f>
        <v xml:space="preserve"> </v>
      </c>
      <c r="CV10" s="41" t="str">
        <f>IF(ISBLANK(CV6)," ",IFERROR(VLOOKUP(CV6,'Información Base'!$B$5:$T$44,14,FALSE),0))</f>
        <v xml:space="preserve"> </v>
      </c>
      <c r="CW10" s="41" t="str">
        <f>IF(ISBLANK(CW6)," ",IFERROR(VLOOKUP(CW6,'Información Base'!$B$5:$T$44,14,FALSE),0))</f>
        <v xml:space="preserve"> </v>
      </c>
      <c r="CX10" s="41" t="str">
        <f>IF(ISBLANK(CX6)," ",IFERROR(VLOOKUP(CX6,'Información Base'!$B$5:$T$44,14,FALSE),0))</f>
        <v xml:space="preserve"> </v>
      </c>
      <c r="CY10" s="41" t="str">
        <f>IF(ISBLANK(CY6)," ",IFERROR(VLOOKUP(CY6,'Información Base'!$B$5:$T$44,14,FALSE),0))</f>
        <v xml:space="preserve"> </v>
      </c>
      <c r="CZ10" s="41" t="str">
        <f>IF(ISBLANK(CZ6)," ",IFERROR(VLOOKUP(CZ6,'Información Base'!$B$5:$T$44,14,FALSE),0))</f>
        <v xml:space="preserve"> </v>
      </c>
      <c r="DA10" s="41" t="str">
        <f>IF(ISBLANK(DA6)," ",IFERROR(VLOOKUP(DA6,'Información Base'!$B$5:$T$44,14,FALSE),0))</f>
        <v xml:space="preserve"> </v>
      </c>
      <c r="DB10" s="41" t="str">
        <f>IF(ISBLANK(DB6)," ",IFERROR(VLOOKUP(DB6,'Información Base'!$B$5:$T$44,14,FALSE),0))</f>
        <v xml:space="preserve"> </v>
      </c>
      <c r="DC10" s="41" t="str">
        <f>IF(ISBLANK(DC6)," ",IFERROR(VLOOKUP(DC6,'Información Base'!$B$5:$T$44,14,FALSE),0))</f>
        <v xml:space="preserve"> </v>
      </c>
      <c r="DD10" s="41" t="str">
        <f>IF(ISBLANK(DD6)," ",IFERROR(VLOOKUP(DD6,'Información Base'!$B$5:$T$44,14,FALSE),0))</f>
        <v xml:space="preserve"> </v>
      </c>
      <c r="DE10" s="41" t="str">
        <f>IF(ISBLANK(DE6)," ",IFERROR(VLOOKUP(DE6,'Información Base'!$B$5:$T$44,14,FALSE),0))</f>
        <v xml:space="preserve"> </v>
      </c>
      <c r="DF10" s="41" t="str">
        <f>IF(ISBLANK(DF6)," ",IFERROR(VLOOKUP(DF6,'Información Base'!$B$5:$T$44,14,FALSE),0))</f>
        <v xml:space="preserve"> </v>
      </c>
      <c r="DG10" s="41" t="str">
        <f>IF(ISBLANK(DG6)," ",IFERROR(VLOOKUP(DG6,'Información Base'!$B$5:$T$44,14,FALSE),0))</f>
        <v xml:space="preserve"> </v>
      </c>
      <c r="DH10" s="41" t="str">
        <f>IF(ISBLANK(DH6)," ",IFERROR(VLOOKUP(DH6,'Información Base'!$B$5:$T$44,14,FALSE),0))</f>
        <v xml:space="preserve"> </v>
      </c>
      <c r="DI10" s="41" t="str">
        <f>IF(ISBLANK(DI6)," ",IFERROR(VLOOKUP(DI6,'Información Base'!$B$5:$T$44,14,FALSE),0))</f>
        <v xml:space="preserve"> </v>
      </c>
    </row>
    <row r="11" spans="2:113" x14ac:dyDescent="0.25">
      <c r="B11" s="186" t="s">
        <v>160</v>
      </c>
      <c r="C11" s="11">
        <f ca="1">IF(ISBLANK(C6)," ",IFERROR(VLOOKUP(C6,'Información Base'!$B$5:$T$44,16,FALSE),0))</f>
        <v>0</v>
      </c>
      <c r="D11" s="11" t="str">
        <f>IF(ISBLANK(D6)," ",IFERROR(VLOOKUP(D6,'Información Base'!$B$5:$T$44,16,FALSE),0))</f>
        <v xml:space="preserve"> </v>
      </c>
      <c r="E11" s="11" t="str">
        <f>IF(ISBLANK(E6)," ",IFERROR(VLOOKUP(E6,'Información Base'!$B$5:$T$44,16,FALSE),0))</f>
        <v xml:space="preserve"> </v>
      </c>
      <c r="F11" s="11" t="str">
        <f>IF(ISBLANK(F6)," ",IFERROR(VLOOKUP(F6,'Información Base'!$B$5:$T$44,16,FALSE),0))</f>
        <v xml:space="preserve"> </v>
      </c>
      <c r="G11" s="11" t="str">
        <f>IF(ISBLANK(G6)," ",IFERROR(VLOOKUP(G6,'Información Base'!$B$5:$T$44,16,FALSE),0))</f>
        <v xml:space="preserve"> </v>
      </c>
      <c r="H11" s="11" t="str">
        <f>IF(ISBLANK(H6)," ",IFERROR(VLOOKUP(H6,'Información Base'!$B$5:$T$44,16,FALSE),0))</f>
        <v xml:space="preserve"> </v>
      </c>
      <c r="I11" s="155" t="str">
        <f>IF(ISBLANK(I6)," ",IFERROR(VLOOKUP(I6,'Información Base'!$B$5:$T$44,16,FALSE),0))</f>
        <v xml:space="preserve"> </v>
      </c>
      <c r="J11" s="11" t="str">
        <f>IF(ISBLANK(J6)," ",IFERROR(VLOOKUP(J6,'Información Base'!$B$5:$T$44,16,FALSE),0))</f>
        <v xml:space="preserve"> </v>
      </c>
      <c r="K11" s="11" t="str">
        <f>IF(ISBLANK(K6)," ",IFERROR(VLOOKUP(K6,'Información Base'!$B$5:$T$44,16,FALSE),0))</f>
        <v xml:space="preserve"> </v>
      </c>
      <c r="L11" s="11" t="str">
        <f>IF(ISBLANK(L6)," ",IFERROR(VLOOKUP(L6,'Información Base'!$B$5:$T$44,16,FALSE),0))</f>
        <v xml:space="preserve"> </v>
      </c>
      <c r="M11" s="11" t="str">
        <f>IF(ISBLANK(M6)," ",IFERROR(VLOOKUP(M6,'Información Base'!$B$5:$T$44,16,FALSE),0))</f>
        <v xml:space="preserve"> </v>
      </c>
      <c r="N11" s="11" t="str">
        <f>IF(ISBLANK(N6)," ",IFERROR(VLOOKUP(N6,'Información Base'!$B$5:$T$44,16,FALSE),0))</f>
        <v xml:space="preserve"> </v>
      </c>
      <c r="O11" s="11" t="str">
        <f>IF(ISBLANK(O6)," ",IFERROR(VLOOKUP(O6,'Información Base'!$B$5:$T$44,16,FALSE),0))</f>
        <v xml:space="preserve"> </v>
      </c>
      <c r="P11" s="11" t="str">
        <f>IF(ISBLANK(P6)," ",IFERROR(VLOOKUP(P6,'Información Base'!$B$5:$T$44,16,FALSE),0))</f>
        <v xml:space="preserve"> </v>
      </c>
      <c r="Q11" s="11" t="str">
        <f>IF(ISBLANK(Q6)," ",IFERROR(VLOOKUP(Q6,'Información Base'!$B$5:$T$44,16,FALSE),0))</f>
        <v xml:space="preserve"> </v>
      </c>
      <c r="R11" s="11" t="str">
        <f>IF(ISBLANK(R6)," ",IFERROR(VLOOKUP(R6,'Información Base'!$B$5:$T$44,16,FALSE),0))</f>
        <v xml:space="preserve"> </v>
      </c>
      <c r="S11" s="11" t="str">
        <f>IF(ISBLANK(S6)," ",IFERROR(VLOOKUP(S6,'Información Base'!$B$5:$T$44,16,FALSE),0))</f>
        <v xml:space="preserve"> </v>
      </c>
      <c r="T11" s="11" t="str">
        <f>IF(ISBLANK(T6)," ",IFERROR(VLOOKUP(T6,'Información Base'!$B$5:$T$44,16,FALSE),0))</f>
        <v xml:space="preserve"> </v>
      </c>
      <c r="U11" s="11" t="str">
        <f>IF(ISBLANK(U6)," ",IFERROR(VLOOKUP(U6,'Información Base'!$B$5:$T$44,16,FALSE),0))</f>
        <v xml:space="preserve"> </v>
      </c>
      <c r="V11" s="11" t="str">
        <f>IF(ISBLANK(V6)," ",IFERROR(VLOOKUP(V6,'Información Base'!$B$5:$T$44,16,FALSE),0))</f>
        <v xml:space="preserve"> </v>
      </c>
      <c r="W11" s="11" t="str">
        <f>IF(ISBLANK(W6)," ",IFERROR(VLOOKUP(W6,'Información Base'!$B$5:$T$44,16,FALSE),0))</f>
        <v xml:space="preserve"> </v>
      </c>
      <c r="X11" s="11" t="str">
        <f>IF(ISBLANK(X6)," ",IFERROR(VLOOKUP(X6,'Información Base'!$B$5:$T$44,16,FALSE),0))</f>
        <v xml:space="preserve"> </v>
      </c>
      <c r="Y11" s="11" t="str">
        <f>IF(ISBLANK(Y6)," ",IFERROR(VLOOKUP(Y6,'Información Base'!$B$5:$T$44,16,FALSE),0))</f>
        <v xml:space="preserve"> </v>
      </c>
      <c r="Z11" s="11" t="str">
        <f>IF(ISBLANK(Z6)," ",IFERROR(VLOOKUP(Z6,'Información Base'!$B$5:$T$44,16,FALSE),0))</f>
        <v xml:space="preserve"> </v>
      </c>
      <c r="AA11" s="11" t="str">
        <f>IF(ISBLANK(AA6)," ",IFERROR(VLOOKUP(AA6,'Información Base'!$B$5:$T$44,16,FALSE),0))</f>
        <v xml:space="preserve"> </v>
      </c>
      <c r="AB11" s="11" t="str">
        <f>IF(ISBLANK(AB6)," ",IFERROR(VLOOKUP(AB6,'Información Base'!$B$5:$T$44,16,FALSE),0))</f>
        <v xml:space="preserve"> </v>
      </c>
      <c r="AC11" s="11" t="str">
        <f>IF(ISBLANK(AC6)," ",IFERROR(VLOOKUP(AC6,'Información Base'!$B$5:$T$44,16,FALSE),0))</f>
        <v xml:space="preserve"> </v>
      </c>
      <c r="AD11" s="11" t="str">
        <f>IF(ISBLANK(AD6)," ",IFERROR(VLOOKUP(AD6,'Información Base'!$B$5:$T$44,16,FALSE),0))</f>
        <v xml:space="preserve"> </v>
      </c>
      <c r="AE11" s="11" t="str">
        <f>IF(ISBLANK(AE6)," ",IFERROR(VLOOKUP(AE6,'Información Base'!$B$5:$T$44,16,FALSE),0))</f>
        <v xml:space="preserve"> </v>
      </c>
      <c r="AF11" s="11" t="str">
        <f>IF(ISBLANK(AF6)," ",IFERROR(VLOOKUP(AF6,'Información Base'!$B$5:$T$44,16,FALSE),0))</f>
        <v xml:space="preserve"> </v>
      </c>
      <c r="AG11" s="11" t="str">
        <f>IF(ISBLANK(AG6)," ",IFERROR(VLOOKUP(AG6,'Información Base'!$B$5:$T$44,16,FALSE),0))</f>
        <v xml:space="preserve"> </v>
      </c>
      <c r="AH11" s="11" t="str">
        <f>IF(ISBLANK(AH6)," ",IFERROR(VLOOKUP(AH6,'Información Base'!$B$5:$T$44,16,FALSE),0))</f>
        <v xml:space="preserve"> </v>
      </c>
      <c r="AI11" s="11" t="str">
        <f>IF(ISBLANK(AI6)," ",IFERROR(VLOOKUP(AI6,'Información Base'!$B$5:$T$44,16,FALSE),0))</f>
        <v xml:space="preserve"> </v>
      </c>
      <c r="AJ11" s="11" t="str">
        <f>IF(ISBLANK(AJ6)," ",IFERROR(VLOOKUP(AJ6,'Información Base'!$B$5:$T$44,16,FALSE),0))</f>
        <v xml:space="preserve"> </v>
      </c>
      <c r="AK11" s="11" t="str">
        <f>IF(ISBLANK(AK6)," ",IFERROR(VLOOKUP(AK6,'Información Base'!$B$5:$T$44,16,FALSE),0))</f>
        <v xml:space="preserve"> </v>
      </c>
      <c r="AL11" s="11" t="str">
        <f>IF(ISBLANK(AL6)," ",IFERROR(VLOOKUP(AL6,'Información Base'!$B$5:$T$44,16,FALSE),0))</f>
        <v xml:space="preserve"> </v>
      </c>
      <c r="AM11" s="11" t="str">
        <f>IF(ISBLANK(AM6)," ",IFERROR(VLOOKUP(AM6,'Información Base'!$B$5:$T$44,16,FALSE),0))</f>
        <v xml:space="preserve"> </v>
      </c>
      <c r="AN11" s="11" t="str">
        <f>IF(ISBLANK(AN6)," ",IFERROR(VLOOKUP(AN6,'Información Base'!$B$5:$T$44,16,FALSE),0))</f>
        <v xml:space="preserve"> </v>
      </c>
      <c r="AO11" s="11" t="str">
        <f>IF(ISBLANK(AO6)," ",IFERROR(VLOOKUP(AO6,'Información Base'!$B$5:$T$44,16,FALSE),0))</f>
        <v xml:space="preserve"> </v>
      </c>
      <c r="AP11" s="11" t="str">
        <f>IF(ISBLANK(AP6)," ",IFERROR(VLOOKUP(AP6,'Información Base'!$B$5:$T$44,16,FALSE),0))</f>
        <v xml:space="preserve"> </v>
      </c>
      <c r="AQ11" s="11" t="str">
        <f>IF(ISBLANK(AQ6)," ",IFERROR(VLOOKUP(AQ6,'Información Base'!$B$5:$T$44,16,FALSE),0))</f>
        <v xml:space="preserve"> </v>
      </c>
      <c r="AR11" s="11" t="str">
        <f>IF(ISBLANK(AR6)," ",IFERROR(VLOOKUP(AR6,'Información Base'!$B$5:$T$44,16,FALSE),0))</f>
        <v xml:space="preserve"> </v>
      </c>
      <c r="AS11" s="11" t="str">
        <f>IF(ISBLANK(AS6)," ",IFERROR(VLOOKUP(AS6,'Información Base'!$B$5:$T$44,16,FALSE),0))</f>
        <v xml:space="preserve"> </v>
      </c>
      <c r="AT11" s="11" t="str">
        <f>IF(ISBLANK(AT6)," ",IFERROR(VLOOKUP(AT6,'Información Base'!$B$5:$T$44,16,FALSE),0))</f>
        <v xml:space="preserve"> </v>
      </c>
      <c r="AU11" s="11" t="str">
        <f>IF(ISBLANK(AU6)," ",IFERROR(VLOOKUP(AU6,'Información Base'!$B$5:$T$44,16,FALSE),0))</f>
        <v xml:space="preserve"> </v>
      </c>
      <c r="AV11" s="11" t="str">
        <f>IF(ISBLANK(AV6)," ",IFERROR(VLOOKUP(AV6,'Información Base'!$B$5:$T$44,16,FALSE),0))</f>
        <v xml:space="preserve"> </v>
      </c>
      <c r="AW11" s="11" t="str">
        <f>IF(ISBLANK(AW6)," ",IFERROR(VLOOKUP(AW6,'Información Base'!$B$5:$T$44,16,FALSE),0))</f>
        <v xml:space="preserve"> </v>
      </c>
      <c r="AX11" s="11" t="str">
        <f>IF(ISBLANK(AX6)," ",IFERROR(VLOOKUP(AX6,'Información Base'!$B$5:$T$44,16,FALSE),0))</f>
        <v xml:space="preserve"> </v>
      </c>
      <c r="AY11" s="11" t="str">
        <f>IF(ISBLANK(AY6)," ",IFERROR(VLOOKUP(AY6,'Información Base'!$B$5:$T$44,16,FALSE),0))</f>
        <v xml:space="preserve"> </v>
      </c>
      <c r="AZ11" s="11" t="str">
        <f>IF(ISBLANK(AZ6)," ",IFERROR(VLOOKUP(AZ6,'Información Base'!$B$5:$T$44,16,FALSE),0))</f>
        <v xml:space="preserve"> </v>
      </c>
      <c r="BA11" s="11" t="str">
        <f>IF(ISBLANK(BA6)," ",IFERROR(VLOOKUP(BA6,'Información Base'!$B$5:$T$44,16,FALSE),0))</f>
        <v xml:space="preserve"> </v>
      </c>
      <c r="BB11" s="11" t="str">
        <f>IF(ISBLANK(BB6)," ",IFERROR(VLOOKUP(BB6,'Información Base'!$B$5:$T$44,16,FALSE),0))</f>
        <v xml:space="preserve"> </v>
      </c>
      <c r="BC11" s="11" t="str">
        <f>IF(ISBLANK(BC6)," ",IFERROR(VLOOKUP(BC6,'Información Base'!$B$5:$T$44,16,FALSE),0))</f>
        <v xml:space="preserve"> </v>
      </c>
      <c r="BD11" s="11" t="str">
        <f>IF(ISBLANK(BD6)," ",IFERROR(VLOOKUP(BD6,'Información Base'!$B$5:$T$44,16,FALSE),0))</f>
        <v xml:space="preserve"> </v>
      </c>
      <c r="BE11" s="11" t="str">
        <f>IF(ISBLANK(BE6)," ",IFERROR(VLOOKUP(BE6,'Información Base'!$B$5:$T$44,16,FALSE),0))</f>
        <v xml:space="preserve"> </v>
      </c>
      <c r="BF11" s="11" t="str">
        <f>IF(ISBLANK(BF6)," ",IFERROR(VLOOKUP(BF6,'Información Base'!$B$5:$T$44,16,FALSE),0))</f>
        <v xml:space="preserve"> </v>
      </c>
      <c r="BG11" s="11" t="str">
        <f>IF(ISBLANK(BG6)," ",IFERROR(VLOOKUP(BG6,'Información Base'!$B$5:$T$44,16,FALSE),0))</f>
        <v xml:space="preserve"> </v>
      </c>
      <c r="BH11" s="11" t="str">
        <f>IF(ISBLANK(BH6)," ",IFERROR(VLOOKUP(BH6,'Información Base'!$B$5:$T$44,16,FALSE),0))</f>
        <v xml:space="preserve"> </v>
      </c>
      <c r="BI11" s="11" t="str">
        <f>IF(ISBLANK(BI6)," ",IFERROR(VLOOKUP(BI6,'Información Base'!$B$5:$T$44,16,FALSE),0))</f>
        <v xml:space="preserve"> </v>
      </c>
      <c r="BJ11" s="11" t="str">
        <f>IF(ISBLANK(BJ6)," ",IFERROR(VLOOKUP(BJ6,'Información Base'!$B$5:$T$44,16,FALSE),0))</f>
        <v xml:space="preserve"> </v>
      </c>
      <c r="BK11" s="11" t="str">
        <f>IF(ISBLANK(BK6)," ",IFERROR(VLOOKUP(BK6,'Información Base'!$B$5:$T$44,16,FALSE),0))</f>
        <v xml:space="preserve"> </v>
      </c>
      <c r="BL11" s="11" t="str">
        <f>IF(ISBLANK(BL6)," ",IFERROR(VLOOKUP(BL6,'Información Base'!$B$5:$T$44,16,FALSE),0))</f>
        <v xml:space="preserve"> </v>
      </c>
      <c r="BM11" s="11" t="str">
        <f>IF(ISBLANK(BM6)," ",IFERROR(VLOOKUP(BM6,'Información Base'!$B$5:$T$44,16,FALSE),0))</f>
        <v xml:space="preserve"> </v>
      </c>
      <c r="BN11" s="11" t="str">
        <f>IF(ISBLANK(BN6)," ",IFERROR(VLOOKUP(BN6,'Información Base'!$B$5:$T$44,16,FALSE),0))</f>
        <v xml:space="preserve"> </v>
      </c>
      <c r="BO11" s="11" t="str">
        <f>IF(ISBLANK(BO6)," ",IFERROR(VLOOKUP(BO6,'Información Base'!$B$5:$T$44,16,FALSE),0))</f>
        <v xml:space="preserve"> </v>
      </c>
      <c r="BP11" s="11" t="str">
        <f>IF(ISBLANK(BP6)," ",IFERROR(VLOOKUP(BP6,'Información Base'!$B$5:$T$44,16,FALSE),0))</f>
        <v xml:space="preserve"> </v>
      </c>
      <c r="BQ11" s="11" t="str">
        <f>IF(ISBLANK(BQ6)," ",IFERROR(VLOOKUP(BQ6,'Información Base'!$B$5:$T$44,16,FALSE),0))</f>
        <v xml:space="preserve"> </v>
      </c>
      <c r="BR11" s="11" t="str">
        <f>IF(ISBLANK(BR6)," ",IFERROR(VLOOKUP(BR6,'Información Base'!$B$5:$T$44,16,FALSE),0))</f>
        <v xml:space="preserve"> </v>
      </c>
      <c r="BS11" s="11" t="str">
        <f>IF(ISBLANK(BS6)," ",IFERROR(VLOOKUP(BS6,'Información Base'!$B$5:$T$44,16,FALSE),0))</f>
        <v xml:space="preserve"> </v>
      </c>
      <c r="BT11" s="11" t="str">
        <f>IF(ISBLANK(BT6)," ",IFERROR(VLOOKUP(BT6,'Información Base'!$B$5:$T$44,16,FALSE),0))</f>
        <v xml:space="preserve"> </v>
      </c>
      <c r="BU11" s="11" t="str">
        <f>IF(ISBLANK(BU6)," ",IFERROR(VLOOKUP(BU6,'Información Base'!$B$5:$T$44,16,FALSE),0))</f>
        <v xml:space="preserve"> </v>
      </c>
      <c r="BV11" s="11" t="str">
        <f>IF(ISBLANK(BV6)," ",IFERROR(VLOOKUP(BV6,'Información Base'!$B$5:$T$44,16,FALSE),0))</f>
        <v xml:space="preserve"> </v>
      </c>
      <c r="BW11" s="11" t="str">
        <f>IF(ISBLANK(BW6)," ",IFERROR(VLOOKUP(BW6,'Información Base'!$B$5:$T$44,16,FALSE),0))</f>
        <v xml:space="preserve"> </v>
      </c>
      <c r="BX11" s="11" t="str">
        <f>IF(ISBLANK(BX6)," ",IFERROR(VLOOKUP(BX6,'Información Base'!$B$5:$T$44,16,FALSE),0))</f>
        <v xml:space="preserve"> </v>
      </c>
      <c r="BY11" s="11" t="str">
        <f>IF(ISBLANK(BY6)," ",IFERROR(VLOOKUP(BY6,'Información Base'!$B$5:$T$44,16,FALSE),0))</f>
        <v xml:space="preserve"> </v>
      </c>
      <c r="BZ11" s="11" t="str">
        <f>IF(ISBLANK(BZ6)," ",IFERROR(VLOOKUP(BZ6,'Información Base'!$B$5:$T$44,16,FALSE),0))</f>
        <v xml:space="preserve"> </v>
      </c>
      <c r="CA11" s="11" t="str">
        <f>IF(ISBLANK(CA6)," ",IFERROR(VLOOKUP(CA6,'Información Base'!$B$5:$T$44,16,FALSE),0))</f>
        <v xml:space="preserve"> </v>
      </c>
      <c r="CB11" s="11" t="str">
        <f>IF(ISBLANK(CB6)," ",IFERROR(VLOOKUP(CB6,'Información Base'!$B$5:$T$44,16,FALSE),0))</f>
        <v xml:space="preserve"> </v>
      </c>
      <c r="CC11" s="11" t="str">
        <f>IF(ISBLANK(CC6)," ",IFERROR(VLOOKUP(CC6,'Información Base'!$B$5:$T$44,16,FALSE),0))</f>
        <v xml:space="preserve"> </v>
      </c>
      <c r="CD11" s="11" t="str">
        <f>IF(ISBLANK(CD6)," ",IFERROR(VLOOKUP(CD6,'Información Base'!$B$5:$T$44,16,FALSE),0))</f>
        <v xml:space="preserve"> </v>
      </c>
      <c r="CE11" s="11" t="str">
        <f>IF(ISBLANK(CE6)," ",IFERROR(VLOOKUP(CE6,'Información Base'!$B$5:$T$44,16,FALSE),0))</f>
        <v xml:space="preserve"> </v>
      </c>
      <c r="CF11" s="11" t="str">
        <f>IF(ISBLANK(CF6)," ",IFERROR(VLOOKUP(CF6,'Información Base'!$B$5:$T$44,16,FALSE),0))</f>
        <v xml:space="preserve"> </v>
      </c>
      <c r="CG11" s="11" t="str">
        <f>IF(ISBLANK(CG6)," ",IFERROR(VLOOKUP(CG6,'Información Base'!$B$5:$T$44,16,FALSE),0))</f>
        <v xml:space="preserve"> </v>
      </c>
      <c r="CH11" s="11" t="str">
        <f>IF(ISBLANK(CH6)," ",IFERROR(VLOOKUP(CH6,'Información Base'!$B$5:$T$44,16,FALSE),0))</f>
        <v xml:space="preserve"> </v>
      </c>
      <c r="CI11" s="11" t="str">
        <f>IF(ISBLANK(CI6)," ",IFERROR(VLOOKUP(CI6,'Información Base'!$B$5:$T$44,16,FALSE),0))</f>
        <v xml:space="preserve"> </v>
      </c>
      <c r="CJ11" s="11" t="str">
        <f>IF(ISBLANK(CJ6)," ",IFERROR(VLOOKUP(CJ6,'Información Base'!$B$5:$T$44,16,FALSE),0))</f>
        <v xml:space="preserve"> </v>
      </c>
      <c r="CK11" s="11" t="str">
        <f>IF(ISBLANK(CK6)," ",IFERROR(VLOOKUP(CK6,'Información Base'!$B$5:$T$44,16,FALSE),0))</f>
        <v xml:space="preserve"> </v>
      </c>
      <c r="CL11" s="11" t="str">
        <f>IF(ISBLANK(CL6)," ",IFERROR(VLOOKUP(CL6,'Información Base'!$B$5:$T$44,16,FALSE),0))</f>
        <v xml:space="preserve"> </v>
      </c>
      <c r="CM11" s="11" t="str">
        <f>IF(ISBLANK(CM6)," ",IFERROR(VLOOKUP(CM6,'Información Base'!$B$5:$T$44,16,FALSE),0))</f>
        <v xml:space="preserve"> </v>
      </c>
      <c r="CN11" s="11" t="str">
        <f>IF(ISBLANK(CN6)," ",IFERROR(VLOOKUP(CN6,'Información Base'!$B$5:$T$44,16,FALSE),0))</f>
        <v xml:space="preserve"> </v>
      </c>
      <c r="CO11" s="11" t="str">
        <f>IF(ISBLANK(CO6)," ",IFERROR(VLOOKUP(CO6,'Información Base'!$B$5:$T$44,16,FALSE),0))</f>
        <v xml:space="preserve"> </v>
      </c>
      <c r="CP11" s="11" t="str">
        <f>IF(ISBLANK(CP6)," ",IFERROR(VLOOKUP(CP6,'Información Base'!$B$5:$T$44,16,FALSE),0))</f>
        <v xml:space="preserve"> </v>
      </c>
      <c r="CQ11" s="11" t="str">
        <f>IF(ISBLANK(CQ6)," ",IFERROR(VLOOKUP(CQ6,'Información Base'!$B$5:$T$44,16,FALSE),0))</f>
        <v xml:space="preserve"> </v>
      </c>
      <c r="CR11" s="11" t="str">
        <f>IF(ISBLANK(CR6)," ",IFERROR(VLOOKUP(CR6,'Información Base'!$B$5:$T$44,16,FALSE),0))</f>
        <v xml:space="preserve"> </v>
      </c>
      <c r="CS11" s="11" t="str">
        <f>IF(ISBLANK(CS6)," ",IFERROR(VLOOKUP(CS6,'Información Base'!$B$5:$T$44,16,FALSE),0))</f>
        <v xml:space="preserve"> </v>
      </c>
      <c r="CT11" s="11" t="str">
        <f>IF(ISBLANK(CT6)," ",IFERROR(VLOOKUP(CT6,'Información Base'!$B$5:$T$44,16,FALSE),0))</f>
        <v xml:space="preserve"> </v>
      </c>
      <c r="CU11" s="11" t="str">
        <f>IF(ISBLANK(CU6)," ",IFERROR(VLOOKUP(CU6,'Información Base'!$B$5:$T$44,16,FALSE),0))</f>
        <v xml:space="preserve"> </v>
      </c>
      <c r="CV11" s="11" t="str">
        <f>IF(ISBLANK(CV6)," ",IFERROR(VLOOKUP(CV6,'Información Base'!$B$5:$T$44,16,FALSE),0))</f>
        <v xml:space="preserve"> </v>
      </c>
      <c r="CW11" s="11" t="str">
        <f>IF(ISBLANK(CW6)," ",IFERROR(VLOOKUP(CW6,'Información Base'!$B$5:$T$44,16,FALSE),0))</f>
        <v xml:space="preserve"> </v>
      </c>
      <c r="CX11" s="11" t="str">
        <f>IF(ISBLANK(CX6)," ",IFERROR(VLOOKUP(CX6,'Información Base'!$B$5:$T$44,16,FALSE),0))</f>
        <v xml:space="preserve"> </v>
      </c>
      <c r="CY11" s="11" t="str">
        <f>IF(ISBLANK(CY6)," ",IFERROR(VLOOKUP(CY6,'Información Base'!$B$5:$T$44,16,FALSE),0))</f>
        <v xml:space="preserve"> </v>
      </c>
      <c r="CZ11" s="11" t="str">
        <f>IF(ISBLANK(CZ6)," ",IFERROR(VLOOKUP(CZ6,'Información Base'!$B$5:$T$44,16,FALSE),0))</f>
        <v xml:space="preserve"> </v>
      </c>
      <c r="DA11" s="11" t="str">
        <f>IF(ISBLANK(DA6)," ",IFERROR(VLOOKUP(DA6,'Información Base'!$B$5:$T$44,16,FALSE),0))</f>
        <v xml:space="preserve"> </v>
      </c>
      <c r="DB11" s="11" t="str">
        <f>IF(ISBLANK(DB6)," ",IFERROR(VLOOKUP(DB6,'Información Base'!$B$5:$T$44,16,FALSE),0))</f>
        <v xml:space="preserve"> </v>
      </c>
      <c r="DC11" s="11" t="str">
        <f>IF(ISBLANK(DC6)," ",IFERROR(VLOOKUP(DC6,'Información Base'!$B$5:$T$44,16,FALSE),0))</f>
        <v xml:space="preserve"> </v>
      </c>
      <c r="DD11" s="11" t="str">
        <f>IF(ISBLANK(DD6)," ",IFERROR(VLOOKUP(DD6,'Información Base'!$B$5:$T$44,16,FALSE),0))</f>
        <v xml:space="preserve"> </v>
      </c>
      <c r="DE11" s="11" t="str">
        <f>IF(ISBLANK(DE6)," ",IFERROR(VLOOKUP(DE6,'Información Base'!$B$5:$T$44,16,FALSE),0))</f>
        <v xml:space="preserve"> </v>
      </c>
      <c r="DF11" s="11" t="str">
        <f>IF(ISBLANK(DF6)," ",IFERROR(VLOOKUP(DF6,'Información Base'!$B$5:$T$44,16,FALSE),0))</f>
        <v xml:space="preserve"> </v>
      </c>
      <c r="DG11" s="11" t="str">
        <f>IF(ISBLANK(DG6)," ",IFERROR(VLOOKUP(DG6,'Información Base'!$B$5:$T$44,16,FALSE),0))</f>
        <v xml:space="preserve"> </v>
      </c>
      <c r="DH11" s="11" t="str">
        <f>IF(ISBLANK(DH6)," ",IFERROR(VLOOKUP(DH6,'Información Base'!$B$5:$T$44,16,FALSE),0))</f>
        <v xml:space="preserve"> </v>
      </c>
      <c r="DI11" s="11" t="str">
        <f>IF(ISBLANK(DI6)," ",IFERROR(VLOOKUP(DI6,'Información Base'!$B$5:$T$44,16,FALSE),0))</f>
        <v xml:space="preserve"> </v>
      </c>
    </row>
    <row r="12" spans="2:113" x14ac:dyDescent="0.25">
      <c r="B12" s="186" t="s">
        <v>115</v>
      </c>
      <c r="C12" s="11">
        <f ca="1">IF(ISBLANK(C6)," ",IFERROR(VLOOKUP(C6,'Información Base'!$B$5:$T$44,17,FALSE),0))</f>
        <v>0</v>
      </c>
      <c r="D12" s="11" t="str">
        <f>IF(ISBLANK(D6)," ",IFERROR(VLOOKUP(D6,'Información Base'!$B$5:$T$44,17,FALSE),0))</f>
        <v xml:space="preserve"> </v>
      </c>
      <c r="E12" s="11" t="str">
        <f>IF(ISBLANK(E6)," ",IFERROR(VLOOKUP(E6,'Información Base'!$B$5:$T$44,17,FALSE),0))</f>
        <v xml:space="preserve"> </v>
      </c>
      <c r="F12" s="11" t="str">
        <f>IF(ISBLANK(F6)," ",IFERROR(VLOOKUP(F6,'Información Base'!$B$5:$T$44,17,FALSE),0))</f>
        <v xml:space="preserve"> </v>
      </c>
      <c r="G12" s="11" t="str">
        <f>IF(ISBLANK(G6)," ",IFERROR(VLOOKUP(G6,'Información Base'!$B$5:$T$44,17,FALSE),0))</f>
        <v xml:space="preserve"> </v>
      </c>
      <c r="H12" s="11" t="str">
        <f>IF(ISBLANK(H6)," ",IFERROR(VLOOKUP(H6,'Información Base'!$B$5:$T$44,17,FALSE),0))</f>
        <v xml:space="preserve"> </v>
      </c>
      <c r="I12" s="155" t="str">
        <f>IF(ISBLANK(I6)," ",IFERROR(VLOOKUP(I6,'Información Base'!$B$5:$T$44,17,FALSE),0))</f>
        <v xml:space="preserve"> </v>
      </c>
      <c r="J12" s="11" t="str">
        <f>IF(ISBLANK(J6)," ",IFERROR(VLOOKUP(J6,'Información Base'!$B$5:$T$44,17,FALSE),0))</f>
        <v xml:space="preserve"> </v>
      </c>
      <c r="K12" s="11" t="str">
        <f>IF(ISBLANK(K6)," ",IFERROR(VLOOKUP(K6,'Información Base'!$B$5:$T$44,17,FALSE),0))</f>
        <v xml:space="preserve"> </v>
      </c>
      <c r="L12" s="11" t="str">
        <f>IF(ISBLANK(L6)," ",IFERROR(VLOOKUP(L6,'Información Base'!$B$5:$T$44,17,FALSE),0))</f>
        <v xml:space="preserve"> </v>
      </c>
      <c r="M12" s="11" t="str">
        <f>IF(ISBLANK(M6)," ",IFERROR(VLOOKUP(M6,'Información Base'!$B$5:$T$44,17,FALSE),0))</f>
        <v xml:space="preserve"> </v>
      </c>
      <c r="N12" s="11" t="str">
        <f>IF(ISBLANK(N6)," ",IFERROR(VLOOKUP(N6,'Información Base'!$B$5:$T$44,17,FALSE),0))</f>
        <v xml:space="preserve"> </v>
      </c>
      <c r="O12" s="11" t="str">
        <f>IF(ISBLANK(O6)," ",IFERROR(VLOOKUP(O6,'Información Base'!$B$5:$T$44,17,FALSE),0))</f>
        <v xml:space="preserve"> </v>
      </c>
      <c r="P12" s="11" t="str">
        <f>IF(ISBLANK(P6)," ",IFERROR(VLOOKUP(P6,'Información Base'!$B$5:$T$44,17,FALSE),0))</f>
        <v xml:space="preserve"> </v>
      </c>
      <c r="Q12" s="11" t="str">
        <f>IF(ISBLANK(Q6)," ",IFERROR(VLOOKUP(Q6,'Información Base'!$B$5:$T$44,17,FALSE),0))</f>
        <v xml:space="preserve"> </v>
      </c>
      <c r="R12" s="11" t="str">
        <f>IF(ISBLANK(R6)," ",IFERROR(VLOOKUP(R6,'Información Base'!$B$5:$T$44,17,FALSE),0))</f>
        <v xml:space="preserve"> </v>
      </c>
      <c r="S12" s="11" t="str">
        <f>IF(ISBLANK(S6)," ",IFERROR(VLOOKUP(S6,'Información Base'!$B$5:$T$44,17,FALSE),0))</f>
        <v xml:space="preserve"> </v>
      </c>
      <c r="T12" s="11" t="str">
        <f>IF(ISBLANK(T6)," ",IFERROR(VLOOKUP(T6,'Información Base'!$B$5:$T$44,17,FALSE),0))</f>
        <v xml:space="preserve"> </v>
      </c>
      <c r="U12" s="11" t="str">
        <f>IF(ISBLANK(U6)," ",IFERROR(VLOOKUP(U6,'Información Base'!$B$5:$T$44,17,FALSE),0))</f>
        <v xml:space="preserve"> </v>
      </c>
      <c r="V12" s="11" t="str">
        <f>IF(ISBLANK(V6)," ",IFERROR(VLOOKUP(V6,'Información Base'!$B$5:$T$44,17,FALSE),0))</f>
        <v xml:space="preserve"> </v>
      </c>
      <c r="W12" s="11" t="str">
        <f>IF(ISBLANK(W6)," ",IFERROR(VLOOKUP(W6,'Información Base'!$B$5:$T$44,17,FALSE),0))</f>
        <v xml:space="preserve"> </v>
      </c>
      <c r="X12" s="11" t="str">
        <f>IF(ISBLANK(X6)," ",IFERROR(VLOOKUP(X6,'Información Base'!$B$5:$T$44,17,FALSE),0))</f>
        <v xml:space="preserve"> </v>
      </c>
      <c r="Y12" s="11" t="str">
        <f>IF(ISBLANK(Y6)," ",IFERROR(VLOOKUP(Y6,'Información Base'!$B$5:$T$44,17,FALSE),0))</f>
        <v xml:space="preserve"> </v>
      </c>
      <c r="Z12" s="11" t="str">
        <f>IF(ISBLANK(Z6)," ",IFERROR(VLOOKUP(Z6,'Información Base'!$B$5:$T$44,17,FALSE),0))</f>
        <v xml:space="preserve"> </v>
      </c>
      <c r="AA12" s="11" t="str">
        <f>IF(ISBLANK(AA6)," ",IFERROR(VLOOKUP(AA6,'Información Base'!$B$5:$T$44,17,FALSE),0))</f>
        <v xml:space="preserve"> </v>
      </c>
      <c r="AB12" s="11" t="str">
        <f>IF(ISBLANK(AB6)," ",IFERROR(VLOOKUP(AB6,'Información Base'!$B$5:$T$44,17,FALSE),0))</f>
        <v xml:space="preserve"> </v>
      </c>
      <c r="AC12" s="11" t="str">
        <f>IF(ISBLANK(AC6)," ",IFERROR(VLOOKUP(AC6,'Información Base'!$B$5:$T$44,17,FALSE),0))</f>
        <v xml:space="preserve"> </v>
      </c>
      <c r="AD12" s="11" t="str">
        <f>IF(ISBLANK(AD6)," ",IFERROR(VLOOKUP(AD6,'Información Base'!$B$5:$T$44,17,FALSE),0))</f>
        <v xml:space="preserve"> </v>
      </c>
      <c r="AE12" s="11" t="str">
        <f>IF(ISBLANK(AE6)," ",IFERROR(VLOOKUP(AE6,'Información Base'!$B$5:$T$44,17,FALSE),0))</f>
        <v xml:space="preserve"> </v>
      </c>
      <c r="AF12" s="11" t="str">
        <f>IF(ISBLANK(AF6)," ",IFERROR(VLOOKUP(AF6,'Información Base'!$B$5:$T$44,17,FALSE),0))</f>
        <v xml:space="preserve"> </v>
      </c>
      <c r="AG12" s="11" t="str">
        <f>IF(ISBLANK(AG6)," ",IFERROR(VLOOKUP(AG6,'Información Base'!$B$5:$T$44,17,FALSE),0))</f>
        <v xml:space="preserve"> </v>
      </c>
      <c r="AH12" s="11" t="str">
        <f>IF(ISBLANK(AH6)," ",IFERROR(VLOOKUP(AH6,'Información Base'!$B$5:$T$44,17,FALSE),0))</f>
        <v xml:space="preserve"> </v>
      </c>
      <c r="AI12" s="11" t="str">
        <f>IF(ISBLANK(AI6)," ",IFERROR(VLOOKUP(AI6,'Información Base'!$B$5:$T$44,17,FALSE),0))</f>
        <v xml:space="preserve"> </v>
      </c>
      <c r="AJ12" s="11" t="str">
        <f>IF(ISBLANK(AJ6)," ",IFERROR(VLOOKUP(AJ6,'Información Base'!$B$5:$T$44,17,FALSE),0))</f>
        <v xml:space="preserve"> </v>
      </c>
      <c r="AK12" s="11" t="str">
        <f>IF(ISBLANK(AK6)," ",IFERROR(VLOOKUP(AK6,'Información Base'!$B$5:$T$44,17,FALSE),0))</f>
        <v xml:space="preserve"> </v>
      </c>
      <c r="AL12" s="11" t="str">
        <f>IF(ISBLANK(AL6)," ",IFERROR(VLOOKUP(AL6,'Información Base'!$B$5:$T$44,17,FALSE),0))</f>
        <v xml:space="preserve"> </v>
      </c>
      <c r="AM12" s="11" t="str">
        <f>IF(ISBLANK(AM6)," ",IFERROR(VLOOKUP(AM6,'Información Base'!$B$5:$T$44,17,FALSE),0))</f>
        <v xml:space="preserve"> </v>
      </c>
      <c r="AN12" s="11" t="str">
        <f>IF(ISBLANK(AN6)," ",IFERROR(VLOOKUP(AN6,'Información Base'!$B$5:$T$44,17,FALSE),0))</f>
        <v xml:space="preserve"> </v>
      </c>
      <c r="AO12" s="11" t="str">
        <f>IF(ISBLANK(AO6)," ",IFERROR(VLOOKUP(AO6,'Información Base'!$B$5:$T$44,17,FALSE),0))</f>
        <v xml:space="preserve"> </v>
      </c>
      <c r="AP12" s="11" t="str">
        <f>IF(ISBLANK(AP6)," ",IFERROR(VLOOKUP(AP6,'Información Base'!$B$5:$T$44,17,FALSE),0))</f>
        <v xml:space="preserve"> </v>
      </c>
      <c r="AQ12" s="11" t="str">
        <f>IF(ISBLANK(AQ6)," ",IFERROR(VLOOKUP(AQ6,'Información Base'!$B$5:$T$44,17,FALSE),0))</f>
        <v xml:space="preserve"> </v>
      </c>
      <c r="AR12" s="11" t="str">
        <f>IF(ISBLANK(AR6)," ",IFERROR(VLOOKUP(AR6,'Información Base'!$B$5:$T$44,17,FALSE),0))</f>
        <v xml:space="preserve"> </v>
      </c>
      <c r="AS12" s="11" t="str">
        <f>IF(ISBLANK(AS6)," ",IFERROR(VLOOKUP(AS6,'Información Base'!$B$5:$T$44,17,FALSE),0))</f>
        <v xml:space="preserve"> </v>
      </c>
      <c r="AT12" s="11" t="str">
        <f>IF(ISBLANK(AT6)," ",IFERROR(VLOOKUP(AT6,'Información Base'!$B$5:$T$44,17,FALSE),0))</f>
        <v xml:space="preserve"> </v>
      </c>
      <c r="AU12" s="11" t="str">
        <f>IF(ISBLANK(AU6)," ",IFERROR(VLOOKUP(AU6,'Información Base'!$B$5:$T$44,17,FALSE),0))</f>
        <v xml:space="preserve"> </v>
      </c>
      <c r="AV12" s="11" t="str">
        <f>IF(ISBLANK(AV6)," ",IFERROR(VLOOKUP(AV6,'Información Base'!$B$5:$T$44,17,FALSE),0))</f>
        <v xml:space="preserve"> </v>
      </c>
      <c r="AW12" s="11" t="str">
        <f>IF(ISBLANK(AW6)," ",IFERROR(VLOOKUP(AW6,'Información Base'!$B$5:$T$44,17,FALSE),0))</f>
        <v xml:space="preserve"> </v>
      </c>
      <c r="AX12" s="11" t="str">
        <f>IF(ISBLANK(AX6)," ",IFERROR(VLOOKUP(AX6,'Información Base'!$B$5:$T$44,17,FALSE),0))</f>
        <v xml:space="preserve"> </v>
      </c>
      <c r="AY12" s="11" t="str">
        <f>IF(ISBLANK(AY6)," ",IFERROR(VLOOKUP(AY6,'Información Base'!$B$5:$T$44,17,FALSE),0))</f>
        <v xml:space="preserve"> </v>
      </c>
      <c r="AZ12" s="11" t="str">
        <f>IF(ISBLANK(AZ6)," ",IFERROR(VLOOKUP(AZ6,'Información Base'!$B$5:$T$44,17,FALSE),0))</f>
        <v xml:space="preserve"> </v>
      </c>
      <c r="BA12" s="11" t="str">
        <f>IF(ISBLANK(BA6)," ",IFERROR(VLOOKUP(BA6,'Información Base'!$B$5:$T$44,17,FALSE),0))</f>
        <v xml:space="preserve"> </v>
      </c>
      <c r="BB12" s="11" t="str">
        <f>IF(ISBLANK(BB6)," ",IFERROR(VLOOKUP(BB6,'Información Base'!$B$5:$T$44,17,FALSE),0))</f>
        <v xml:space="preserve"> </v>
      </c>
      <c r="BC12" s="11" t="str">
        <f>IF(ISBLANK(BC6)," ",IFERROR(VLOOKUP(BC6,'Información Base'!$B$5:$T$44,17,FALSE),0))</f>
        <v xml:space="preserve"> </v>
      </c>
      <c r="BD12" s="11" t="str">
        <f>IF(ISBLANK(BD6)," ",IFERROR(VLOOKUP(BD6,'Información Base'!$B$5:$T$44,17,FALSE),0))</f>
        <v xml:space="preserve"> </v>
      </c>
      <c r="BE12" s="11" t="str">
        <f>IF(ISBLANK(BE6)," ",IFERROR(VLOOKUP(BE6,'Información Base'!$B$5:$T$44,17,FALSE),0))</f>
        <v xml:space="preserve"> </v>
      </c>
      <c r="BF12" s="11" t="str">
        <f>IF(ISBLANK(BF6)," ",IFERROR(VLOOKUP(BF6,'Información Base'!$B$5:$T$44,17,FALSE),0))</f>
        <v xml:space="preserve"> </v>
      </c>
      <c r="BG12" s="11" t="str">
        <f>IF(ISBLANK(BG6)," ",IFERROR(VLOOKUP(BG6,'Información Base'!$B$5:$T$44,17,FALSE),0))</f>
        <v xml:space="preserve"> </v>
      </c>
      <c r="BH12" s="11" t="str">
        <f>IF(ISBLANK(BH6)," ",IFERROR(VLOOKUP(BH6,'Información Base'!$B$5:$T$44,17,FALSE),0))</f>
        <v xml:space="preserve"> </v>
      </c>
      <c r="BI12" s="11" t="str">
        <f>IF(ISBLANK(BI6)," ",IFERROR(VLOOKUP(BI6,'Información Base'!$B$5:$T$44,17,FALSE),0))</f>
        <v xml:space="preserve"> </v>
      </c>
      <c r="BJ12" s="11" t="str">
        <f>IF(ISBLANK(BJ6)," ",IFERROR(VLOOKUP(BJ6,'Información Base'!$B$5:$T$44,17,FALSE),0))</f>
        <v xml:space="preserve"> </v>
      </c>
      <c r="BK12" s="11" t="str">
        <f>IF(ISBLANK(BK6)," ",IFERROR(VLOOKUP(BK6,'Información Base'!$B$5:$T$44,17,FALSE),0))</f>
        <v xml:space="preserve"> </v>
      </c>
      <c r="BL12" s="11" t="str">
        <f>IF(ISBLANK(BL6)," ",IFERROR(VLOOKUP(BL6,'Información Base'!$B$5:$T$44,17,FALSE),0))</f>
        <v xml:space="preserve"> </v>
      </c>
      <c r="BM12" s="11" t="str">
        <f>IF(ISBLANK(BM6)," ",IFERROR(VLOOKUP(BM6,'Información Base'!$B$5:$T$44,17,FALSE),0))</f>
        <v xml:space="preserve"> </v>
      </c>
      <c r="BN12" s="11" t="str">
        <f>IF(ISBLANK(BN6)," ",IFERROR(VLOOKUP(BN6,'Información Base'!$B$5:$T$44,17,FALSE),0))</f>
        <v xml:space="preserve"> </v>
      </c>
      <c r="BO12" s="11" t="str">
        <f>IF(ISBLANK(BO6)," ",IFERROR(VLOOKUP(BO6,'Información Base'!$B$5:$T$44,17,FALSE),0))</f>
        <v xml:space="preserve"> </v>
      </c>
      <c r="BP12" s="11" t="str">
        <f>IF(ISBLANK(BP6)," ",IFERROR(VLOOKUP(BP6,'Información Base'!$B$5:$T$44,17,FALSE),0))</f>
        <v xml:space="preserve"> </v>
      </c>
      <c r="BQ12" s="11" t="str">
        <f>IF(ISBLANK(BQ6)," ",IFERROR(VLOOKUP(BQ6,'Información Base'!$B$5:$T$44,17,FALSE),0))</f>
        <v xml:space="preserve"> </v>
      </c>
      <c r="BR12" s="11" t="str">
        <f>IF(ISBLANK(BR6)," ",IFERROR(VLOOKUP(BR6,'Información Base'!$B$5:$T$44,17,FALSE),0))</f>
        <v xml:space="preserve"> </v>
      </c>
      <c r="BS12" s="11" t="str">
        <f>IF(ISBLANK(BS6)," ",IFERROR(VLOOKUP(BS6,'Información Base'!$B$5:$T$44,17,FALSE),0))</f>
        <v xml:space="preserve"> </v>
      </c>
      <c r="BT12" s="11" t="str">
        <f>IF(ISBLANK(BT6)," ",IFERROR(VLOOKUP(BT6,'Información Base'!$B$5:$T$44,17,FALSE),0))</f>
        <v xml:space="preserve"> </v>
      </c>
      <c r="BU12" s="11" t="str">
        <f>IF(ISBLANK(BU6)," ",IFERROR(VLOOKUP(BU6,'Información Base'!$B$5:$T$44,17,FALSE),0))</f>
        <v xml:space="preserve"> </v>
      </c>
      <c r="BV12" s="11" t="str">
        <f>IF(ISBLANK(BV6)," ",IFERROR(VLOOKUP(BV6,'Información Base'!$B$5:$T$44,17,FALSE),0))</f>
        <v xml:space="preserve"> </v>
      </c>
      <c r="BW12" s="11" t="str">
        <f>IF(ISBLANK(BW6)," ",IFERROR(VLOOKUP(BW6,'Información Base'!$B$5:$T$44,17,FALSE),0))</f>
        <v xml:space="preserve"> </v>
      </c>
      <c r="BX12" s="11" t="str">
        <f>IF(ISBLANK(BX6)," ",IFERROR(VLOOKUP(BX6,'Información Base'!$B$5:$T$44,17,FALSE),0))</f>
        <v xml:space="preserve"> </v>
      </c>
      <c r="BY12" s="11" t="str">
        <f>IF(ISBLANK(BY6)," ",IFERROR(VLOOKUP(BY6,'Información Base'!$B$5:$T$44,17,FALSE),0))</f>
        <v xml:space="preserve"> </v>
      </c>
      <c r="BZ12" s="11" t="str">
        <f>IF(ISBLANK(BZ6)," ",IFERROR(VLOOKUP(BZ6,'Información Base'!$B$5:$T$44,17,FALSE),0))</f>
        <v xml:space="preserve"> </v>
      </c>
      <c r="CA12" s="11" t="str">
        <f>IF(ISBLANK(CA6)," ",IFERROR(VLOOKUP(CA6,'Información Base'!$B$5:$T$44,17,FALSE),0))</f>
        <v xml:space="preserve"> </v>
      </c>
      <c r="CB12" s="11" t="str">
        <f>IF(ISBLANK(CB6)," ",IFERROR(VLOOKUP(CB6,'Información Base'!$B$5:$T$44,17,FALSE),0))</f>
        <v xml:space="preserve"> </v>
      </c>
      <c r="CC12" s="11" t="str">
        <f>IF(ISBLANK(CC6)," ",IFERROR(VLOOKUP(CC6,'Información Base'!$B$5:$T$44,17,FALSE),0))</f>
        <v xml:space="preserve"> </v>
      </c>
      <c r="CD12" s="11" t="str">
        <f>IF(ISBLANK(CD6)," ",IFERROR(VLOOKUP(CD6,'Información Base'!$B$5:$T$44,17,FALSE),0))</f>
        <v xml:space="preserve"> </v>
      </c>
      <c r="CE12" s="11" t="str">
        <f>IF(ISBLANK(CE6)," ",IFERROR(VLOOKUP(CE6,'Información Base'!$B$5:$T$44,17,FALSE),0))</f>
        <v xml:space="preserve"> </v>
      </c>
      <c r="CF12" s="11" t="str">
        <f>IF(ISBLANK(CF6)," ",IFERROR(VLOOKUP(CF6,'Información Base'!$B$5:$T$44,17,FALSE),0))</f>
        <v xml:space="preserve"> </v>
      </c>
      <c r="CG12" s="11" t="str">
        <f>IF(ISBLANK(CG6)," ",IFERROR(VLOOKUP(CG6,'Información Base'!$B$5:$T$44,17,FALSE),0))</f>
        <v xml:space="preserve"> </v>
      </c>
      <c r="CH12" s="11" t="str">
        <f>IF(ISBLANK(CH6)," ",IFERROR(VLOOKUP(CH6,'Información Base'!$B$5:$T$44,17,FALSE),0))</f>
        <v xml:space="preserve"> </v>
      </c>
      <c r="CI12" s="11" t="str">
        <f>IF(ISBLANK(CI6)," ",IFERROR(VLOOKUP(CI6,'Información Base'!$B$5:$T$44,17,FALSE),0))</f>
        <v xml:space="preserve"> </v>
      </c>
      <c r="CJ12" s="11" t="str">
        <f>IF(ISBLANK(CJ6)," ",IFERROR(VLOOKUP(CJ6,'Información Base'!$B$5:$T$44,17,FALSE),0))</f>
        <v xml:space="preserve"> </v>
      </c>
      <c r="CK12" s="11" t="str">
        <f>IF(ISBLANK(CK6)," ",IFERROR(VLOOKUP(CK6,'Información Base'!$B$5:$T$44,17,FALSE),0))</f>
        <v xml:space="preserve"> </v>
      </c>
      <c r="CL12" s="11" t="str">
        <f>IF(ISBLANK(CL6)," ",IFERROR(VLOOKUP(CL6,'Información Base'!$B$5:$T$44,17,FALSE),0))</f>
        <v xml:space="preserve"> </v>
      </c>
      <c r="CM12" s="11" t="str">
        <f>IF(ISBLANK(CM6)," ",IFERROR(VLOOKUP(CM6,'Información Base'!$B$5:$T$44,17,FALSE),0))</f>
        <v xml:space="preserve"> </v>
      </c>
      <c r="CN12" s="11" t="str">
        <f>IF(ISBLANK(CN6)," ",IFERROR(VLOOKUP(CN6,'Información Base'!$B$5:$T$44,17,FALSE),0))</f>
        <v xml:space="preserve"> </v>
      </c>
      <c r="CO12" s="11" t="str">
        <f>IF(ISBLANK(CO6)," ",IFERROR(VLOOKUP(CO6,'Información Base'!$B$5:$T$44,17,FALSE),0))</f>
        <v xml:space="preserve"> </v>
      </c>
      <c r="CP12" s="11" t="str">
        <f>IF(ISBLANK(CP6)," ",IFERROR(VLOOKUP(CP6,'Información Base'!$B$5:$T$44,17,FALSE),0))</f>
        <v xml:space="preserve"> </v>
      </c>
      <c r="CQ12" s="11" t="str">
        <f>IF(ISBLANK(CQ6)," ",IFERROR(VLOOKUP(CQ6,'Información Base'!$B$5:$T$44,17,FALSE),0))</f>
        <v xml:space="preserve"> </v>
      </c>
      <c r="CR12" s="11" t="str">
        <f>IF(ISBLANK(CR6)," ",IFERROR(VLOOKUP(CR6,'Información Base'!$B$5:$T$44,17,FALSE),0))</f>
        <v xml:space="preserve"> </v>
      </c>
      <c r="CS12" s="11" t="str">
        <f>IF(ISBLANK(CS6)," ",IFERROR(VLOOKUP(CS6,'Información Base'!$B$5:$T$44,17,FALSE),0))</f>
        <v xml:space="preserve"> </v>
      </c>
      <c r="CT12" s="11" t="str">
        <f>IF(ISBLANK(CT6)," ",IFERROR(VLOOKUP(CT6,'Información Base'!$B$5:$T$44,17,FALSE),0))</f>
        <v xml:space="preserve"> </v>
      </c>
      <c r="CU12" s="11" t="str">
        <f>IF(ISBLANK(CU6)," ",IFERROR(VLOOKUP(CU6,'Información Base'!$B$5:$T$44,17,FALSE),0))</f>
        <v xml:space="preserve"> </v>
      </c>
      <c r="CV12" s="11" t="str">
        <f>IF(ISBLANK(CV6)," ",IFERROR(VLOOKUP(CV6,'Información Base'!$B$5:$T$44,17,FALSE),0))</f>
        <v xml:space="preserve"> </v>
      </c>
      <c r="CW12" s="11" t="str">
        <f>IF(ISBLANK(CW6)," ",IFERROR(VLOOKUP(CW6,'Información Base'!$B$5:$T$44,17,FALSE),0))</f>
        <v xml:space="preserve"> </v>
      </c>
      <c r="CX12" s="11" t="str">
        <f>IF(ISBLANK(CX6)," ",IFERROR(VLOOKUP(CX6,'Información Base'!$B$5:$T$44,17,FALSE),0))</f>
        <v xml:space="preserve"> </v>
      </c>
      <c r="CY12" s="11" t="str">
        <f>IF(ISBLANK(CY6)," ",IFERROR(VLOOKUP(CY6,'Información Base'!$B$5:$T$44,17,FALSE),0))</f>
        <v xml:space="preserve"> </v>
      </c>
      <c r="CZ12" s="11" t="str">
        <f>IF(ISBLANK(CZ6)," ",IFERROR(VLOOKUP(CZ6,'Información Base'!$B$5:$T$44,17,FALSE),0))</f>
        <v xml:space="preserve"> </v>
      </c>
      <c r="DA12" s="11" t="str">
        <f>IF(ISBLANK(DA6)," ",IFERROR(VLOOKUP(DA6,'Información Base'!$B$5:$T$44,17,FALSE),0))</f>
        <v xml:space="preserve"> </v>
      </c>
      <c r="DB12" s="11" t="str">
        <f>IF(ISBLANK(DB6)," ",IFERROR(VLOOKUP(DB6,'Información Base'!$B$5:$T$44,17,FALSE),0))</f>
        <v xml:space="preserve"> </v>
      </c>
      <c r="DC12" s="11" t="str">
        <f>IF(ISBLANK(DC6)," ",IFERROR(VLOOKUP(DC6,'Información Base'!$B$5:$T$44,17,FALSE),0))</f>
        <v xml:space="preserve"> </v>
      </c>
      <c r="DD12" s="11" t="str">
        <f>IF(ISBLANK(DD6)," ",IFERROR(VLOOKUP(DD6,'Información Base'!$B$5:$T$44,17,FALSE),0))</f>
        <v xml:space="preserve"> </v>
      </c>
      <c r="DE12" s="11" t="str">
        <f>IF(ISBLANK(DE6)," ",IFERROR(VLOOKUP(DE6,'Información Base'!$B$5:$T$44,17,FALSE),0))</f>
        <v xml:space="preserve"> </v>
      </c>
      <c r="DF12" s="11" t="str">
        <f>IF(ISBLANK(DF6)," ",IFERROR(VLOOKUP(DF6,'Información Base'!$B$5:$T$44,17,FALSE),0))</f>
        <v xml:space="preserve"> </v>
      </c>
      <c r="DG12" s="11" t="str">
        <f>IF(ISBLANK(DG6)," ",IFERROR(VLOOKUP(DG6,'Información Base'!$B$5:$T$44,17,FALSE),0))</f>
        <v xml:space="preserve"> </v>
      </c>
      <c r="DH12" s="11" t="str">
        <f>IF(ISBLANK(DH6)," ",IFERROR(VLOOKUP(DH6,'Información Base'!$B$5:$T$44,17,FALSE),0))</f>
        <v xml:space="preserve"> </v>
      </c>
      <c r="DI12" s="11" t="str">
        <f>IF(ISBLANK(DI6)," ",IFERROR(VLOOKUP(DI6,'Información Base'!$B$5:$T$44,17,FALSE),0))</f>
        <v xml:space="preserve"> </v>
      </c>
    </row>
    <row r="13" spans="2:113" x14ac:dyDescent="0.25">
      <c r="B13" s="186" t="s">
        <v>163</v>
      </c>
      <c r="C13" s="11">
        <f ca="1">IF(ISBLANK(C6)," ",IFERROR(VLOOKUP(C6,'Información Base'!$B$5:$T$44,18,FALSE),0))</f>
        <v>0</v>
      </c>
      <c r="D13" s="11" t="str">
        <f>IF(ISBLANK(D6)," ",IFERROR(VLOOKUP(D6,'Información Base'!$B$5:$T$44,18,FALSE),0))</f>
        <v xml:space="preserve"> </v>
      </c>
      <c r="E13" s="11" t="str">
        <f>IF(ISBLANK(E6)," ",IFERROR(VLOOKUP(E6,'Información Base'!$B$5:$T$44,18,FALSE),0))</f>
        <v xml:space="preserve"> </v>
      </c>
      <c r="F13" s="11" t="str">
        <f>IF(ISBLANK(F6)," ",IFERROR(VLOOKUP(F6,'Información Base'!$B$5:$T$44,18,FALSE),0))</f>
        <v xml:space="preserve"> </v>
      </c>
      <c r="G13" s="11" t="str">
        <f>IF(ISBLANK(G6)," ",IFERROR(VLOOKUP(G6,'Información Base'!$B$5:$T$44,18,FALSE),0))</f>
        <v xml:space="preserve"> </v>
      </c>
      <c r="H13" s="11" t="str">
        <f>IF(ISBLANK(H6)," ",IFERROR(VLOOKUP(H6,'Información Base'!$B$5:$T$44,18,FALSE),0))</f>
        <v xml:space="preserve"> </v>
      </c>
      <c r="I13" s="155" t="str">
        <f>IF(ISBLANK(I6)," ",IFERROR(VLOOKUP(I6,'Información Base'!$B$5:$T$44,18,FALSE),0))</f>
        <v xml:space="preserve"> </v>
      </c>
      <c r="J13" s="11" t="str">
        <f>IF(ISBLANK(J6)," ",IFERROR(VLOOKUP(J6,'Información Base'!$B$5:$T$44,18,FALSE),0))</f>
        <v xml:space="preserve"> </v>
      </c>
      <c r="K13" s="11" t="str">
        <f>IF(ISBLANK(K6)," ",IFERROR(VLOOKUP(K6,'Información Base'!$B$5:$T$44,18,FALSE),0))</f>
        <v xml:space="preserve"> </v>
      </c>
      <c r="L13" s="11" t="str">
        <f>IF(ISBLANK(L6)," ",IFERROR(VLOOKUP(L6,'Información Base'!$B$5:$T$44,18,FALSE),0))</f>
        <v xml:space="preserve"> </v>
      </c>
      <c r="M13" s="11" t="str">
        <f>IF(ISBLANK(M6)," ",IFERROR(VLOOKUP(M6,'Información Base'!$B$5:$T$44,18,FALSE),0))</f>
        <v xml:space="preserve"> </v>
      </c>
      <c r="N13" s="11" t="str">
        <f>IF(ISBLANK(N6)," ",IFERROR(VLOOKUP(N6,'Información Base'!$B$5:$T$44,18,FALSE),0))</f>
        <v xml:space="preserve"> </v>
      </c>
      <c r="O13" s="11" t="str">
        <f>IF(ISBLANK(O6)," ",IFERROR(VLOOKUP(O6,'Información Base'!$B$5:$T$44,18,FALSE),0))</f>
        <v xml:space="preserve"> </v>
      </c>
      <c r="P13" s="11" t="str">
        <f>IF(ISBLANK(P6)," ",IFERROR(VLOOKUP(P6,'Información Base'!$B$5:$T$44,18,FALSE),0))</f>
        <v xml:space="preserve"> </v>
      </c>
      <c r="Q13" s="11" t="str">
        <f>IF(ISBLANK(Q6)," ",IFERROR(VLOOKUP(Q6,'Información Base'!$B$5:$T$44,18,FALSE),0))</f>
        <v xml:space="preserve"> </v>
      </c>
      <c r="R13" s="11" t="str">
        <f>IF(ISBLANK(R6)," ",IFERROR(VLOOKUP(R6,'Información Base'!$B$5:$T$44,18,FALSE),0))</f>
        <v xml:space="preserve"> </v>
      </c>
      <c r="S13" s="11" t="str">
        <f>IF(ISBLANK(S6)," ",IFERROR(VLOOKUP(S6,'Información Base'!$B$5:$T$44,18,FALSE),0))</f>
        <v xml:space="preserve"> </v>
      </c>
      <c r="T13" s="11" t="str">
        <f>IF(ISBLANK(T6)," ",IFERROR(VLOOKUP(T6,'Información Base'!$B$5:$T$44,18,FALSE),0))</f>
        <v xml:space="preserve"> </v>
      </c>
      <c r="U13" s="11" t="str">
        <f>IF(ISBLANK(U6)," ",IFERROR(VLOOKUP(U6,'Información Base'!$B$5:$T$44,18,FALSE),0))</f>
        <v xml:space="preserve"> </v>
      </c>
      <c r="V13" s="11" t="str">
        <f>IF(ISBLANK(V6)," ",IFERROR(VLOOKUP(V6,'Información Base'!$B$5:$T$44,18,FALSE),0))</f>
        <v xml:space="preserve"> </v>
      </c>
      <c r="W13" s="11" t="str">
        <f>IF(ISBLANK(W6)," ",IFERROR(VLOOKUP(W6,'Información Base'!$B$5:$T$44,18,FALSE),0))</f>
        <v xml:space="preserve"> </v>
      </c>
      <c r="X13" s="11" t="str">
        <f>IF(ISBLANK(X6)," ",IFERROR(VLOOKUP(X6,'Información Base'!$B$5:$T$44,18,FALSE),0))</f>
        <v xml:space="preserve"> </v>
      </c>
      <c r="Y13" s="11" t="str">
        <f>IF(ISBLANK(Y6)," ",IFERROR(VLOOKUP(Y6,'Información Base'!$B$5:$T$44,18,FALSE),0))</f>
        <v xml:space="preserve"> </v>
      </c>
      <c r="Z13" s="11" t="str">
        <f>IF(ISBLANK(Z6)," ",IFERROR(VLOOKUP(Z6,'Información Base'!$B$5:$T$44,18,FALSE),0))</f>
        <v xml:space="preserve"> </v>
      </c>
      <c r="AA13" s="11" t="str">
        <f>IF(ISBLANK(AA6)," ",IFERROR(VLOOKUP(AA6,'Información Base'!$B$5:$T$44,18,FALSE),0))</f>
        <v xml:space="preserve"> </v>
      </c>
      <c r="AB13" s="11" t="str">
        <f>IF(ISBLANK(AB6)," ",IFERROR(VLOOKUP(AB6,'Información Base'!$B$5:$T$44,18,FALSE),0))</f>
        <v xml:space="preserve"> </v>
      </c>
      <c r="AC13" s="11" t="str">
        <f>IF(ISBLANK(AC6)," ",IFERROR(VLOOKUP(AC6,'Información Base'!$B$5:$T$44,18,FALSE),0))</f>
        <v xml:space="preserve"> </v>
      </c>
      <c r="AD13" s="11" t="str">
        <f>IF(ISBLANK(AD6)," ",IFERROR(VLOOKUP(AD6,'Información Base'!$B$5:$T$44,18,FALSE),0))</f>
        <v xml:space="preserve"> </v>
      </c>
      <c r="AE13" s="11" t="str">
        <f>IF(ISBLANK(AE6)," ",IFERROR(VLOOKUP(AE6,'Información Base'!$B$5:$T$44,18,FALSE),0))</f>
        <v xml:space="preserve"> </v>
      </c>
      <c r="AF13" s="11" t="str">
        <f>IF(ISBLANK(AF6)," ",IFERROR(VLOOKUP(AF6,'Información Base'!$B$5:$T$44,18,FALSE),0))</f>
        <v xml:space="preserve"> </v>
      </c>
      <c r="AG13" s="11" t="str">
        <f>IF(ISBLANK(AG6)," ",IFERROR(VLOOKUP(AG6,'Información Base'!$B$5:$T$44,18,FALSE),0))</f>
        <v xml:space="preserve"> </v>
      </c>
      <c r="AH13" s="11" t="str">
        <f>IF(ISBLANK(AH6)," ",IFERROR(VLOOKUP(AH6,'Información Base'!$B$5:$T$44,18,FALSE),0))</f>
        <v xml:space="preserve"> </v>
      </c>
      <c r="AI13" s="11" t="str">
        <f>IF(ISBLANK(AI6)," ",IFERROR(VLOOKUP(AI6,'Información Base'!$B$5:$T$44,18,FALSE),0))</f>
        <v xml:space="preserve"> </v>
      </c>
      <c r="AJ13" s="11" t="str">
        <f>IF(ISBLANK(AJ6)," ",IFERROR(VLOOKUP(AJ6,'Información Base'!$B$5:$T$44,18,FALSE),0))</f>
        <v xml:space="preserve"> </v>
      </c>
      <c r="AK13" s="11" t="str">
        <f>IF(ISBLANK(AK6)," ",IFERROR(VLOOKUP(AK6,'Información Base'!$B$5:$T$44,18,FALSE),0))</f>
        <v xml:space="preserve"> </v>
      </c>
      <c r="AL13" s="11" t="str">
        <f>IF(ISBLANK(AL6)," ",IFERROR(VLOOKUP(AL6,'Información Base'!$B$5:$T$44,18,FALSE),0))</f>
        <v xml:space="preserve"> </v>
      </c>
      <c r="AM13" s="11" t="str">
        <f>IF(ISBLANK(AM6)," ",IFERROR(VLOOKUP(AM6,'Información Base'!$B$5:$T$44,18,FALSE),0))</f>
        <v xml:space="preserve"> </v>
      </c>
      <c r="AN13" s="11" t="str">
        <f>IF(ISBLANK(AN6)," ",IFERROR(VLOOKUP(AN6,'Información Base'!$B$5:$T$44,18,FALSE),0))</f>
        <v xml:space="preserve"> </v>
      </c>
      <c r="AO13" s="11" t="str">
        <f>IF(ISBLANK(AO6)," ",IFERROR(VLOOKUP(AO6,'Información Base'!$B$5:$T$44,18,FALSE),0))</f>
        <v xml:space="preserve"> </v>
      </c>
      <c r="AP13" s="11" t="str">
        <f>IF(ISBLANK(AP6)," ",IFERROR(VLOOKUP(AP6,'Información Base'!$B$5:$T$44,18,FALSE),0))</f>
        <v xml:space="preserve"> </v>
      </c>
      <c r="AQ13" s="11" t="str">
        <f>IF(ISBLANK(AQ6)," ",IFERROR(VLOOKUP(AQ6,'Información Base'!$B$5:$T$44,18,FALSE),0))</f>
        <v xml:space="preserve"> </v>
      </c>
      <c r="AR13" s="11" t="str">
        <f>IF(ISBLANK(AR6)," ",IFERROR(VLOOKUP(AR6,'Información Base'!$B$5:$T$44,18,FALSE),0))</f>
        <v xml:space="preserve"> </v>
      </c>
      <c r="AS13" s="11" t="str">
        <f>IF(ISBLANK(AS6)," ",IFERROR(VLOOKUP(AS6,'Información Base'!$B$5:$T$44,18,FALSE),0))</f>
        <v xml:space="preserve"> </v>
      </c>
      <c r="AT13" s="11" t="str">
        <f>IF(ISBLANK(AT6)," ",IFERROR(VLOOKUP(AT6,'Información Base'!$B$5:$T$44,18,FALSE),0))</f>
        <v xml:space="preserve"> </v>
      </c>
      <c r="AU13" s="11" t="str">
        <f>IF(ISBLANK(AU6)," ",IFERROR(VLOOKUP(AU6,'Información Base'!$B$5:$T$44,18,FALSE),0))</f>
        <v xml:space="preserve"> </v>
      </c>
      <c r="AV13" s="11" t="str">
        <f>IF(ISBLANK(AV6)," ",IFERROR(VLOOKUP(AV6,'Información Base'!$B$5:$T$44,18,FALSE),0))</f>
        <v xml:space="preserve"> </v>
      </c>
      <c r="AW13" s="11" t="str">
        <f>IF(ISBLANK(AW6)," ",IFERROR(VLOOKUP(AW6,'Información Base'!$B$5:$T$44,18,FALSE),0))</f>
        <v xml:space="preserve"> </v>
      </c>
      <c r="AX13" s="11" t="str">
        <f>IF(ISBLANK(AX6)," ",IFERROR(VLOOKUP(AX6,'Información Base'!$B$5:$T$44,18,FALSE),0))</f>
        <v xml:space="preserve"> </v>
      </c>
      <c r="AY13" s="11" t="str">
        <f>IF(ISBLANK(AY6)," ",IFERROR(VLOOKUP(AY6,'Información Base'!$B$5:$T$44,18,FALSE),0))</f>
        <v xml:space="preserve"> </v>
      </c>
      <c r="AZ13" s="11" t="str">
        <f>IF(ISBLANK(AZ6)," ",IFERROR(VLOOKUP(AZ6,'Información Base'!$B$5:$T$44,18,FALSE),0))</f>
        <v xml:space="preserve"> </v>
      </c>
      <c r="BA13" s="11" t="str">
        <f>IF(ISBLANK(BA6)," ",IFERROR(VLOOKUP(BA6,'Información Base'!$B$5:$T$44,18,FALSE),0))</f>
        <v xml:space="preserve"> </v>
      </c>
      <c r="BB13" s="11" t="str">
        <f>IF(ISBLANK(BB6)," ",IFERROR(VLOOKUP(BB6,'Información Base'!$B$5:$T$44,18,FALSE),0))</f>
        <v xml:space="preserve"> </v>
      </c>
      <c r="BC13" s="11" t="str">
        <f>IF(ISBLANK(BC6)," ",IFERROR(VLOOKUP(BC6,'Información Base'!$B$5:$T$44,18,FALSE),0))</f>
        <v xml:space="preserve"> </v>
      </c>
      <c r="BD13" s="11" t="str">
        <f>IF(ISBLANK(BD6)," ",IFERROR(VLOOKUP(BD6,'Información Base'!$B$5:$T$44,18,FALSE),0))</f>
        <v xml:space="preserve"> </v>
      </c>
      <c r="BE13" s="11" t="str">
        <f>IF(ISBLANK(BE6)," ",IFERROR(VLOOKUP(BE6,'Información Base'!$B$5:$T$44,18,FALSE),0))</f>
        <v xml:space="preserve"> </v>
      </c>
      <c r="BF13" s="11" t="str">
        <f>IF(ISBLANK(BF6)," ",IFERROR(VLOOKUP(BF6,'Información Base'!$B$5:$T$44,18,FALSE),0))</f>
        <v xml:space="preserve"> </v>
      </c>
      <c r="BG13" s="11" t="str">
        <f>IF(ISBLANK(BG6)," ",IFERROR(VLOOKUP(BG6,'Información Base'!$B$5:$T$44,18,FALSE),0))</f>
        <v xml:space="preserve"> </v>
      </c>
      <c r="BH13" s="11" t="str">
        <f>IF(ISBLANK(BH6)," ",IFERROR(VLOOKUP(BH6,'Información Base'!$B$5:$T$44,18,FALSE),0))</f>
        <v xml:space="preserve"> </v>
      </c>
      <c r="BI13" s="11" t="str">
        <f>IF(ISBLANK(BI6)," ",IFERROR(VLOOKUP(BI6,'Información Base'!$B$5:$T$44,18,FALSE),0))</f>
        <v xml:space="preserve"> </v>
      </c>
      <c r="BJ13" s="11" t="str">
        <f>IF(ISBLANK(BJ6)," ",IFERROR(VLOOKUP(BJ6,'Información Base'!$B$5:$T$44,18,FALSE),0))</f>
        <v xml:space="preserve"> </v>
      </c>
      <c r="BK13" s="11" t="str">
        <f>IF(ISBLANK(BK6)," ",IFERROR(VLOOKUP(BK6,'Información Base'!$B$5:$T$44,18,FALSE),0))</f>
        <v xml:space="preserve"> </v>
      </c>
      <c r="BL13" s="11" t="str">
        <f>IF(ISBLANK(BL6)," ",IFERROR(VLOOKUP(BL6,'Información Base'!$B$5:$T$44,18,FALSE),0))</f>
        <v xml:space="preserve"> </v>
      </c>
      <c r="BM13" s="11" t="str">
        <f>IF(ISBLANK(BM6)," ",IFERROR(VLOOKUP(BM6,'Información Base'!$B$5:$T$44,18,FALSE),0))</f>
        <v xml:space="preserve"> </v>
      </c>
      <c r="BN13" s="11" t="str">
        <f>IF(ISBLANK(BN6)," ",IFERROR(VLOOKUP(BN6,'Información Base'!$B$5:$T$44,18,FALSE),0))</f>
        <v xml:space="preserve"> </v>
      </c>
      <c r="BO13" s="11" t="str">
        <f>IF(ISBLANK(BO6)," ",IFERROR(VLOOKUP(BO6,'Información Base'!$B$5:$T$44,18,FALSE),0))</f>
        <v xml:space="preserve"> </v>
      </c>
      <c r="BP13" s="11" t="str">
        <f>IF(ISBLANK(BP6)," ",IFERROR(VLOOKUP(BP6,'Información Base'!$B$5:$T$44,18,FALSE),0))</f>
        <v xml:space="preserve"> </v>
      </c>
      <c r="BQ13" s="11" t="str">
        <f>IF(ISBLANK(BQ6)," ",IFERROR(VLOOKUP(BQ6,'Información Base'!$B$5:$T$44,18,FALSE),0))</f>
        <v xml:space="preserve"> </v>
      </c>
      <c r="BR13" s="11" t="str">
        <f>IF(ISBLANK(BR6)," ",IFERROR(VLOOKUP(BR6,'Información Base'!$B$5:$T$44,18,FALSE),0))</f>
        <v xml:space="preserve"> </v>
      </c>
      <c r="BS13" s="11" t="str">
        <f>IF(ISBLANK(BS6)," ",IFERROR(VLOOKUP(BS6,'Información Base'!$B$5:$T$44,18,FALSE),0))</f>
        <v xml:space="preserve"> </v>
      </c>
      <c r="BT13" s="11" t="str">
        <f>IF(ISBLANK(BT6)," ",IFERROR(VLOOKUP(BT6,'Información Base'!$B$5:$T$44,18,FALSE),0))</f>
        <v xml:space="preserve"> </v>
      </c>
      <c r="BU13" s="11" t="str">
        <f>IF(ISBLANK(BU6)," ",IFERROR(VLOOKUP(BU6,'Información Base'!$B$5:$T$44,18,FALSE),0))</f>
        <v xml:space="preserve"> </v>
      </c>
      <c r="BV13" s="11" t="str">
        <f>IF(ISBLANK(BV6)," ",IFERROR(VLOOKUP(BV6,'Información Base'!$B$5:$T$44,18,FALSE),0))</f>
        <v xml:space="preserve"> </v>
      </c>
      <c r="BW13" s="11" t="str">
        <f>IF(ISBLANK(BW6)," ",IFERROR(VLOOKUP(BW6,'Información Base'!$B$5:$T$44,18,FALSE),0))</f>
        <v xml:space="preserve"> </v>
      </c>
      <c r="BX13" s="11" t="str">
        <f>IF(ISBLANK(BX6)," ",IFERROR(VLOOKUP(BX6,'Información Base'!$B$5:$T$44,18,FALSE),0))</f>
        <v xml:space="preserve"> </v>
      </c>
      <c r="BY13" s="11" t="str">
        <f>IF(ISBLANK(BY6)," ",IFERROR(VLOOKUP(BY6,'Información Base'!$B$5:$T$44,18,FALSE),0))</f>
        <v xml:space="preserve"> </v>
      </c>
      <c r="BZ13" s="11" t="str">
        <f>IF(ISBLANK(BZ6)," ",IFERROR(VLOOKUP(BZ6,'Información Base'!$B$5:$T$44,18,FALSE),0))</f>
        <v xml:space="preserve"> </v>
      </c>
      <c r="CA13" s="11" t="str">
        <f>IF(ISBLANK(CA6)," ",IFERROR(VLOOKUP(CA6,'Información Base'!$B$5:$T$44,18,FALSE),0))</f>
        <v xml:space="preserve"> </v>
      </c>
      <c r="CB13" s="11" t="str">
        <f>IF(ISBLANK(CB6)," ",IFERROR(VLOOKUP(CB6,'Información Base'!$B$5:$T$44,18,FALSE),0))</f>
        <v xml:space="preserve"> </v>
      </c>
      <c r="CC13" s="11" t="str">
        <f>IF(ISBLANK(CC6)," ",IFERROR(VLOOKUP(CC6,'Información Base'!$B$5:$T$44,18,FALSE),0))</f>
        <v xml:space="preserve"> </v>
      </c>
      <c r="CD13" s="11" t="str">
        <f>IF(ISBLANK(CD6)," ",IFERROR(VLOOKUP(CD6,'Información Base'!$B$5:$T$44,18,FALSE),0))</f>
        <v xml:space="preserve"> </v>
      </c>
      <c r="CE13" s="11" t="str">
        <f>IF(ISBLANK(CE6)," ",IFERROR(VLOOKUP(CE6,'Información Base'!$B$5:$T$44,18,FALSE),0))</f>
        <v xml:space="preserve"> </v>
      </c>
      <c r="CF13" s="11" t="str">
        <f>IF(ISBLANK(CF6)," ",IFERROR(VLOOKUP(CF6,'Información Base'!$B$5:$T$44,18,FALSE),0))</f>
        <v xml:space="preserve"> </v>
      </c>
      <c r="CG13" s="11" t="str">
        <f>IF(ISBLANK(CG6)," ",IFERROR(VLOOKUP(CG6,'Información Base'!$B$5:$T$44,18,FALSE),0))</f>
        <v xml:space="preserve"> </v>
      </c>
      <c r="CH13" s="11" t="str">
        <f>IF(ISBLANK(CH6)," ",IFERROR(VLOOKUP(CH6,'Información Base'!$B$5:$T$44,18,FALSE),0))</f>
        <v xml:space="preserve"> </v>
      </c>
      <c r="CI13" s="11" t="str">
        <f>IF(ISBLANK(CI6)," ",IFERROR(VLOOKUP(CI6,'Información Base'!$B$5:$T$44,18,FALSE),0))</f>
        <v xml:space="preserve"> </v>
      </c>
      <c r="CJ13" s="11" t="str">
        <f>IF(ISBLANK(CJ6)," ",IFERROR(VLOOKUP(CJ6,'Información Base'!$B$5:$T$44,18,FALSE),0))</f>
        <v xml:space="preserve"> </v>
      </c>
      <c r="CK13" s="11" t="str">
        <f>IF(ISBLANK(CK6)," ",IFERROR(VLOOKUP(CK6,'Información Base'!$B$5:$T$44,18,FALSE),0))</f>
        <v xml:space="preserve"> </v>
      </c>
      <c r="CL13" s="11" t="str">
        <f>IF(ISBLANK(CL6)," ",IFERROR(VLOOKUP(CL6,'Información Base'!$B$5:$T$44,18,FALSE),0))</f>
        <v xml:space="preserve"> </v>
      </c>
      <c r="CM13" s="11" t="str">
        <f>IF(ISBLANK(CM6)," ",IFERROR(VLOOKUP(CM6,'Información Base'!$B$5:$T$44,18,FALSE),0))</f>
        <v xml:space="preserve"> </v>
      </c>
      <c r="CN13" s="11" t="str">
        <f>IF(ISBLANK(CN6)," ",IFERROR(VLOOKUP(CN6,'Información Base'!$B$5:$T$44,18,FALSE),0))</f>
        <v xml:space="preserve"> </v>
      </c>
      <c r="CO13" s="11" t="str">
        <f>IF(ISBLANK(CO6)," ",IFERROR(VLOOKUP(CO6,'Información Base'!$B$5:$T$44,18,FALSE),0))</f>
        <v xml:space="preserve"> </v>
      </c>
      <c r="CP13" s="11" t="str">
        <f>IF(ISBLANK(CP6)," ",IFERROR(VLOOKUP(CP6,'Información Base'!$B$5:$T$44,18,FALSE),0))</f>
        <v xml:space="preserve"> </v>
      </c>
      <c r="CQ13" s="11" t="str">
        <f>IF(ISBLANK(CQ6)," ",IFERROR(VLOOKUP(CQ6,'Información Base'!$B$5:$T$44,18,FALSE),0))</f>
        <v xml:space="preserve"> </v>
      </c>
      <c r="CR13" s="11" t="str">
        <f>IF(ISBLANK(CR6)," ",IFERROR(VLOOKUP(CR6,'Información Base'!$B$5:$T$44,18,FALSE),0))</f>
        <v xml:space="preserve"> </v>
      </c>
      <c r="CS13" s="11" t="str">
        <f>IF(ISBLANK(CS6)," ",IFERROR(VLOOKUP(CS6,'Información Base'!$B$5:$T$44,18,FALSE),0))</f>
        <v xml:space="preserve"> </v>
      </c>
      <c r="CT13" s="11" t="str">
        <f>IF(ISBLANK(CT6)," ",IFERROR(VLOOKUP(CT6,'Información Base'!$B$5:$T$44,18,FALSE),0))</f>
        <v xml:space="preserve"> </v>
      </c>
      <c r="CU13" s="11" t="str">
        <f>IF(ISBLANK(CU6)," ",IFERROR(VLOOKUP(CU6,'Información Base'!$B$5:$T$44,18,FALSE),0))</f>
        <v xml:space="preserve"> </v>
      </c>
      <c r="CV13" s="11" t="str">
        <f>IF(ISBLANK(CV6)," ",IFERROR(VLOOKUP(CV6,'Información Base'!$B$5:$T$44,18,FALSE),0))</f>
        <v xml:space="preserve"> </v>
      </c>
      <c r="CW13" s="11" t="str">
        <f>IF(ISBLANK(CW6)," ",IFERROR(VLOOKUP(CW6,'Información Base'!$B$5:$T$44,18,FALSE),0))</f>
        <v xml:space="preserve"> </v>
      </c>
      <c r="CX13" s="11" t="str">
        <f>IF(ISBLANK(CX6)," ",IFERROR(VLOOKUP(CX6,'Información Base'!$B$5:$T$44,18,FALSE),0))</f>
        <v xml:space="preserve"> </v>
      </c>
      <c r="CY13" s="11" t="str">
        <f>IF(ISBLANK(CY6)," ",IFERROR(VLOOKUP(CY6,'Información Base'!$B$5:$T$44,18,FALSE),0))</f>
        <v xml:space="preserve"> </v>
      </c>
      <c r="CZ13" s="11" t="str">
        <f>IF(ISBLANK(CZ6)," ",IFERROR(VLOOKUP(CZ6,'Información Base'!$B$5:$T$44,18,FALSE),0))</f>
        <v xml:space="preserve"> </v>
      </c>
      <c r="DA13" s="11" t="str">
        <f>IF(ISBLANK(DA6)," ",IFERROR(VLOOKUP(DA6,'Información Base'!$B$5:$T$44,18,FALSE),0))</f>
        <v xml:space="preserve"> </v>
      </c>
      <c r="DB13" s="11" t="str">
        <f>IF(ISBLANK(DB6)," ",IFERROR(VLOOKUP(DB6,'Información Base'!$B$5:$T$44,18,FALSE),0))</f>
        <v xml:space="preserve"> </v>
      </c>
      <c r="DC13" s="11" t="str">
        <f>IF(ISBLANK(DC6)," ",IFERROR(VLOOKUP(DC6,'Información Base'!$B$5:$T$44,18,FALSE),0))</f>
        <v xml:space="preserve"> </v>
      </c>
      <c r="DD13" s="11" t="str">
        <f>IF(ISBLANK(DD6)," ",IFERROR(VLOOKUP(DD6,'Información Base'!$B$5:$T$44,18,FALSE),0))</f>
        <v xml:space="preserve"> </v>
      </c>
      <c r="DE13" s="11" t="str">
        <f>IF(ISBLANK(DE6)," ",IFERROR(VLOOKUP(DE6,'Información Base'!$B$5:$T$44,18,FALSE),0))</f>
        <v xml:space="preserve"> </v>
      </c>
      <c r="DF13" s="11" t="str">
        <f>IF(ISBLANK(DF6)," ",IFERROR(VLOOKUP(DF6,'Información Base'!$B$5:$T$44,18,FALSE),0))</f>
        <v xml:space="preserve"> </v>
      </c>
      <c r="DG13" s="11" t="str">
        <f>IF(ISBLANK(DG6)," ",IFERROR(VLOOKUP(DG6,'Información Base'!$B$5:$T$44,18,FALSE),0))</f>
        <v xml:space="preserve"> </v>
      </c>
      <c r="DH13" s="11" t="str">
        <f>IF(ISBLANK(DH6)," ",IFERROR(VLOOKUP(DH6,'Información Base'!$B$5:$T$44,18,FALSE),0))</f>
        <v xml:space="preserve"> </v>
      </c>
      <c r="DI13" s="11" t="str">
        <f>IF(ISBLANK(DI6)," ",IFERROR(VLOOKUP(DI6,'Información Base'!$B$5:$T$44,18,FALSE),0))</f>
        <v xml:space="preserve"> </v>
      </c>
    </row>
    <row r="14" spans="2:113" x14ac:dyDescent="0.25">
      <c r="B14" s="188" t="s">
        <v>121</v>
      </c>
      <c r="C14" s="23">
        <f ca="1">IF(ISBLANK(C6)," ",IFERROR(VLOOKUP(C6,'Información Base'!$B$5:$T$44,19,FALSE),0))</f>
        <v>0</v>
      </c>
      <c r="D14" s="23" t="str">
        <f>IF(ISBLANK(D6)," ",IFERROR(VLOOKUP(D6,'Información Base'!$B$5:$T$44,19,FALSE),0))</f>
        <v xml:space="preserve"> </v>
      </c>
      <c r="E14" s="23" t="str">
        <f>IF(ISBLANK(E6)," ",IFERROR(VLOOKUP(E6,'Información Base'!$B$5:$T$44,19,FALSE),0))</f>
        <v xml:space="preserve"> </v>
      </c>
      <c r="F14" s="23" t="str">
        <f>IF(ISBLANK(F6)," ",IFERROR(VLOOKUP(F6,'Información Base'!$B$5:$T$44,19,FALSE),0))</f>
        <v xml:space="preserve"> </v>
      </c>
      <c r="G14" s="23" t="str">
        <f>IF(ISBLANK(G6)," ",IFERROR(VLOOKUP(G6,'Información Base'!$B$5:$T$44,19,FALSE),0))</f>
        <v xml:space="preserve"> </v>
      </c>
      <c r="H14" s="23" t="str">
        <f>IF(ISBLANK(H6)," ",IFERROR(VLOOKUP(H6,'Información Base'!$B$5:$T$44,19,FALSE),0))</f>
        <v xml:space="preserve"> </v>
      </c>
      <c r="I14" s="156" t="str">
        <f>IF(ISBLANK(I6)," ",IFERROR(VLOOKUP(I6,'Información Base'!$B$5:$T$44,19,FALSE),0))</f>
        <v xml:space="preserve"> </v>
      </c>
      <c r="J14" s="11" t="str">
        <f>IF(ISBLANK(J6)," ",IFERROR(VLOOKUP(J6,'Información Base'!$B$5:$T$44,19,FALSE),0))</f>
        <v xml:space="preserve"> </v>
      </c>
      <c r="K14" s="11" t="str">
        <f>IF(ISBLANK(K6)," ",IFERROR(VLOOKUP(K6,'Información Base'!$B$5:$T$44,19,FALSE),0))</f>
        <v xml:space="preserve"> </v>
      </c>
      <c r="L14" s="11" t="str">
        <f>IF(ISBLANK(L6)," ",IFERROR(VLOOKUP(L6,'Información Base'!$B$5:$T$44,19,FALSE),0))</f>
        <v xml:space="preserve"> </v>
      </c>
      <c r="M14" s="11" t="str">
        <f>IF(ISBLANK(M6)," ",IFERROR(VLOOKUP(M6,'Información Base'!$B$5:$T$44,19,FALSE),0))</f>
        <v xml:space="preserve"> </v>
      </c>
      <c r="N14" s="11" t="str">
        <f>IF(ISBLANK(N6)," ",IFERROR(VLOOKUP(N6,'Información Base'!$B$5:$T$44,19,FALSE),0))</f>
        <v xml:space="preserve"> </v>
      </c>
      <c r="O14" s="11" t="str">
        <f>IF(ISBLANK(O6)," ",IFERROR(VLOOKUP(O6,'Información Base'!$B$5:$T$44,19,FALSE),0))</f>
        <v xml:space="preserve"> </v>
      </c>
      <c r="P14" s="11" t="str">
        <f>IF(ISBLANK(P6)," ",IFERROR(VLOOKUP(P6,'Información Base'!$B$5:$T$44,19,FALSE),0))</f>
        <v xml:space="preserve"> </v>
      </c>
      <c r="Q14" s="11" t="str">
        <f>IF(ISBLANK(Q6)," ",IFERROR(VLOOKUP(Q6,'Información Base'!$B$5:$T$44,19,FALSE),0))</f>
        <v xml:space="preserve"> </v>
      </c>
      <c r="R14" s="11" t="str">
        <f>IF(ISBLANK(R6)," ",IFERROR(VLOOKUP(R6,'Información Base'!$B$5:$T$44,19,FALSE),0))</f>
        <v xml:space="preserve"> </v>
      </c>
      <c r="S14" s="11" t="str">
        <f>IF(ISBLANK(S6)," ",IFERROR(VLOOKUP(S6,'Información Base'!$B$5:$T$44,19,FALSE),0))</f>
        <v xml:space="preserve"> </v>
      </c>
      <c r="T14" s="11" t="str">
        <f>IF(ISBLANK(T6)," ",IFERROR(VLOOKUP(T6,'Información Base'!$B$5:$T$44,19,FALSE),0))</f>
        <v xml:space="preserve"> </v>
      </c>
      <c r="U14" s="11" t="str">
        <f>IF(ISBLANK(U6)," ",IFERROR(VLOOKUP(U6,'Información Base'!$B$5:$T$44,19,FALSE),0))</f>
        <v xml:space="preserve"> </v>
      </c>
      <c r="V14" s="11" t="str">
        <f>IF(ISBLANK(V6)," ",IFERROR(VLOOKUP(V6,'Información Base'!$B$5:$T$44,19,FALSE),0))</f>
        <v xml:space="preserve"> </v>
      </c>
      <c r="W14" s="11" t="str">
        <f>IF(ISBLANK(W6)," ",IFERROR(VLOOKUP(W6,'Información Base'!$B$5:$T$44,19,FALSE),0))</f>
        <v xml:space="preserve"> </v>
      </c>
      <c r="X14" s="11" t="str">
        <f>IF(ISBLANK(X6)," ",IFERROR(VLOOKUP(X6,'Información Base'!$B$5:$T$44,19,FALSE),0))</f>
        <v xml:space="preserve"> </v>
      </c>
      <c r="Y14" s="11" t="str">
        <f>IF(ISBLANK(Y6)," ",IFERROR(VLOOKUP(Y6,'Información Base'!$B$5:$T$44,19,FALSE),0))</f>
        <v xml:space="preserve"> </v>
      </c>
      <c r="Z14" s="11" t="str">
        <f>IF(ISBLANK(Z6)," ",IFERROR(VLOOKUP(Z6,'Información Base'!$B$5:$T$44,19,FALSE),0))</f>
        <v xml:space="preserve"> </v>
      </c>
      <c r="AA14" s="23" t="str">
        <f>IF(ISBLANK(AA6)," ",IFERROR(VLOOKUP(AA6,'Información Base'!$B$5:$T$44,19,FALSE),0))</f>
        <v xml:space="preserve"> </v>
      </c>
      <c r="AB14" s="23" t="str">
        <f>IF(ISBLANK(AB6)," ",IFERROR(VLOOKUP(AB6,'Información Base'!$B$5:$T$44,19,FALSE),0))</f>
        <v xml:space="preserve"> </v>
      </c>
      <c r="AC14" s="23" t="str">
        <f>IF(ISBLANK(AC6)," ",IFERROR(VLOOKUP(AC6,'Información Base'!$B$5:$T$44,19,FALSE),0))</f>
        <v xml:space="preserve"> </v>
      </c>
      <c r="AD14" s="23" t="str">
        <f>IF(ISBLANK(AD6)," ",IFERROR(VLOOKUP(AD6,'Información Base'!$B$5:$T$44,19,FALSE),0))</f>
        <v xml:space="preserve"> </v>
      </c>
      <c r="AE14" s="23" t="str">
        <f>IF(ISBLANK(AE6)," ",IFERROR(VLOOKUP(AE6,'Información Base'!$B$5:$T$44,19,FALSE),0))</f>
        <v xml:space="preserve"> </v>
      </c>
      <c r="AF14" s="23" t="str">
        <f>IF(ISBLANK(AF6)," ",IFERROR(VLOOKUP(AF6,'Información Base'!$B$5:$T$44,19,FALSE),0))</f>
        <v xml:space="preserve"> </v>
      </c>
      <c r="AG14" s="23" t="str">
        <f>IF(ISBLANK(AG6)," ",IFERROR(VLOOKUP(AG6,'Información Base'!$B$5:$T$44,19,FALSE),0))</f>
        <v xml:space="preserve"> </v>
      </c>
      <c r="AH14" s="23" t="str">
        <f>IF(ISBLANK(AH6)," ",IFERROR(VLOOKUP(AH6,'Información Base'!$B$5:$T$44,19,FALSE),0))</f>
        <v xml:space="preserve"> </v>
      </c>
      <c r="AI14" s="23" t="str">
        <f>IF(ISBLANK(AI6)," ",IFERROR(VLOOKUP(AI6,'Información Base'!$B$5:$T$44,19,FALSE),0))</f>
        <v xml:space="preserve"> </v>
      </c>
      <c r="AJ14" s="23" t="str">
        <f>IF(ISBLANK(AJ6)," ",IFERROR(VLOOKUP(AJ6,'Información Base'!$B$5:$T$44,19,FALSE),0))</f>
        <v xml:space="preserve"> </v>
      </c>
      <c r="AK14" s="23" t="str">
        <f>IF(ISBLANK(AK6)," ",IFERROR(VLOOKUP(AK6,'Información Base'!$B$5:$T$44,19,FALSE),0))</f>
        <v xml:space="preserve"> </v>
      </c>
      <c r="AL14" s="23" t="str">
        <f>IF(ISBLANK(AL6)," ",IFERROR(VLOOKUP(AL6,'Información Base'!$B$5:$T$44,19,FALSE),0))</f>
        <v xml:space="preserve"> </v>
      </c>
      <c r="AM14" s="23" t="str">
        <f>IF(ISBLANK(AM6)," ",IFERROR(VLOOKUP(AM6,'Información Base'!$B$5:$T$44,19,FALSE),0))</f>
        <v xml:space="preserve"> </v>
      </c>
      <c r="AN14" s="23" t="str">
        <f>IF(ISBLANK(AN6)," ",IFERROR(VLOOKUP(AN6,'Información Base'!$B$5:$T$44,19,FALSE),0))</f>
        <v xml:space="preserve"> </v>
      </c>
      <c r="AO14" s="23" t="str">
        <f>IF(ISBLANK(AO6)," ",IFERROR(VLOOKUP(AO6,'Información Base'!$B$5:$T$44,19,FALSE),0))</f>
        <v xml:space="preserve"> </v>
      </c>
      <c r="AP14" s="23" t="str">
        <f>IF(ISBLANK(AP6)," ",IFERROR(VLOOKUP(AP6,'Información Base'!$B$5:$T$44,19,FALSE),0))</f>
        <v xml:space="preserve"> </v>
      </c>
      <c r="AQ14" s="23" t="str">
        <f>IF(ISBLANK(AQ6)," ",IFERROR(VLOOKUP(AQ6,'Información Base'!$B$5:$T$44,19,FALSE),0))</f>
        <v xml:space="preserve"> </v>
      </c>
      <c r="AR14" s="23" t="str">
        <f>IF(ISBLANK(AR6)," ",IFERROR(VLOOKUP(AR6,'Información Base'!$B$5:$T$44,19,FALSE),0))</f>
        <v xml:space="preserve"> </v>
      </c>
      <c r="AS14" s="23" t="str">
        <f>IF(ISBLANK(AS6)," ",IFERROR(VLOOKUP(AS6,'Información Base'!$B$5:$T$44,19,FALSE),0))</f>
        <v xml:space="preserve"> </v>
      </c>
      <c r="AT14" s="23" t="str">
        <f>IF(ISBLANK(AT6)," ",IFERROR(VLOOKUP(AT6,'Información Base'!$B$5:$T$44,19,FALSE),0))</f>
        <v xml:space="preserve"> </v>
      </c>
      <c r="AU14" s="23" t="str">
        <f>IF(ISBLANK(AU6)," ",IFERROR(VLOOKUP(AU6,'Información Base'!$B$5:$T$44,19,FALSE),0))</f>
        <v xml:space="preserve"> </v>
      </c>
      <c r="AV14" s="23" t="str">
        <f>IF(ISBLANK(AV6)," ",IFERROR(VLOOKUP(AV6,'Información Base'!$B$5:$T$44,19,FALSE),0))</f>
        <v xml:space="preserve"> </v>
      </c>
      <c r="AW14" s="23" t="str">
        <f>IF(ISBLANK(AW6)," ",IFERROR(VLOOKUP(AW6,'Información Base'!$B$5:$T$44,19,FALSE),0))</f>
        <v xml:space="preserve"> </v>
      </c>
      <c r="AX14" s="23" t="str">
        <f>IF(ISBLANK(AX6)," ",IFERROR(VLOOKUP(AX6,'Información Base'!$B$5:$T$44,19,FALSE),0))</f>
        <v xml:space="preserve"> </v>
      </c>
      <c r="AY14" s="23" t="str">
        <f>IF(ISBLANK(AY6)," ",IFERROR(VLOOKUP(AY6,'Información Base'!$B$5:$T$44,19,FALSE),0))</f>
        <v xml:space="preserve"> </v>
      </c>
      <c r="AZ14" s="23" t="str">
        <f>IF(ISBLANK(AZ6)," ",IFERROR(VLOOKUP(AZ6,'Información Base'!$B$5:$T$44,19,FALSE),0))</f>
        <v xml:space="preserve"> </v>
      </c>
      <c r="BA14" s="23" t="str">
        <f>IF(ISBLANK(BA6)," ",IFERROR(VLOOKUP(BA6,'Información Base'!$B$5:$T$44,19,FALSE),0))</f>
        <v xml:space="preserve"> </v>
      </c>
      <c r="BB14" s="23" t="str">
        <f>IF(ISBLANK(BB6)," ",IFERROR(VLOOKUP(BB6,'Información Base'!$B$5:$T$44,19,FALSE),0))</f>
        <v xml:space="preserve"> </v>
      </c>
      <c r="BC14" s="23" t="str">
        <f>IF(ISBLANK(BC6)," ",IFERROR(VLOOKUP(BC6,'Información Base'!$B$5:$T$44,19,FALSE),0))</f>
        <v xml:space="preserve"> </v>
      </c>
      <c r="BD14" s="23" t="str">
        <f>IF(ISBLANK(BD6)," ",IFERROR(VLOOKUP(BD6,'Información Base'!$B$5:$T$44,19,FALSE),0))</f>
        <v xml:space="preserve"> </v>
      </c>
      <c r="BE14" s="23" t="str">
        <f>IF(ISBLANK(BE6)," ",IFERROR(VLOOKUP(BE6,'Información Base'!$B$5:$T$44,19,FALSE),0))</f>
        <v xml:space="preserve"> </v>
      </c>
      <c r="BF14" s="23" t="str">
        <f>IF(ISBLANK(BF6)," ",IFERROR(VLOOKUP(BF6,'Información Base'!$B$5:$T$44,19,FALSE),0))</f>
        <v xml:space="preserve"> </v>
      </c>
      <c r="BG14" s="23" t="str">
        <f>IF(ISBLANK(BG6)," ",IFERROR(VLOOKUP(BG6,'Información Base'!$B$5:$T$44,19,FALSE),0))</f>
        <v xml:space="preserve"> </v>
      </c>
      <c r="BH14" s="23" t="str">
        <f>IF(ISBLANK(BH6)," ",IFERROR(VLOOKUP(BH6,'Información Base'!$B$5:$T$44,19,FALSE),0))</f>
        <v xml:space="preserve"> </v>
      </c>
      <c r="BI14" s="23" t="str">
        <f>IF(ISBLANK(BI6)," ",IFERROR(VLOOKUP(BI6,'Información Base'!$B$5:$T$44,19,FALSE),0))</f>
        <v xml:space="preserve"> </v>
      </c>
      <c r="BJ14" s="23" t="str">
        <f>IF(ISBLANK(BJ6)," ",IFERROR(VLOOKUP(BJ6,'Información Base'!$B$5:$T$44,19,FALSE),0))</f>
        <v xml:space="preserve"> </v>
      </c>
      <c r="BK14" s="23" t="str">
        <f>IF(ISBLANK(BK6)," ",IFERROR(VLOOKUP(BK6,'Información Base'!$B$5:$T$44,19,FALSE),0))</f>
        <v xml:space="preserve"> </v>
      </c>
      <c r="BL14" s="23" t="str">
        <f>IF(ISBLANK(BL6)," ",IFERROR(VLOOKUP(BL6,'Información Base'!$B$5:$T$44,19,FALSE),0))</f>
        <v xml:space="preserve"> </v>
      </c>
      <c r="BM14" s="23" t="str">
        <f>IF(ISBLANK(BM6)," ",IFERROR(VLOOKUP(BM6,'Información Base'!$B$5:$T$44,19,FALSE),0))</f>
        <v xml:space="preserve"> </v>
      </c>
      <c r="BN14" s="23" t="str">
        <f>IF(ISBLANK(BN6)," ",IFERROR(VLOOKUP(BN6,'Información Base'!$B$5:$T$44,19,FALSE),0))</f>
        <v xml:space="preserve"> </v>
      </c>
      <c r="BO14" s="23" t="str">
        <f>IF(ISBLANK(BO6)," ",IFERROR(VLOOKUP(BO6,'Información Base'!$B$5:$T$44,19,FALSE),0))</f>
        <v xml:space="preserve"> </v>
      </c>
      <c r="BP14" s="23" t="str">
        <f>IF(ISBLANK(BP6)," ",IFERROR(VLOOKUP(BP6,'Información Base'!$B$5:$T$44,19,FALSE),0))</f>
        <v xml:space="preserve"> </v>
      </c>
      <c r="BQ14" s="23" t="str">
        <f>IF(ISBLANK(BQ6)," ",IFERROR(VLOOKUP(BQ6,'Información Base'!$B$5:$T$44,19,FALSE),0))</f>
        <v xml:space="preserve"> </v>
      </c>
      <c r="BR14" s="23" t="str">
        <f>IF(ISBLANK(BR6)," ",IFERROR(VLOOKUP(BR6,'Información Base'!$B$5:$T$44,19,FALSE),0))</f>
        <v xml:space="preserve"> </v>
      </c>
      <c r="BS14" s="23" t="str">
        <f>IF(ISBLANK(BS6)," ",IFERROR(VLOOKUP(BS6,'Información Base'!$B$5:$T$44,19,FALSE),0))</f>
        <v xml:space="preserve"> </v>
      </c>
      <c r="BT14" s="23" t="str">
        <f>IF(ISBLANK(BT6)," ",IFERROR(VLOOKUP(BT6,'Información Base'!$B$5:$T$44,19,FALSE),0))</f>
        <v xml:space="preserve"> </v>
      </c>
      <c r="BU14" s="23" t="str">
        <f>IF(ISBLANK(BU6)," ",IFERROR(VLOOKUP(BU6,'Información Base'!$B$5:$T$44,19,FALSE),0))</f>
        <v xml:space="preserve"> </v>
      </c>
      <c r="BV14" s="23" t="str">
        <f>IF(ISBLANK(BV6)," ",IFERROR(VLOOKUP(BV6,'Información Base'!$B$5:$T$44,19,FALSE),0))</f>
        <v xml:space="preserve"> </v>
      </c>
      <c r="BW14" s="23" t="str">
        <f>IF(ISBLANK(BW6)," ",IFERROR(VLOOKUP(BW6,'Información Base'!$B$5:$T$44,19,FALSE),0))</f>
        <v xml:space="preserve"> </v>
      </c>
      <c r="BX14" s="23" t="str">
        <f>IF(ISBLANK(BX6)," ",IFERROR(VLOOKUP(BX6,'Información Base'!$B$5:$T$44,19,FALSE),0))</f>
        <v xml:space="preserve"> </v>
      </c>
      <c r="BY14" s="23" t="str">
        <f>IF(ISBLANK(BY6)," ",IFERROR(VLOOKUP(BY6,'Información Base'!$B$5:$T$44,19,FALSE),0))</f>
        <v xml:space="preserve"> </v>
      </c>
      <c r="BZ14" s="23" t="str">
        <f>IF(ISBLANK(BZ6)," ",IFERROR(VLOOKUP(BZ6,'Información Base'!$B$5:$T$44,19,FALSE),0))</f>
        <v xml:space="preserve"> </v>
      </c>
      <c r="CA14" s="23" t="str">
        <f>IF(ISBLANK(CA6)," ",IFERROR(VLOOKUP(CA6,'Información Base'!$B$5:$T$44,19,FALSE),0))</f>
        <v xml:space="preserve"> </v>
      </c>
      <c r="CB14" s="23" t="str">
        <f>IF(ISBLANK(CB6)," ",IFERROR(VLOOKUP(CB6,'Información Base'!$B$5:$T$44,19,FALSE),0))</f>
        <v xml:space="preserve"> </v>
      </c>
      <c r="CC14" s="23" t="str">
        <f>IF(ISBLANK(CC6)," ",IFERROR(VLOOKUP(CC6,'Información Base'!$B$5:$T$44,19,FALSE),0))</f>
        <v xml:space="preserve"> </v>
      </c>
      <c r="CD14" s="23" t="str">
        <f>IF(ISBLANK(CD6)," ",IFERROR(VLOOKUP(CD6,'Información Base'!$B$5:$T$44,19,FALSE),0))</f>
        <v xml:space="preserve"> </v>
      </c>
      <c r="CE14" s="23" t="str">
        <f>IF(ISBLANK(CE6)," ",IFERROR(VLOOKUP(CE6,'Información Base'!$B$5:$T$44,19,FALSE),0))</f>
        <v xml:space="preserve"> </v>
      </c>
      <c r="CF14" s="23" t="str">
        <f>IF(ISBLANK(CF6)," ",IFERROR(VLOOKUP(CF6,'Información Base'!$B$5:$T$44,19,FALSE),0))</f>
        <v xml:space="preserve"> </v>
      </c>
      <c r="CG14" s="23" t="str">
        <f>IF(ISBLANK(CG6)," ",IFERROR(VLOOKUP(CG6,'Información Base'!$B$5:$T$44,19,FALSE),0))</f>
        <v xml:space="preserve"> </v>
      </c>
      <c r="CH14" s="23" t="str">
        <f>IF(ISBLANK(CH6)," ",IFERROR(VLOOKUP(CH6,'Información Base'!$B$5:$T$44,19,FALSE),0))</f>
        <v xml:space="preserve"> </v>
      </c>
      <c r="CI14" s="23" t="str">
        <f>IF(ISBLANK(CI6)," ",IFERROR(VLOOKUP(CI6,'Información Base'!$B$5:$T$44,19,FALSE),0))</f>
        <v xml:space="preserve"> </v>
      </c>
      <c r="CJ14" s="23" t="str">
        <f>IF(ISBLANK(CJ6)," ",IFERROR(VLOOKUP(CJ6,'Información Base'!$B$5:$T$44,19,FALSE),0))</f>
        <v xml:space="preserve"> </v>
      </c>
      <c r="CK14" s="23" t="str">
        <f>IF(ISBLANK(CK6)," ",IFERROR(VLOOKUP(CK6,'Información Base'!$B$5:$T$44,19,FALSE),0))</f>
        <v xml:space="preserve"> </v>
      </c>
      <c r="CL14" s="23" t="str">
        <f>IF(ISBLANK(CL6)," ",IFERROR(VLOOKUP(CL6,'Información Base'!$B$5:$T$44,19,FALSE),0))</f>
        <v xml:space="preserve"> </v>
      </c>
      <c r="CM14" s="23" t="str">
        <f>IF(ISBLANK(CM6)," ",IFERROR(VLOOKUP(CM6,'Información Base'!$B$5:$T$44,19,FALSE),0))</f>
        <v xml:space="preserve"> </v>
      </c>
      <c r="CN14" s="23" t="str">
        <f>IF(ISBLANK(CN6)," ",IFERROR(VLOOKUP(CN6,'Información Base'!$B$5:$T$44,19,FALSE),0))</f>
        <v xml:space="preserve"> </v>
      </c>
      <c r="CO14" s="23" t="str">
        <f>IF(ISBLANK(CO6)," ",IFERROR(VLOOKUP(CO6,'Información Base'!$B$5:$T$44,19,FALSE),0))</f>
        <v xml:space="preserve"> </v>
      </c>
      <c r="CP14" s="23" t="str">
        <f>IF(ISBLANK(CP6)," ",IFERROR(VLOOKUP(CP6,'Información Base'!$B$5:$T$44,19,FALSE),0))</f>
        <v xml:space="preserve"> </v>
      </c>
      <c r="CQ14" s="23" t="str">
        <f>IF(ISBLANK(CQ6)," ",IFERROR(VLOOKUP(CQ6,'Información Base'!$B$5:$T$44,19,FALSE),0))</f>
        <v xml:space="preserve"> </v>
      </c>
      <c r="CR14" s="23" t="str">
        <f>IF(ISBLANK(CR6)," ",IFERROR(VLOOKUP(CR6,'Información Base'!$B$5:$T$44,19,FALSE),0))</f>
        <v xml:space="preserve"> </v>
      </c>
      <c r="CS14" s="23" t="str">
        <f>IF(ISBLANK(CS6)," ",IFERROR(VLOOKUP(CS6,'Información Base'!$B$5:$T$44,19,FALSE),0))</f>
        <v xml:space="preserve"> </v>
      </c>
      <c r="CT14" s="23" t="str">
        <f>IF(ISBLANK(CT6)," ",IFERROR(VLOOKUP(CT6,'Información Base'!$B$5:$T$44,19,FALSE),0))</f>
        <v xml:space="preserve"> </v>
      </c>
      <c r="CU14" s="23" t="str">
        <f>IF(ISBLANK(CU6)," ",IFERROR(VLOOKUP(CU6,'Información Base'!$B$5:$T$44,19,FALSE),0))</f>
        <v xml:space="preserve"> </v>
      </c>
      <c r="CV14" s="23" t="str">
        <f>IF(ISBLANK(CV6)," ",IFERROR(VLOOKUP(CV6,'Información Base'!$B$5:$T$44,19,FALSE),0))</f>
        <v xml:space="preserve"> </v>
      </c>
      <c r="CW14" s="23" t="str">
        <f>IF(ISBLANK(CW6)," ",IFERROR(VLOOKUP(CW6,'Información Base'!$B$5:$T$44,19,FALSE),0))</f>
        <v xml:space="preserve"> </v>
      </c>
      <c r="CX14" s="23" t="str">
        <f>IF(ISBLANK(CX6)," ",IFERROR(VLOOKUP(CX6,'Información Base'!$B$5:$T$44,19,FALSE),0))</f>
        <v xml:space="preserve"> </v>
      </c>
      <c r="CY14" s="23" t="str">
        <f>IF(ISBLANK(CY6)," ",IFERROR(VLOOKUP(CY6,'Información Base'!$B$5:$T$44,19,FALSE),0))</f>
        <v xml:space="preserve"> </v>
      </c>
      <c r="CZ14" s="23" t="str">
        <f>IF(ISBLANK(CZ6)," ",IFERROR(VLOOKUP(CZ6,'Información Base'!$B$5:$T$44,19,FALSE),0))</f>
        <v xml:space="preserve"> </v>
      </c>
      <c r="DA14" s="23" t="str">
        <f>IF(ISBLANK(DA6)," ",IFERROR(VLOOKUP(DA6,'Información Base'!$B$5:$T$44,19,FALSE),0))</f>
        <v xml:space="preserve"> </v>
      </c>
      <c r="DB14" s="23" t="str">
        <f>IF(ISBLANK(DB6)," ",IFERROR(VLOOKUP(DB6,'Información Base'!$B$5:$T$44,19,FALSE),0))</f>
        <v xml:space="preserve"> </v>
      </c>
      <c r="DC14" s="23" t="str">
        <f>IF(ISBLANK(DC6)," ",IFERROR(VLOOKUP(DC6,'Información Base'!$B$5:$T$44,19,FALSE),0))</f>
        <v xml:space="preserve"> </v>
      </c>
      <c r="DD14" s="23" t="str">
        <f>IF(ISBLANK(DD6)," ",IFERROR(VLOOKUP(DD6,'Información Base'!$B$5:$T$44,19,FALSE),0))</f>
        <v xml:space="preserve"> </v>
      </c>
      <c r="DE14" s="23" t="str">
        <f>IF(ISBLANK(DE6)," ",IFERROR(VLOOKUP(DE6,'Información Base'!$B$5:$T$44,19,FALSE),0))</f>
        <v xml:space="preserve"> </v>
      </c>
      <c r="DF14" s="23" t="str">
        <f>IF(ISBLANK(DF6)," ",IFERROR(VLOOKUP(DF6,'Información Base'!$B$5:$T$44,19,FALSE),0))</f>
        <v xml:space="preserve"> </v>
      </c>
      <c r="DG14" s="23" t="str">
        <f>IF(ISBLANK(DG6)," ",IFERROR(VLOOKUP(DG6,'Información Base'!$B$5:$T$44,19,FALSE),0))</f>
        <v xml:space="preserve"> </v>
      </c>
      <c r="DH14" s="23" t="str">
        <f>IF(ISBLANK(DH6)," ",IFERROR(VLOOKUP(DH6,'Información Base'!$B$5:$T$44,19,FALSE),0))</f>
        <v xml:space="preserve"> </v>
      </c>
      <c r="DI14" s="23" t="str">
        <f>IF(ISBLANK(DI6)," ",IFERROR(VLOOKUP(DI6,'Información Base'!$B$5:$T$44,19,FALSE),0))</f>
        <v xml:space="preserve"> </v>
      </c>
    </row>
    <row r="15" spans="2:113" x14ac:dyDescent="0.25">
      <c r="B15" s="154"/>
      <c r="I15" s="155"/>
    </row>
    <row r="16" spans="2:113" x14ac:dyDescent="0.25">
      <c r="B16" s="154"/>
      <c r="I16" s="155"/>
    </row>
    <row r="17" spans="2:113" x14ac:dyDescent="0.25">
      <c r="B17" s="157" t="s">
        <v>238</v>
      </c>
      <c r="C17" s="39" t="e" vm="2">
        <f ca="1">IF(ISBLANK(C6)," ",C6)</f>
        <v>#VALUE!</v>
      </c>
      <c r="D17" s="39" t="str">
        <f t="shared" ref="D17:BO17" si="0">IF(ISBLANK(D6)," ",D6)</f>
        <v xml:space="preserve"> </v>
      </c>
      <c r="E17" s="39" t="str">
        <f t="shared" si="0"/>
        <v xml:space="preserve"> </v>
      </c>
      <c r="F17" s="39" t="str">
        <f t="shared" si="0"/>
        <v xml:space="preserve"> </v>
      </c>
      <c r="G17" s="39" t="str">
        <f t="shared" si="0"/>
        <v xml:space="preserve"> </v>
      </c>
      <c r="H17" s="39" t="str">
        <f t="shared" si="0"/>
        <v xml:space="preserve"> </v>
      </c>
      <c r="I17" s="185" t="str">
        <f t="shared" si="0"/>
        <v xml:space="preserve"> </v>
      </c>
      <c r="J17" s="37" t="str">
        <f t="shared" si="0"/>
        <v xml:space="preserve"> </v>
      </c>
      <c r="K17" s="37" t="str">
        <f t="shared" si="0"/>
        <v xml:space="preserve"> </v>
      </c>
      <c r="L17" s="37" t="str">
        <f t="shared" si="0"/>
        <v xml:space="preserve"> </v>
      </c>
      <c r="M17" s="37" t="str">
        <f t="shared" si="0"/>
        <v xml:space="preserve"> </v>
      </c>
      <c r="N17" s="37" t="str">
        <f t="shared" si="0"/>
        <v xml:space="preserve"> </v>
      </c>
      <c r="O17" s="37" t="str">
        <f t="shared" si="0"/>
        <v xml:space="preserve"> </v>
      </c>
      <c r="P17" s="37" t="str">
        <f t="shared" si="0"/>
        <v xml:space="preserve"> </v>
      </c>
      <c r="Q17" s="37" t="str">
        <f t="shared" si="0"/>
        <v xml:space="preserve"> </v>
      </c>
      <c r="R17" s="37" t="str">
        <f t="shared" si="0"/>
        <v xml:space="preserve"> </v>
      </c>
      <c r="S17" s="37" t="str">
        <f t="shared" si="0"/>
        <v xml:space="preserve"> </v>
      </c>
      <c r="T17" s="37" t="str">
        <f t="shared" si="0"/>
        <v xml:space="preserve"> </v>
      </c>
      <c r="U17" s="37" t="str">
        <f t="shared" si="0"/>
        <v xml:space="preserve"> </v>
      </c>
      <c r="V17" s="37" t="str">
        <f t="shared" si="0"/>
        <v xml:space="preserve"> </v>
      </c>
      <c r="W17" s="37" t="str">
        <f t="shared" si="0"/>
        <v xml:space="preserve"> </v>
      </c>
      <c r="X17" s="37" t="str">
        <f t="shared" si="0"/>
        <v xml:space="preserve"> </v>
      </c>
      <c r="Y17" s="37" t="str">
        <f t="shared" si="0"/>
        <v xml:space="preserve"> </v>
      </c>
      <c r="Z17" s="37" t="str">
        <f t="shared" si="0"/>
        <v xml:space="preserve"> </v>
      </c>
      <c r="AA17" s="39" t="str">
        <f t="shared" si="0"/>
        <v xml:space="preserve"> </v>
      </c>
      <c r="AB17" s="39" t="str">
        <f t="shared" si="0"/>
        <v xml:space="preserve"> </v>
      </c>
      <c r="AC17" s="39" t="str">
        <f t="shared" si="0"/>
        <v xml:space="preserve"> </v>
      </c>
      <c r="AD17" s="39" t="str">
        <f t="shared" si="0"/>
        <v xml:space="preserve"> </v>
      </c>
      <c r="AE17" s="39" t="str">
        <f t="shared" si="0"/>
        <v xml:space="preserve"> </v>
      </c>
      <c r="AF17" s="39" t="str">
        <f t="shared" si="0"/>
        <v xml:space="preserve"> </v>
      </c>
      <c r="AG17" s="39" t="str">
        <f t="shared" si="0"/>
        <v xml:space="preserve"> </v>
      </c>
      <c r="AH17" s="39" t="str">
        <f t="shared" si="0"/>
        <v xml:space="preserve"> </v>
      </c>
      <c r="AI17" s="39" t="str">
        <f t="shared" si="0"/>
        <v xml:space="preserve"> </v>
      </c>
      <c r="AJ17" s="39" t="str">
        <f t="shared" si="0"/>
        <v xml:space="preserve"> </v>
      </c>
      <c r="AK17" s="39" t="str">
        <f t="shared" si="0"/>
        <v xml:space="preserve"> </v>
      </c>
      <c r="AL17" s="39" t="str">
        <f t="shared" si="0"/>
        <v xml:space="preserve"> </v>
      </c>
      <c r="AM17" s="39" t="str">
        <f t="shared" si="0"/>
        <v xml:space="preserve"> </v>
      </c>
      <c r="AN17" s="39" t="str">
        <f t="shared" si="0"/>
        <v xml:space="preserve"> </v>
      </c>
      <c r="AO17" s="39" t="str">
        <f t="shared" si="0"/>
        <v xml:space="preserve"> </v>
      </c>
      <c r="AP17" s="39" t="str">
        <f t="shared" si="0"/>
        <v xml:space="preserve"> </v>
      </c>
      <c r="AQ17" s="39" t="str">
        <f t="shared" si="0"/>
        <v xml:space="preserve"> </v>
      </c>
      <c r="AR17" s="39" t="str">
        <f t="shared" si="0"/>
        <v xml:space="preserve"> </v>
      </c>
      <c r="AS17" s="39" t="str">
        <f t="shared" si="0"/>
        <v xml:space="preserve"> </v>
      </c>
      <c r="AT17" s="39" t="str">
        <f t="shared" si="0"/>
        <v xml:space="preserve"> </v>
      </c>
      <c r="AU17" s="39" t="str">
        <f t="shared" si="0"/>
        <v xml:space="preserve"> </v>
      </c>
      <c r="AV17" s="39" t="str">
        <f t="shared" si="0"/>
        <v xml:space="preserve"> </v>
      </c>
      <c r="AW17" s="39" t="str">
        <f t="shared" si="0"/>
        <v xml:space="preserve"> </v>
      </c>
      <c r="AX17" s="39" t="str">
        <f t="shared" si="0"/>
        <v xml:space="preserve"> </v>
      </c>
      <c r="AY17" s="39" t="str">
        <f t="shared" si="0"/>
        <v xml:space="preserve"> </v>
      </c>
      <c r="AZ17" s="39" t="str">
        <f t="shared" si="0"/>
        <v xml:space="preserve"> </v>
      </c>
      <c r="BA17" s="39" t="str">
        <f t="shared" si="0"/>
        <v xml:space="preserve"> </v>
      </c>
      <c r="BB17" s="39" t="str">
        <f t="shared" si="0"/>
        <v xml:space="preserve"> </v>
      </c>
      <c r="BC17" s="39" t="str">
        <f t="shared" si="0"/>
        <v xml:space="preserve"> </v>
      </c>
      <c r="BD17" s="39" t="str">
        <f t="shared" si="0"/>
        <v xml:space="preserve"> </v>
      </c>
      <c r="BE17" s="39" t="str">
        <f t="shared" si="0"/>
        <v xml:space="preserve"> </v>
      </c>
      <c r="BF17" s="39" t="str">
        <f t="shared" si="0"/>
        <v xml:space="preserve"> </v>
      </c>
      <c r="BG17" s="39" t="str">
        <f t="shared" si="0"/>
        <v xml:space="preserve"> </v>
      </c>
      <c r="BH17" s="39" t="str">
        <f t="shared" si="0"/>
        <v xml:space="preserve"> </v>
      </c>
      <c r="BI17" s="39" t="str">
        <f t="shared" si="0"/>
        <v xml:space="preserve"> </v>
      </c>
      <c r="BJ17" s="39" t="str">
        <f t="shared" si="0"/>
        <v xml:space="preserve"> </v>
      </c>
      <c r="BK17" s="39" t="str">
        <f t="shared" si="0"/>
        <v xml:space="preserve"> </v>
      </c>
      <c r="BL17" s="39" t="str">
        <f t="shared" si="0"/>
        <v xml:space="preserve"> </v>
      </c>
      <c r="BM17" s="39" t="str">
        <f t="shared" si="0"/>
        <v xml:space="preserve"> </v>
      </c>
      <c r="BN17" s="39" t="str">
        <f t="shared" si="0"/>
        <v xml:space="preserve"> </v>
      </c>
      <c r="BO17" s="39" t="str">
        <f t="shared" si="0"/>
        <v xml:space="preserve"> </v>
      </c>
      <c r="BP17" s="39" t="str">
        <f t="shared" ref="BP17:DI17" si="1">IF(ISBLANK(BP6)," ",BP6)</f>
        <v xml:space="preserve"> </v>
      </c>
      <c r="BQ17" s="39" t="str">
        <f t="shared" si="1"/>
        <v xml:space="preserve"> </v>
      </c>
      <c r="BR17" s="39" t="str">
        <f t="shared" si="1"/>
        <v xml:space="preserve"> </v>
      </c>
      <c r="BS17" s="39" t="str">
        <f t="shared" si="1"/>
        <v xml:space="preserve"> </v>
      </c>
      <c r="BT17" s="39" t="str">
        <f t="shared" si="1"/>
        <v xml:space="preserve"> </v>
      </c>
      <c r="BU17" s="39" t="str">
        <f t="shared" si="1"/>
        <v xml:space="preserve"> </v>
      </c>
      <c r="BV17" s="39" t="str">
        <f t="shared" si="1"/>
        <v xml:space="preserve"> </v>
      </c>
      <c r="BW17" s="39" t="str">
        <f t="shared" si="1"/>
        <v xml:space="preserve"> </v>
      </c>
      <c r="BX17" s="39" t="str">
        <f t="shared" si="1"/>
        <v xml:space="preserve"> </v>
      </c>
      <c r="BY17" s="39" t="str">
        <f t="shared" si="1"/>
        <v xml:space="preserve"> </v>
      </c>
      <c r="BZ17" s="39" t="str">
        <f t="shared" si="1"/>
        <v xml:space="preserve"> </v>
      </c>
      <c r="CA17" s="39" t="str">
        <f t="shared" si="1"/>
        <v xml:space="preserve"> </v>
      </c>
      <c r="CB17" s="39" t="str">
        <f t="shared" si="1"/>
        <v xml:space="preserve"> </v>
      </c>
      <c r="CC17" s="39" t="str">
        <f t="shared" si="1"/>
        <v xml:space="preserve"> </v>
      </c>
      <c r="CD17" s="39" t="str">
        <f t="shared" si="1"/>
        <v xml:space="preserve"> </v>
      </c>
      <c r="CE17" s="39" t="str">
        <f t="shared" si="1"/>
        <v xml:space="preserve"> </v>
      </c>
      <c r="CF17" s="39" t="str">
        <f t="shared" si="1"/>
        <v xml:space="preserve"> </v>
      </c>
      <c r="CG17" s="39" t="str">
        <f t="shared" si="1"/>
        <v xml:space="preserve"> </v>
      </c>
      <c r="CH17" s="39" t="str">
        <f t="shared" si="1"/>
        <v xml:space="preserve"> </v>
      </c>
      <c r="CI17" s="39" t="str">
        <f t="shared" si="1"/>
        <v xml:space="preserve"> </v>
      </c>
      <c r="CJ17" s="39" t="str">
        <f t="shared" si="1"/>
        <v xml:space="preserve"> </v>
      </c>
      <c r="CK17" s="39" t="str">
        <f t="shared" si="1"/>
        <v xml:space="preserve"> </v>
      </c>
      <c r="CL17" s="39" t="str">
        <f t="shared" si="1"/>
        <v xml:space="preserve"> </v>
      </c>
      <c r="CM17" s="39" t="str">
        <f t="shared" si="1"/>
        <v xml:space="preserve"> </v>
      </c>
      <c r="CN17" s="39" t="str">
        <f t="shared" si="1"/>
        <v xml:space="preserve"> </v>
      </c>
      <c r="CO17" s="39" t="str">
        <f t="shared" si="1"/>
        <v xml:space="preserve"> </v>
      </c>
      <c r="CP17" s="39" t="str">
        <f t="shared" si="1"/>
        <v xml:space="preserve"> </v>
      </c>
      <c r="CQ17" s="39" t="str">
        <f t="shared" si="1"/>
        <v xml:space="preserve"> </v>
      </c>
      <c r="CR17" s="39" t="str">
        <f t="shared" si="1"/>
        <v xml:space="preserve"> </v>
      </c>
      <c r="CS17" s="39" t="str">
        <f t="shared" si="1"/>
        <v xml:space="preserve"> </v>
      </c>
      <c r="CT17" s="39" t="str">
        <f t="shared" si="1"/>
        <v xml:space="preserve"> </v>
      </c>
      <c r="CU17" s="39" t="str">
        <f t="shared" si="1"/>
        <v xml:space="preserve"> </v>
      </c>
      <c r="CV17" s="39" t="str">
        <f t="shared" si="1"/>
        <v xml:space="preserve"> </v>
      </c>
      <c r="CW17" s="39" t="str">
        <f t="shared" si="1"/>
        <v xml:space="preserve"> </v>
      </c>
      <c r="CX17" s="39" t="str">
        <f t="shared" si="1"/>
        <v xml:space="preserve"> </v>
      </c>
      <c r="CY17" s="39" t="str">
        <f t="shared" si="1"/>
        <v xml:space="preserve"> </v>
      </c>
      <c r="CZ17" s="39" t="str">
        <f t="shared" si="1"/>
        <v xml:space="preserve"> </v>
      </c>
      <c r="DA17" s="39" t="str">
        <f t="shared" si="1"/>
        <v xml:space="preserve"> </v>
      </c>
      <c r="DB17" s="39" t="str">
        <f t="shared" si="1"/>
        <v xml:space="preserve"> </v>
      </c>
      <c r="DC17" s="39" t="str">
        <f t="shared" si="1"/>
        <v xml:space="preserve"> </v>
      </c>
      <c r="DD17" s="39" t="str">
        <f t="shared" si="1"/>
        <v xml:space="preserve"> </v>
      </c>
      <c r="DE17" s="39" t="str">
        <f t="shared" si="1"/>
        <v xml:space="preserve"> </v>
      </c>
      <c r="DF17" s="39" t="str">
        <f t="shared" si="1"/>
        <v xml:space="preserve"> </v>
      </c>
      <c r="DG17" s="39" t="str">
        <f t="shared" si="1"/>
        <v xml:space="preserve"> </v>
      </c>
      <c r="DH17" s="39" t="str">
        <f t="shared" si="1"/>
        <v xml:space="preserve"> </v>
      </c>
      <c r="DI17" s="39" t="str">
        <f t="shared" si="1"/>
        <v xml:space="preserve"> </v>
      </c>
    </row>
    <row r="18" spans="2:113" x14ac:dyDescent="0.25">
      <c r="B18" s="186" t="s">
        <v>153</v>
      </c>
      <c r="C18" s="11">
        <f ca="1">IF(ISBLANK(C6)," ",IFERROR(VLOOKUP(C6,'Información Base'!$B$5:$T$44,10,FALSE),0))</f>
        <v>0</v>
      </c>
      <c r="D18" s="11" t="str">
        <f>IF(ISBLANK(D6)," ",IFERROR(VLOOKUP(D6,'Información Base'!$B$5:$T$44,10,FALSE),0))</f>
        <v xml:space="preserve"> </v>
      </c>
      <c r="E18" s="11" t="str">
        <f>IF(ISBLANK(E6)," ",IFERROR(VLOOKUP(E6,'Información Base'!$B$5:$T$44,10,FALSE),0))</f>
        <v xml:space="preserve"> </v>
      </c>
      <c r="F18" s="11" t="str">
        <f>IF(ISBLANK(F6)," ",IFERROR(VLOOKUP(F6,'Información Base'!$B$5:$T$44,10,FALSE),0))</f>
        <v xml:space="preserve"> </v>
      </c>
      <c r="G18" s="11" t="str">
        <f>IF(ISBLANK(G6)," ",IFERROR(VLOOKUP(G6,'Información Base'!$B$5:$T$44,10,FALSE),0))</f>
        <v xml:space="preserve"> </v>
      </c>
      <c r="H18" s="11" t="str">
        <f>IF(ISBLANK(H6)," ",IFERROR(VLOOKUP(H6,'Información Base'!$B$5:$T$44,10,FALSE),0))</f>
        <v xml:space="preserve"> </v>
      </c>
      <c r="I18" s="155" t="str">
        <f>IF(ISBLANK(I6)," ",IFERROR(VLOOKUP(I6,'Información Base'!$B$5:$T$44,10,FALSE),0))</f>
        <v xml:space="preserve"> </v>
      </c>
      <c r="J18" s="11" t="str">
        <f>IF(ISBLANK(J6)," ",IFERROR(VLOOKUP(J6,'Información Base'!$B$5:$T$44,10,FALSE),0))</f>
        <v xml:space="preserve"> </v>
      </c>
      <c r="K18" s="11" t="str">
        <f>IF(ISBLANK(K6)," ",IFERROR(VLOOKUP(K6,'Información Base'!$B$5:$T$44,10,FALSE),0))</f>
        <v xml:space="preserve"> </v>
      </c>
      <c r="L18" s="11" t="str">
        <f>IF(ISBLANK(L6)," ",IFERROR(VLOOKUP(L6,'Información Base'!$B$5:$T$44,10,FALSE),0))</f>
        <v xml:space="preserve"> </v>
      </c>
      <c r="M18" s="11" t="str">
        <f>IF(ISBLANK(M6)," ",IFERROR(VLOOKUP(M6,'Información Base'!$B$5:$T$44,10,FALSE),0))</f>
        <v xml:space="preserve"> </v>
      </c>
      <c r="N18" s="11" t="str">
        <f>IF(ISBLANK(N6)," ",IFERROR(VLOOKUP(N6,'Información Base'!$B$5:$T$44,10,FALSE),0))</f>
        <v xml:space="preserve"> </v>
      </c>
      <c r="O18" s="11" t="str">
        <f>IF(ISBLANK(O6)," ",IFERROR(VLOOKUP(O6,'Información Base'!$B$5:$T$44,10,FALSE),0))</f>
        <v xml:space="preserve"> </v>
      </c>
      <c r="P18" s="11" t="str">
        <f>IF(ISBLANK(P6)," ",IFERROR(VLOOKUP(P6,'Información Base'!$B$5:$T$44,10,FALSE),0))</f>
        <v xml:space="preserve"> </v>
      </c>
      <c r="Q18" s="11" t="str">
        <f>IF(ISBLANK(Q6)," ",IFERROR(VLOOKUP(Q6,'Información Base'!$B$5:$T$44,10,FALSE),0))</f>
        <v xml:space="preserve"> </v>
      </c>
      <c r="R18" s="11" t="str">
        <f>IF(ISBLANK(R6)," ",IFERROR(VLOOKUP(R6,'Información Base'!$B$5:$T$44,10,FALSE),0))</f>
        <v xml:space="preserve"> </v>
      </c>
      <c r="S18" s="11" t="str">
        <f>IF(ISBLANK(S6)," ",IFERROR(VLOOKUP(S6,'Información Base'!$B$5:$T$44,10,FALSE),0))</f>
        <v xml:space="preserve"> </v>
      </c>
      <c r="T18" s="11" t="str">
        <f>IF(ISBLANK(T6)," ",IFERROR(VLOOKUP(T6,'Información Base'!$B$5:$T$44,10,FALSE),0))</f>
        <v xml:space="preserve"> </v>
      </c>
      <c r="U18" s="11" t="str">
        <f>IF(ISBLANK(U6)," ",IFERROR(VLOOKUP(U6,'Información Base'!$B$5:$T$44,10,FALSE),0))</f>
        <v xml:space="preserve"> </v>
      </c>
      <c r="V18" s="11" t="str">
        <f>IF(ISBLANK(V6)," ",IFERROR(VLOOKUP(V6,'Información Base'!$B$5:$T$44,10,FALSE),0))</f>
        <v xml:space="preserve"> </v>
      </c>
      <c r="W18" s="11" t="str">
        <f>IF(ISBLANK(W6)," ",IFERROR(VLOOKUP(W6,'Información Base'!$B$5:$T$44,10,FALSE),0))</f>
        <v xml:space="preserve"> </v>
      </c>
      <c r="X18" s="11" t="str">
        <f>IF(ISBLANK(X6)," ",IFERROR(VLOOKUP(X6,'Información Base'!$B$5:$T$44,10,FALSE),0))</f>
        <v xml:space="preserve"> </v>
      </c>
      <c r="Y18" s="11" t="str">
        <f>IF(ISBLANK(Y6)," ",IFERROR(VLOOKUP(Y6,'Información Base'!$B$5:$T$44,10,FALSE),0))</f>
        <v xml:space="preserve"> </v>
      </c>
      <c r="Z18" s="11" t="str">
        <f>IF(ISBLANK(Z6)," ",IFERROR(VLOOKUP(Z6,'Información Base'!$B$5:$T$44,10,FALSE),0))</f>
        <v xml:space="preserve"> </v>
      </c>
      <c r="AA18" s="11" t="str">
        <f>IF(ISBLANK(AA6)," ",IFERROR(VLOOKUP(AA6,'Información Base'!$B$5:$T$44,10,FALSE),0))</f>
        <v xml:space="preserve"> </v>
      </c>
      <c r="AB18" s="11" t="str">
        <f>IF(ISBLANK(AB6)," ",IFERROR(VLOOKUP(AB6,'Información Base'!$B$5:$T$44,10,FALSE),0))</f>
        <v xml:space="preserve"> </v>
      </c>
      <c r="AC18" s="11" t="str">
        <f>IF(ISBLANK(AC6)," ",IFERROR(VLOOKUP(AC6,'Información Base'!$B$5:$T$44,10,FALSE),0))</f>
        <v xml:space="preserve"> </v>
      </c>
      <c r="AD18" s="11" t="str">
        <f>IF(ISBLANK(AD6)," ",IFERROR(VLOOKUP(AD6,'Información Base'!$B$5:$T$44,10,FALSE),0))</f>
        <v xml:space="preserve"> </v>
      </c>
      <c r="AE18" s="11" t="str">
        <f>IF(ISBLANK(AE6)," ",IFERROR(VLOOKUP(AE6,'Información Base'!$B$5:$T$44,10,FALSE),0))</f>
        <v xml:space="preserve"> </v>
      </c>
      <c r="AF18" s="11" t="str">
        <f>IF(ISBLANK(AF6)," ",IFERROR(VLOOKUP(AF6,'Información Base'!$B$5:$T$44,10,FALSE),0))</f>
        <v xml:space="preserve"> </v>
      </c>
      <c r="AG18" s="11" t="str">
        <f>IF(ISBLANK(AG6)," ",IFERROR(VLOOKUP(AG6,'Información Base'!$B$5:$T$44,10,FALSE),0))</f>
        <v xml:space="preserve"> </v>
      </c>
      <c r="AH18" s="11" t="str">
        <f>IF(ISBLANK(AH6)," ",IFERROR(VLOOKUP(AH6,'Información Base'!$B$5:$T$44,10,FALSE),0))</f>
        <v xml:space="preserve"> </v>
      </c>
      <c r="AI18" s="11" t="str">
        <f>IF(ISBLANK(AI6)," ",IFERROR(VLOOKUP(AI6,'Información Base'!$B$5:$T$44,10,FALSE),0))</f>
        <v xml:space="preserve"> </v>
      </c>
      <c r="AJ18" s="11" t="str">
        <f>IF(ISBLANK(AJ6)," ",IFERROR(VLOOKUP(AJ6,'Información Base'!$B$5:$T$44,10,FALSE),0))</f>
        <v xml:space="preserve"> </v>
      </c>
      <c r="AK18" s="11" t="str">
        <f>IF(ISBLANK(AK6)," ",IFERROR(VLOOKUP(AK6,'Información Base'!$B$5:$T$44,10,FALSE),0))</f>
        <v xml:space="preserve"> </v>
      </c>
      <c r="AL18" s="11" t="str">
        <f>IF(ISBLANK(AL6)," ",IFERROR(VLOOKUP(AL6,'Información Base'!$B$5:$T$44,10,FALSE),0))</f>
        <v xml:space="preserve"> </v>
      </c>
      <c r="AM18" s="11" t="str">
        <f>IF(ISBLANK(AM6)," ",IFERROR(VLOOKUP(AM6,'Información Base'!$B$5:$T$44,10,FALSE),0))</f>
        <v xml:space="preserve"> </v>
      </c>
      <c r="AN18" s="11" t="str">
        <f>IF(ISBLANK(AN6)," ",IFERROR(VLOOKUP(AN6,'Información Base'!$B$5:$T$44,10,FALSE),0))</f>
        <v xml:space="preserve"> </v>
      </c>
      <c r="AO18" s="11" t="str">
        <f>IF(ISBLANK(AO6)," ",IFERROR(VLOOKUP(AO6,'Información Base'!$B$5:$T$44,10,FALSE),0))</f>
        <v xml:space="preserve"> </v>
      </c>
      <c r="AP18" s="11" t="str">
        <f>IF(ISBLANK(AP6)," ",IFERROR(VLOOKUP(AP6,'Información Base'!$B$5:$T$44,10,FALSE),0))</f>
        <v xml:space="preserve"> </v>
      </c>
      <c r="AQ18" s="11" t="str">
        <f>IF(ISBLANK(AQ6)," ",IFERROR(VLOOKUP(AQ6,'Información Base'!$B$5:$T$44,10,FALSE),0))</f>
        <v xml:space="preserve"> </v>
      </c>
      <c r="AR18" s="11" t="str">
        <f>IF(ISBLANK(AR6)," ",IFERROR(VLOOKUP(AR6,'Información Base'!$B$5:$T$44,10,FALSE),0))</f>
        <v xml:space="preserve"> </v>
      </c>
      <c r="AS18" s="11" t="str">
        <f>IF(ISBLANK(AS6)," ",IFERROR(VLOOKUP(AS6,'Información Base'!$B$5:$T$44,10,FALSE),0))</f>
        <v xml:space="preserve"> </v>
      </c>
      <c r="AT18" s="11" t="str">
        <f>IF(ISBLANK(AT6)," ",IFERROR(VLOOKUP(AT6,'Información Base'!$B$5:$T$44,10,FALSE),0))</f>
        <v xml:space="preserve"> </v>
      </c>
      <c r="AU18" s="11" t="str">
        <f>IF(ISBLANK(AU6)," ",IFERROR(VLOOKUP(AU6,'Información Base'!$B$5:$T$44,10,FALSE),0))</f>
        <v xml:space="preserve"> </v>
      </c>
      <c r="AV18" s="11" t="str">
        <f>IF(ISBLANK(AV6)," ",IFERROR(VLOOKUP(AV6,'Información Base'!$B$5:$T$44,10,FALSE),0))</f>
        <v xml:space="preserve"> </v>
      </c>
      <c r="AW18" s="11" t="str">
        <f>IF(ISBLANK(AW6)," ",IFERROR(VLOOKUP(AW6,'Información Base'!$B$5:$T$44,10,FALSE),0))</f>
        <v xml:space="preserve"> </v>
      </c>
      <c r="AX18" s="11" t="str">
        <f>IF(ISBLANK(AX6)," ",IFERROR(VLOOKUP(AX6,'Información Base'!$B$5:$T$44,10,FALSE),0))</f>
        <v xml:space="preserve"> </v>
      </c>
      <c r="AY18" s="11" t="str">
        <f>IF(ISBLANK(AY6)," ",IFERROR(VLOOKUP(AY6,'Información Base'!$B$5:$T$44,10,FALSE),0))</f>
        <v xml:space="preserve"> </v>
      </c>
      <c r="AZ18" s="11" t="str">
        <f>IF(ISBLANK(AZ6)," ",IFERROR(VLOOKUP(AZ6,'Información Base'!$B$5:$T$44,10,FALSE),0))</f>
        <v xml:space="preserve"> </v>
      </c>
      <c r="BA18" s="11" t="str">
        <f>IF(ISBLANK(BA6)," ",IFERROR(VLOOKUP(BA6,'Información Base'!$B$5:$T$44,10,FALSE),0))</f>
        <v xml:space="preserve"> </v>
      </c>
      <c r="BB18" s="11" t="str">
        <f>IF(ISBLANK(BB6)," ",IFERROR(VLOOKUP(BB6,'Información Base'!$B$5:$T$44,10,FALSE),0))</f>
        <v xml:space="preserve"> </v>
      </c>
      <c r="BC18" s="11" t="str">
        <f>IF(ISBLANK(BC6)," ",IFERROR(VLOOKUP(BC6,'Información Base'!$B$5:$T$44,10,FALSE),0))</f>
        <v xml:space="preserve"> </v>
      </c>
      <c r="BD18" s="11" t="str">
        <f>IF(ISBLANK(BD6)," ",IFERROR(VLOOKUP(BD6,'Información Base'!$B$5:$T$44,10,FALSE),0))</f>
        <v xml:space="preserve"> </v>
      </c>
      <c r="BE18" s="11" t="str">
        <f>IF(ISBLANK(BE6)," ",IFERROR(VLOOKUP(BE6,'Información Base'!$B$5:$T$44,10,FALSE),0))</f>
        <v xml:space="preserve"> </v>
      </c>
      <c r="BF18" s="11" t="str">
        <f>IF(ISBLANK(BF6)," ",IFERROR(VLOOKUP(BF6,'Información Base'!$B$5:$T$44,10,FALSE),0))</f>
        <v xml:space="preserve"> </v>
      </c>
      <c r="BG18" s="11" t="str">
        <f>IF(ISBLANK(BG6)," ",IFERROR(VLOOKUP(BG6,'Información Base'!$B$5:$T$44,10,FALSE),0))</f>
        <v xml:space="preserve"> </v>
      </c>
      <c r="BH18" s="11" t="str">
        <f>IF(ISBLANK(BH6)," ",IFERROR(VLOOKUP(BH6,'Información Base'!$B$5:$T$44,10,FALSE),0))</f>
        <v xml:space="preserve"> </v>
      </c>
      <c r="BI18" s="11" t="str">
        <f>IF(ISBLANK(BI6)," ",IFERROR(VLOOKUP(BI6,'Información Base'!$B$5:$T$44,10,FALSE),0))</f>
        <v xml:space="preserve"> </v>
      </c>
      <c r="BJ18" s="11" t="str">
        <f>IF(ISBLANK(BJ6)," ",IFERROR(VLOOKUP(BJ6,'Información Base'!$B$5:$T$44,10,FALSE),0))</f>
        <v xml:space="preserve"> </v>
      </c>
      <c r="BK18" s="11" t="str">
        <f>IF(ISBLANK(BK6)," ",IFERROR(VLOOKUP(BK6,'Información Base'!$B$5:$T$44,10,FALSE),0))</f>
        <v xml:space="preserve"> </v>
      </c>
      <c r="BL18" s="11" t="str">
        <f>IF(ISBLANK(BL6)," ",IFERROR(VLOOKUP(BL6,'Información Base'!$B$5:$T$44,10,FALSE),0))</f>
        <v xml:space="preserve"> </v>
      </c>
      <c r="BM18" s="11" t="str">
        <f>IF(ISBLANK(BM6)," ",IFERROR(VLOOKUP(BM6,'Información Base'!$B$5:$T$44,10,FALSE),0))</f>
        <v xml:space="preserve"> </v>
      </c>
      <c r="BN18" s="11" t="str">
        <f>IF(ISBLANK(BN6)," ",IFERROR(VLOOKUP(BN6,'Información Base'!$B$5:$T$44,10,FALSE),0))</f>
        <v xml:space="preserve"> </v>
      </c>
      <c r="BO18" s="11" t="str">
        <f>IF(ISBLANK(BO6)," ",IFERROR(VLOOKUP(BO6,'Información Base'!$B$5:$T$44,10,FALSE),0))</f>
        <v xml:space="preserve"> </v>
      </c>
      <c r="BP18" s="11" t="str">
        <f>IF(ISBLANK(BP6)," ",IFERROR(VLOOKUP(BP6,'Información Base'!$B$5:$T$44,10,FALSE),0))</f>
        <v xml:space="preserve"> </v>
      </c>
      <c r="BQ18" s="11" t="str">
        <f>IF(ISBLANK(BQ6)," ",IFERROR(VLOOKUP(BQ6,'Información Base'!$B$5:$T$44,10,FALSE),0))</f>
        <v xml:space="preserve"> </v>
      </c>
      <c r="BR18" s="11" t="str">
        <f>IF(ISBLANK(BR6)," ",IFERROR(VLOOKUP(BR6,'Información Base'!$B$5:$T$44,10,FALSE),0))</f>
        <v xml:space="preserve"> </v>
      </c>
      <c r="BS18" s="11" t="str">
        <f>IF(ISBLANK(BS6)," ",IFERROR(VLOOKUP(BS6,'Información Base'!$B$5:$T$44,10,FALSE),0))</f>
        <v xml:space="preserve"> </v>
      </c>
      <c r="BT18" s="11" t="str">
        <f>IF(ISBLANK(BT6)," ",IFERROR(VLOOKUP(BT6,'Información Base'!$B$5:$T$44,10,FALSE),0))</f>
        <v xml:space="preserve"> </v>
      </c>
      <c r="BU18" s="11" t="str">
        <f>IF(ISBLANK(BU6)," ",IFERROR(VLOOKUP(BU6,'Información Base'!$B$5:$T$44,10,FALSE),0))</f>
        <v xml:space="preserve"> </v>
      </c>
      <c r="BV18" s="11" t="str">
        <f>IF(ISBLANK(BV6)," ",IFERROR(VLOOKUP(BV6,'Información Base'!$B$5:$T$44,10,FALSE),0))</f>
        <v xml:space="preserve"> </v>
      </c>
      <c r="BW18" s="11" t="str">
        <f>IF(ISBLANK(BW6)," ",IFERROR(VLOOKUP(BW6,'Información Base'!$B$5:$T$44,10,FALSE),0))</f>
        <v xml:space="preserve"> </v>
      </c>
      <c r="BX18" s="11" t="str">
        <f>IF(ISBLANK(BX6)," ",IFERROR(VLOOKUP(BX6,'Información Base'!$B$5:$T$44,10,FALSE),0))</f>
        <v xml:space="preserve"> </v>
      </c>
      <c r="BY18" s="11" t="str">
        <f>IF(ISBLANK(BY6)," ",IFERROR(VLOOKUP(BY6,'Información Base'!$B$5:$T$44,10,FALSE),0))</f>
        <v xml:space="preserve"> </v>
      </c>
      <c r="BZ18" s="11" t="str">
        <f>IF(ISBLANK(BZ6)," ",IFERROR(VLOOKUP(BZ6,'Información Base'!$B$5:$T$44,10,FALSE),0))</f>
        <v xml:space="preserve"> </v>
      </c>
      <c r="CA18" s="11" t="str">
        <f>IF(ISBLANK(CA6)," ",IFERROR(VLOOKUP(CA6,'Información Base'!$B$5:$T$44,10,FALSE),0))</f>
        <v xml:space="preserve"> </v>
      </c>
      <c r="CB18" s="11" t="str">
        <f>IF(ISBLANK(CB6)," ",IFERROR(VLOOKUP(CB6,'Información Base'!$B$5:$T$44,10,FALSE),0))</f>
        <v xml:space="preserve"> </v>
      </c>
      <c r="CC18" s="11" t="str">
        <f>IF(ISBLANK(CC6)," ",IFERROR(VLOOKUP(CC6,'Información Base'!$B$5:$T$44,10,FALSE),0))</f>
        <v xml:space="preserve"> </v>
      </c>
      <c r="CD18" s="11" t="str">
        <f>IF(ISBLANK(CD6)," ",IFERROR(VLOOKUP(CD6,'Información Base'!$B$5:$T$44,10,FALSE),0))</f>
        <v xml:space="preserve"> </v>
      </c>
      <c r="CE18" s="11" t="str">
        <f>IF(ISBLANK(CE6)," ",IFERROR(VLOOKUP(CE6,'Información Base'!$B$5:$T$44,10,FALSE),0))</f>
        <v xml:space="preserve"> </v>
      </c>
      <c r="CF18" s="11" t="str">
        <f>IF(ISBLANK(CF6)," ",IFERROR(VLOOKUP(CF6,'Información Base'!$B$5:$T$44,10,FALSE),0))</f>
        <v xml:space="preserve"> </v>
      </c>
      <c r="CG18" s="11" t="str">
        <f>IF(ISBLANK(CG6)," ",IFERROR(VLOOKUP(CG6,'Información Base'!$B$5:$T$44,10,FALSE),0))</f>
        <v xml:space="preserve"> </v>
      </c>
      <c r="CH18" s="11" t="str">
        <f>IF(ISBLANK(CH6)," ",IFERROR(VLOOKUP(CH6,'Información Base'!$B$5:$T$44,10,FALSE),0))</f>
        <v xml:space="preserve"> </v>
      </c>
      <c r="CI18" s="11" t="str">
        <f>IF(ISBLANK(CI6)," ",IFERROR(VLOOKUP(CI6,'Información Base'!$B$5:$T$44,10,FALSE),0))</f>
        <v xml:space="preserve"> </v>
      </c>
      <c r="CJ18" s="11" t="str">
        <f>IF(ISBLANK(CJ6)," ",IFERROR(VLOOKUP(CJ6,'Información Base'!$B$5:$T$44,10,FALSE),0))</f>
        <v xml:space="preserve"> </v>
      </c>
      <c r="CK18" s="11" t="str">
        <f>IF(ISBLANK(CK6)," ",IFERROR(VLOOKUP(CK6,'Información Base'!$B$5:$T$44,10,FALSE),0))</f>
        <v xml:space="preserve"> </v>
      </c>
      <c r="CL18" s="11" t="str">
        <f>IF(ISBLANK(CL6)," ",IFERROR(VLOOKUP(CL6,'Información Base'!$B$5:$T$44,10,FALSE),0))</f>
        <v xml:space="preserve"> </v>
      </c>
      <c r="CM18" s="11" t="str">
        <f>IF(ISBLANK(CM6)," ",IFERROR(VLOOKUP(CM6,'Información Base'!$B$5:$T$44,10,FALSE),0))</f>
        <v xml:space="preserve"> </v>
      </c>
      <c r="CN18" s="11" t="str">
        <f>IF(ISBLANK(CN6)," ",IFERROR(VLOOKUP(CN6,'Información Base'!$B$5:$T$44,10,FALSE),0))</f>
        <v xml:space="preserve"> </v>
      </c>
      <c r="CO18" s="11" t="str">
        <f>IF(ISBLANK(CO6)," ",IFERROR(VLOOKUP(CO6,'Información Base'!$B$5:$T$44,10,FALSE),0))</f>
        <v xml:space="preserve"> </v>
      </c>
      <c r="CP18" s="11" t="str">
        <f>IF(ISBLANK(CP6)," ",IFERROR(VLOOKUP(CP6,'Información Base'!$B$5:$T$44,10,FALSE),0))</f>
        <v xml:space="preserve"> </v>
      </c>
      <c r="CQ18" s="11" t="str">
        <f>IF(ISBLANK(CQ6)," ",IFERROR(VLOOKUP(CQ6,'Información Base'!$B$5:$T$44,10,FALSE),0))</f>
        <v xml:space="preserve"> </v>
      </c>
      <c r="CR18" s="11" t="str">
        <f>IF(ISBLANK(CR6)," ",IFERROR(VLOOKUP(CR6,'Información Base'!$B$5:$T$44,10,FALSE),0))</f>
        <v xml:space="preserve"> </v>
      </c>
      <c r="CS18" s="11" t="str">
        <f>IF(ISBLANK(CS6)," ",IFERROR(VLOOKUP(CS6,'Información Base'!$B$5:$T$44,10,FALSE),0))</f>
        <v xml:space="preserve"> </v>
      </c>
      <c r="CT18" s="11" t="str">
        <f>IF(ISBLANK(CT6)," ",IFERROR(VLOOKUP(CT6,'Información Base'!$B$5:$T$44,10,FALSE),0))</f>
        <v xml:space="preserve"> </v>
      </c>
      <c r="CU18" s="11" t="str">
        <f>IF(ISBLANK(CU6)," ",IFERROR(VLOOKUP(CU6,'Información Base'!$B$5:$T$44,10,FALSE),0))</f>
        <v xml:space="preserve"> </v>
      </c>
      <c r="CV18" s="11" t="str">
        <f>IF(ISBLANK(CV6)," ",IFERROR(VLOOKUP(CV6,'Información Base'!$B$5:$T$44,10,FALSE),0))</f>
        <v xml:space="preserve"> </v>
      </c>
      <c r="CW18" s="11" t="str">
        <f>IF(ISBLANK(CW6)," ",IFERROR(VLOOKUP(CW6,'Información Base'!$B$5:$T$44,10,FALSE),0))</f>
        <v xml:space="preserve"> </v>
      </c>
      <c r="CX18" s="11" t="str">
        <f>IF(ISBLANK(CX6)," ",IFERROR(VLOOKUP(CX6,'Información Base'!$B$5:$T$44,10,FALSE),0))</f>
        <v xml:space="preserve"> </v>
      </c>
      <c r="CY18" s="11" t="str">
        <f>IF(ISBLANK(CY6)," ",IFERROR(VLOOKUP(CY6,'Información Base'!$B$5:$T$44,10,FALSE),0))</f>
        <v xml:space="preserve"> </v>
      </c>
      <c r="CZ18" s="11" t="str">
        <f>IF(ISBLANK(CZ6)," ",IFERROR(VLOOKUP(CZ6,'Información Base'!$B$5:$T$44,10,FALSE),0))</f>
        <v xml:space="preserve"> </v>
      </c>
      <c r="DA18" s="11" t="str">
        <f>IF(ISBLANK(DA6)," ",IFERROR(VLOOKUP(DA6,'Información Base'!$B$5:$T$44,10,FALSE),0))</f>
        <v xml:space="preserve"> </v>
      </c>
      <c r="DB18" s="11" t="str">
        <f>IF(ISBLANK(DB6)," ",IFERROR(VLOOKUP(DB6,'Información Base'!$B$5:$T$44,10,FALSE),0))</f>
        <v xml:space="preserve"> </v>
      </c>
      <c r="DC18" s="11" t="str">
        <f>IF(ISBLANK(DC6)," ",IFERROR(VLOOKUP(DC6,'Información Base'!$B$5:$T$44,10,FALSE),0))</f>
        <v xml:space="preserve"> </v>
      </c>
      <c r="DD18" s="11" t="str">
        <f>IF(ISBLANK(DD6)," ",IFERROR(VLOOKUP(DD6,'Información Base'!$B$5:$T$44,10,FALSE),0))</f>
        <v xml:space="preserve"> </v>
      </c>
      <c r="DE18" s="11" t="str">
        <f>IF(ISBLANK(DE6)," ",IFERROR(VLOOKUP(DE6,'Información Base'!$B$5:$T$44,10,FALSE),0))</f>
        <v xml:space="preserve"> </v>
      </c>
      <c r="DF18" s="11" t="str">
        <f>IF(ISBLANK(DF6)," ",IFERROR(VLOOKUP(DF6,'Información Base'!$B$5:$T$44,10,FALSE),0))</f>
        <v xml:space="preserve"> </v>
      </c>
      <c r="DG18" s="11" t="str">
        <f>IF(ISBLANK(DG6)," ",IFERROR(VLOOKUP(DG6,'Información Base'!$B$5:$T$44,10,FALSE),0))</f>
        <v xml:space="preserve"> </v>
      </c>
      <c r="DH18" s="11" t="str">
        <f>IF(ISBLANK(DH6)," ",IFERROR(VLOOKUP(DH6,'Información Base'!$B$5:$T$44,10,FALSE),0))</f>
        <v xml:space="preserve"> </v>
      </c>
      <c r="DI18" s="11" t="str">
        <f>IF(ISBLANK(DI6)," ",IFERROR(VLOOKUP(DI6,'Información Base'!$B$5:$T$44,10,FALSE),0))</f>
        <v xml:space="preserve"> </v>
      </c>
    </row>
    <row r="19" spans="2:113" x14ac:dyDescent="0.25">
      <c r="B19" s="186" t="s">
        <v>101</v>
      </c>
      <c r="C19" s="11">
        <f ca="1">IF(ISBLANK(C6)," ",IFERROR(VLOOKUP(C17,'Información Base'!$B$5:$T$44,12,FALSE),0))</f>
        <v>0</v>
      </c>
      <c r="D19" s="11" t="str">
        <f>IF(ISBLANK(D6)," ",IFERROR(VLOOKUP(D17,'Información Base'!$B$5:$T$44,12,FALSE),0))</f>
        <v xml:space="preserve"> </v>
      </c>
      <c r="E19" s="11" t="str">
        <f>IF(ISBLANK(E6)," ",IFERROR(VLOOKUP(E17,'Información Base'!$B$5:$T$44,12,FALSE),0))</f>
        <v xml:space="preserve"> </v>
      </c>
      <c r="F19" s="11" t="str">
        <f>IF(ISBLANK(F6)," ",IFERROR(VLOOKUP(F17,'Información Base'!$B$5:$T$44,12,FALSE),0))</f>
        <v xml:space="preserve"> </v>
      </c>
      <c r="G19" s="11" t="str">
        <f>IF(ISBLANK(G6)," ",IFERROR(VLOOKUP(G17,'Información Base'!$B$5:$T$44,12,FALSE),0))</f>
        <v xml:space="preserve"> </v>
      </c>
      <c r="H19" s="11" t="str">
        <f>IF(ISBLANK(H6)," ",IFERROR(VLOOKUP(H17,'Información Base'!$B$5:$T$44,12,FALSE),0))</f>
        <v xml:space="preserve"> </v>
      </c>
      <c r="I19" s="155" t="str">
        <f>IF(ISBLANK(I6)," ",IFERROR(VLOOKUP(I17,'Información Base'!$B$5:$T$44,12,FALSE),0))</f>
        <v xml:space="preserve"> </v>
      </c>
      <c r="J19" s="11" t="str">
        <f>IF(ISBLANK(J6)," ",IFERROR(VLOOKUP(J17,'Información Base'!$B$5:$T$44,12,FALSE),0))</f>
        <v xml:space="preserve"> </v>
      </c>
      <c r="K19" s="11" t="str">
        <f>IF(ISBLANK(K6)," ",IFERROR(VLOOKUP(K17,'Información Base'!$B$5:$T$44,12,FALSE),0))</f>
        <v xml:space="preserve"> </v>
      </c>
      <c r="L19" s="11" t="str">
        <f>IF(ISBLANK(L6)," ",IFERROR(VLOOKUP(L17,'Información Base'!$B$5:$T$44,12,FALSE),0))</f>
        <v xml:space="preserve"> </v>
      </c>
      <c r="M19" s="11" t="str">
        <f>IF(ISBLANK(M6)," ",IFERROR(VLOOKUP(M17,'Información Base'!$B$5:$T$44,12,FALSE),0))</f>
        <v xml:space="preserve"> </v>
      </c>
      <c r="N19" s="11" t="str">
        <f>IF(ISBLANK(N6)," ",IFERROR(VLOOKUP(N17,'Información Base'!$B$5:$T$44,12,FALSE),0))</f>
        <v xml:space="preserve"> </v>
      </c>
      <c r="O19" s="11" t="str">
        <f>IF(ISBLANK(O6)," ",IFERROR(VLOOKUP(O17,'Información Base'!$B$5:$T$44,12,FALSE),0))</f>
        <v xml:space="preserve"> </v>
      </c>
      <c r="P19" s="11" t="str">
        <f>IF(ISBLANK(P6)," ",IFERROR(VLOOKUP(P17,'Información Base'!$B$5:$T$44,12,FALSE),0))</f>
        <v xml:space="preserve"> </v>
      </c>
      <c r="Q19" s="11" t="str">
        <f>IF(ISBLANK(Q6)," ",IFERROR(VLOOKUP(Q17,'Información Base'!$B$5:$T$44,12,FALSE),0))</f>
        <v xml:space="preserve"> </v>
      </c>
      <c r="R19" s="11" t="str">
        <f>IF(ISBLANK(R6)," ",IFERROR(VLOOKUP(R17,'Información Base'!$B$5:$T$44,12,FALSE),0))</f>
        <v xml:space="preserve"> </v>
      </c>
      <c r="S19" s="11" t="str">
        <f>IF(ISBLANK(S6)," ",IFERROR(VLOOKUP(S17,'Información Base'!$B$5:$T$44,12,FALSE),0))</f>
        <v xml:space="preserve"> </v>
      </c>
      <c r="T19" s="11" t="str">
        <f>IF(ISBLANK(T6)," ",IFERROR(VLOOKUP(T17,'Información Base'!$B$5:$T$44,12,FALSE),0))</f>
        <v xml:space="preserve"> </v>
      </c>
      <c r="U19" s="11" t="str">
        <f>IF(ISBLANK(U6)," ",IFERROR(VLOOKUP(U17,'Información Base'!$B$5:$T$44,12,FALSE),0))</f>
        <v xml:space="preserve"> </v>
      </c>
      <c r="V19" s="11" t="str">
        <f>IF(ISBLANK(V6)," ",IFERROR(VLOOKUP(V17,'Información Base'!$B$5:$T$44,12,FALSE),0))</f>
        <v xml:space="preserve"> </v>
      </c>
      <c r="W19" s="11" t="str">
        <f>IF(ISBLANK(W6)," ",IFERROR(VLOOKUP(W17,'Información Base'!$B$5:$T$44,12,FALSE),0))</f>
        <v xml:space="preserve"> </v>
      </c>
      <c r="X19" s="11" t="str">
        <f>IF(ISBLANK(X6)," ",IFERROR(VLOOKUP(X17,'Información Base'!$B$5:$T$44,12,FALSE),0))</f>
        <v xml:space="preserve"> </v>
      </c>
      <c r="Y19" s="11" t="str">
        <f>IF(ISBLANK(Y6)," ",IFERROR(VLOOKUP(Y17,'Información Base'!$B$5:$T$44,12,FALSE),0))</f>
        <v xml:space="preserve"> </v>
      </c>
      <c r="Z19" s="11" t="str">
        <f>IF(ISBLANK(Z6)," ",IFERROR(VLOOKUP(Z17,'Información Base'!$B$5:$T$44,12,FALSE),0))</f>
        <v xml:space="preserve"> </v>
      </c>
      <c r="AA19" s="11" t="str">
        <f>IF(ISBLANK(AA6)," ",IFERROR(VLOOKUP(AA17,'Información Base'!$B$5:$T$44,12,FALSE),0))</f>
        <v xml:space="preserve"> </v>
      </c>
      <c r="AB19" s="11" t="str">
        <f>IF(ISBLANK(AB6)," ",IFERROR(VLOOKUP(AB17,'Información Base'!$B$5:$T$44,12,FALSE),0))</f>
        <v xml:space="preserve"> </v>
      </c>
      <c r="AC19" s="11" t="str">
        <f>IF(ISBLANK(AC6)," ",IFERROR(VLOOKUP(AC17,'Información Base'!$B$5:$T$44,12,FALSE),0))</f>
        <v xml:space="preserve"> </v>
      </c>
      <c r="AD19" s="11" t="str">
        <f>IF(ISBLANK(AD6)," ",IFERROR(VLOOKUP(AD17,'Información Base'!$B$5:$T$44,12,FALSE),0))</f>
        <v xml:space="preserve"> </v>
      </c>
      <c r="AE19" s="11" t="str">
        <f>IF(ISBLANK(AE6)," ",IFERROR(VLOOKUP(AE17,'Información Base'!$B$5:$T$44,12,FALSE),0))</f>
        <v xml:space="preserve"> </v>
      </c>
      <c r="AF19" s="11" t="str">
        <f>IF(ISBLANK(AF6)," ",IFERROR(VLOOKUP(AF17,'Información Base'!$B$5:$T$44,12,FALSE),0))</f>
        <v xml:space="preserve"> </v>
      </c>
      <c r="AG19" s="11" t="str">
        <f>IF(ISBLANK(AG6)," ",IFERROR(VLOOKUP(AG17,'Información Base'!$B$5:$T$44,12,FALSE),0))</f>
        <v xml:space="preserve"> </v>
      </c>
      <c r="AH19" s="11" t="str">
        <f>IF(ISBLANK(AH6)," ",IFERROR(VLOOKUP(AH17,'Información Base'!$B$5:$T$44,12,FALSE),0))</f>
        <v xml:space="preserve"> </v>
      </c>
      <c r="AI19" s="11" t="str">
        <f>IF(ISBLANK(AI6)," ",IFERROR(VLOOKUP(AI17,'Información Base'!$B$5:$T$44,12,FALSE),0))</f>
        <v xml:space="preserve"> </v>
      </c>
      <c r="AJ19" s="11" t="str">
        <f>IF(ISBLANK(AJ6)," ",IFERROR(VLOOKUP(AJ17,'Información Base'!$B$5:$T$44,12,FALSE),0))</f>
        <v xml:space="preserve"> </v>
      </c>
      <c r="AK19" s="11" t="str">
        <f>IF(ISBLANK(AK6)," ",IFERROR(VLOOKUP(AK17,'Información Base'!$B$5:$T$44,12,FALSE),0))</f>
        <v xml:space="preserve"> </v>
      </c>
      <c r="AL19" s="11" t="str">
        <f>IF(ISBLANK(AL6)," ",IFERROR(VLOOKUP(AL17,'Información Base'!$B$5:$T$44,12,FALSE),0))</f>
        <v xml:space="preserve"> </v>
      </c>
      <c r="AM19" s="11" t="str">
        <f>IF(ISBLANK(AM6)," ",IFERROR(VLOOKUP(AM17,'Información Base'!$B$5:$T$44,12,FALSE),0))</f>
        <v xml:space="preserve"> </v>
      </c>
      <c r="AN19" s="11" t="str">
        <f>IF(ISBLANK(AN6)," ",IFERROR(VLOOKUP(AN17,'Información Base'!$B$5:$T$44,12,FALSE),0))</f>
        <v xml:space="preserve"> </v>
      </c>
      <c r="AO19" s="11" t="str">
        <f>IF(ISBLANK(AO6)," ",IFERROR(VLOOKUP(AO17,'Información Base'!$B$5:$T$44,12,FALSE),0))</f>
        <v xml:space="preserve"> </v>
      </c>
      <c r="AP19" s="11" t="str">
        <f>IF(ISBLANK(AP6)," ",IFERROR(VLOOKUP(AP17,'Información Base'!$B$5:$T$44,12,FALSE),0))</f>
        <v xml:space="preserve"> </v>
      </c>
      <c r="AQ19" s="11" t="str">
        <f>IF(ISBLANK(AQ6)," ",IFERROR(VLOOKUP(AQ17,'Información Base'!$B$5:$T$44,12,FALSE),0))</f>
        <v xml:space="preserve"> </v>
      </c>
      <c r="AR19" s="11" t="str">
        <f>IF(ISBLANK(AR6)," ",IFERROR(VLOOKUP(AR17,'Información Base'!$B$5:$T$44,12,FALSE),0))</f>
        <v xml:space="preserve"> </v>
      </c>
      <c r="AS19" s="11" t="str">
        <f>IF(ISBLANK(AS6)," ",IFERROR(VLOOKUP(AS17,'Información Base'!$B$5:$T$44,12,FALSE),0))</f>
        <v xml:space="preserve"> </v>
      </c>
      <c r="AT19" s="11" t="str">
        <f>IF(ISBLANK(AT6)," ",IFERROR(VLOOKUP(AT17,'Información Base'!$B$5:$T$44,12,FALSE),0))</f>
        <v xml:space="preserve"> </v>
      </c>
      <c r="AU19" s="11" t="str">
        <f>IF(ISBLANK(AU6)," ",IFERROR(VLOOKUP(AU17,'Información Base'!$B$5:$T$44,12,FALSE),0))</f>
        <v xml:space="preserve"> </v>
      </c>
      <c r="AV19" s="11" t="str">
        <f>IF(ISBLANK(AV6)," ",IFERROR(VLOOKUP(AV17,'Información Base'!$B$5:$T$44,12,FALSE),0))</f>
        <v xml:space="preserve"> </v>
      </c>
      <c r="AW19" s="11" t="str">
        <f>IF(ISBLANK(AW6)," ",IFERROR(VLOOKUP(AW17,'Información Base'!$B$5:$T$44,12,FALSE),0))</f>
        <v xml:space="preserve"> </v>
      </c>
      <c r="AX19" s="11" t="str">
        <f>IF(ISBLANK(AX6)," ",IFERROR(VLOOKUP(AX17,'Información Base'!$B$5:$T$44,12,FALSE),0))</f>
        <v xml:space="preserve"> </v>
      </c>
      <c r="AY19" s="11" t="str">
        <f>IF(ISBLANK(AY6)," ",IFERROR(VLOOKUP(AY17,'Información Base'!$B$5:$T$44,12,FALSE),0))</f>
        <v xml:space="preserve"> </v>
      </c>
      <c r="AZ19" s="11" t="str">
        <f>IF(ISBLANK(AZ6)," ",IFERROR(VLOOKUP(AZ17,'Información Base'!$B$5:$T$44,12,FALSE),0))</f>
        <v xml:space="preserve"> </v>
      </c>
      <c r="BA19" s="11" t="str">
        <f>IF(ISBLANK(BA6)," ",IFERROR(VLOOKUP(BA17,'Información Base'!$B$5:$T$44,12,FALSE),0))</f>
        <v xml:space="preserve"> </v>
      </c>
      <c r="BB19" s="11" t="str">
        <f>IF(ISBLANK(BB6)," ",IFERROR(VLOOKUP(BB17,'Información Base'!$B$5:$T$44,12,FALSE),0))</f>
        <v xml:space="preserve"> </v>
      </c>
      <c r="BC19" s="11" t="str">
        <f>IF(ISBLANK(BC6)," ",IFERROR(VLOOKUP(BC17,'Información Base'!$B$5:$T$44,12,FALSE),0))</f>
        <v xml:space="preserve"> </v>
      </c>
      <c r="BD19" s="11" t="str">
        <f>IF(ISBLANK(BD6)," ",IFERROR(VLOOKUP(BD17,'Información Base'!$B$5:$T$44,12,FALSE),0))</f>
        <v xml:space="preserve"> </v>
      </c>
      <c r="BE19" s="11" t="str">
        <f>IF(ISBLANK(BE6)," ",IFERROR(VLOOKUP(BE17,'Información Base'!$B$5:$T$44,12,FALSE),0))</f>
        <v xml:space="preserve"> </v>
      </c>
      <c r="BF19" s="11" t="str">
        <f>IF(ISBLANK(BF6)," ",IFERROR(VLOOKUP(BF17,'Información Base'!$B$5:$T$44,12,FALSE),0))</f>
        <v xml:space="preserve"> </v>
      </c>
      <c r="BG19" s="11" t="str">
        <f>IF(ISBLANK(BG6)," ",IFERROR(VLOOKUP(BG17,'Información Base'!$B$5:$T$44,12,FALSE),0))</f>
        <v xml:space="preserve"> </v>
      </c>
      <c r="BH19" s="11" t="str">
        <f>IF(ISBLANK(BH6)," ",IFERROR(VLOOKUP(BH17,'Información Base'!$B$5:$T$44,12,FALSE),0))</f>
        <v xml:space="preserve"> </v>
      </c>
      <c r="BI19" s="11" t="str">
        <f>IF(ISBLANK(BI6)," ",IFERROR(VLOOKUP(BI17,'Información Base'!$B$5:$T$44,12,FALSE),0))</f>
        <v xml:space="preserve"> </v>
      </c>
      <c r="BJ19" s="11" t="str">
        <f>IF(ISBLANK(BJ6)," ",IFERROR(VLOOKUP(BJ17,'Información Base'!$B$5:$T$44,12,FALSE),0))</f>
        <v xml:space="preserve"> </v>
      </c>
      <c r="BK19" s="11" t="str">
        <f>IF(ISBLANK(BK6)," ",IFERROR(VLOOKUP(BK17,'Información Base'!$B$5:$T$44,12,FALSE),0))</f>
        <v xml:space="preserve"> </v>
      </c>
      <c r="BL19" s="11" t="str">
        <f>IF(ISBLANK(BL6)," ",IFERROR(VLOOKUP(BL17,'Información Base'!$B$5:$T$44,12,FALSE),0))</f>
        <v xml:space="preserve"> </v>
      </c>
      <c r="BM19" s="11" t="str">
        <f>IF(ISBLANK(BM6)," ",IFERROR(VLOOKUP(BM17,'Información Base'!$B$5:$T$44,12,FALSE),0))</f>
        <v xml:space="preserve"> </v>
      </c>
      <c r="BN19" s="11" t="str">
        <f>IF(ISBLANK(BN6)," ",IFERROR(VLOOKUP(BN17,'Información Base'!$B$5:$T$44,12,FALSE),0))</f>
        <v xml:space="preserve"> </v>
      </c>
      <c r="BO19" s="11" t="str">
        <f>IF(ISBLANK(BO6)," ",IFERROR(VLOOKUP(BO17,'Información Base'!$B$5:$T$44,12,FALSE),0))</f>
        <v xml:space="preserve"> </v>
      </c>
      <c r="BP19" s="11" t="str">
        <f>IF(ISBLANK(BP6)," ",IFERROR(VLOOKUP(BP17,'Información Base'!$B$5:$T$44,12,FALSE),0))</f>
        <v xml:space="preserve"> </v>
      </c>
      <c r="BQ19" s="11" t="str">
        <f>IF(ISBLANK(BQ6)," ",IFERROR(VLOOKUP(BQ17,'Información Base'!$B$5:$T$44,12,FALSE),0))</f>
        <v xml:space="preserve"> </v>
      </c>
      <c r="BR19" s="11" t="str">
        <f>IF(ISBLANK(BR6)," ",IFERROR(VLOOKUP(BR17,'Información Base'!$B$5:$T$44,12,FALSE),0))</f>
        <v xml:space="preserve"> </v>
      </c>
      <c r="BS19" s="11" t="str">
        <f>IF(ISBLANK(BS6)," ",IFERROR(VLOOKUP(BS17,'Información Base'!$B$5:$T$44,12,FALSE),0))</f>
        <v xml:space="preserve"> </v>
      </c>
      <c r="BT19" s="11" t="str">
        <f>IF(ISBLANK(BT6)," ",IFERROR(VLOOKUP(BT17,'Información Base'!$B$5:$T$44,12,FALSE),0))</f>
        <v xml:space="preserve"> </v>
      </c>
      <c r="BU19" s="11" t="str">
        <f>IF(ISBLANK(BU6)," ",IFERROR(VLOOKUP(BU17,'Información Base'!$B$5:$T$44,12,FALSE),0))</f>
        <v xml:space="preserve"> </v>
      </c>
      <c r="BV19" s="11" t="str">
        <f>IF(ISBLANK(BV6)," ",IFERROR(VLOOKUP(BV17,'Información Base'!$B$5:$T$44,12,FALSE),0))</f>
        <v xml:space="preserve"> </v>
      </c>
      <c r="BW19" s="11" t="str">
        <f>IF(ISBLANK(BW6)," ",IFERROR(VLOOKUP(BW17,'Información Base'!$B$5:$T$44,12,FALSE),0))</f>
        <v xml:space="preserve"> </v>
      </c>
      <c r="BX19" s="11" t="str">
        <f>IF(ISBLANK(BX6)," ",IFERROR(VLOOKUP(BX17,'Información Base'!$B$5:$T$44,12,FALSE),0))</f>
        <v xml:space="preserve"> </v>
      </c>
      <c r="BY19" s="11" t="str">
        <f>IF(ISBLANK(BY6)," ",IFERROR(VLOOKUP(BY17,'Información Base'!$B$5:$T$44,12,FALSE),0))</f>
        <v xml:space="preserve"> </v>
      </c>
      <c r="BZ19" s="11" t="str">
        <f>IF(ISBLANK(BZ6)," ",IFERROR(VLOOKUP(BZ17,'Información Base'!$B$5:$T$44,12,FALSE),0))</f>
        <v xml:space="preserve"> </v>
      </c>
      <c r="CA19" s="11" t="str">
        <f>IF(ISBLANK(CA6)," ",IFERROR(VLOOKUP(CA17,'Información Base'!$B$5:$T$44,12,FALSE),0))</f>
        <v xml:space="preserve"> </v>
      </c>
      <c r="CB19" s="11" t="str">
        <f>IF(ISBLANK(CB6)," ",IFERROR(VLOOKUP(CB17,'Información Base'!$B$5:$T$44,12,FALSE),0))</f>
        <v xml:space="preserve"> </v>
      </c>
      <c r="CC19" s="11" t="str">
        <f>IF(ISBLANK(CC6)," ",IFERROR(VLOOKUP(CC17,'Información Base'!$B$5:$T$44,12,FALSE),0))</f>
        <v xml:space="preserve"> </v>
      </c>
      <c r="CD19" s="11" t="str">
        <f>IF(ISBLANK(CD6)," ",IFERROR(VLOOKUP(CD17,'Información Base'!$B$5:$T$44,12,FALSE),0))</f>
        <v xml:space="preserve"> </v>
      </c>
      <c r="CE19" s="11" t="str">
        <f>IF(ISBLANK(CE6)," ",IFERROR(VLOOKUP(CE17,'Información Base'!$B$5:$T$44,12,FALSE),0))</f>
        <v xml:space="preserve"> </v>
      </c>
      <c r="CF19" s="11" t="str">
        <f>IF(ISBLANK(CF6)," ",IFERROR(VLOOKUP(CF17,'Información Base'!$B$5:$T$44,12,FALSE),0))</f>
        <v xml:space="preserve"> </v>
      </c>
      <c r="CG19" s="11" t="str">
        <f>IF(ISBLANK(CG6)," ",IFERROR(VLOOKUP(CG17,'Información Base'!$B$5:$T$44,12,FALSE),0))</f>
        <v xml:space="preserve"> </v>
      </c>
      <c r="CH19" s="11" t="str">
        <f>IF(ISBLANK(CH6)," ",IFERROR(VLOOKUP(CH17,'Información Base'!$B$5:$T$44,12,FALSE),0))</f>
        <v xml:space="preserve"> </v>
      </c>
      <c r="CI19" s="11" t="str">
        <f>IF(ISBLANK(CI6)," ",IFERROR(VLOOKUP(CI17,'Información Base'!$B$5:$T$44,12,FALSE),0))</f>
        <v xml:space="preserve"> </v>
      </c>
      <c r="CJ19" s="11" t="str">
        <f>IF(ISBLANK(CJ6)," ",IFERROR(VLOOKUP(CJ17,'Información Base'!$B$5:$T$44,12,FALSE),0))</f>
        <v xml:space="preserve"> </v>
      </c>
      <c r="CK19" s="11" t="str">
        <f>IF(ISBLANK(CK6)," ",IFERROR(VLOOKUP(CK17,'Información Base'!$B$5:$T$44,12,FALSE),0))</f>
        <v xml:space="preserve"> </v>
      </c>
      <c r="CL19" s="11" t="str">
        <f>IF(ISBLANK(CL6)," ",IFERROR(VLOOKUP(CL17,'Información Base'!$B$5:$T$44,12,FALSE),0))</f>
        <v xml:space="preserve"> </v>
      </c>
      <c r="CM19" s="11" t="str">
        <f>IF(ISBLANK(CM6)," ",IFERROR(VLOOKUP(CM17,'Información Base'!$B$5:$T$44,12,FALSE),0))</f>
        <v xml:space="preserve"> </v>
      </c>
      <c r="CN19" s="11" t="str">
        <f>IF(ISBLANK(CN6)," ",IFERROR(VLOOKUP(CN17,'Información Base'!$B$5:$T$44,12,FALSE),0))</f>
        <v xml:space="preserve"> </v>
      </c>
      <c r="CO19" s="11" t="str">
        <f>IF(ISBLANK(CO6)," ",IFERROR(VLOOKUP(CO17,'Información Base'!$B$5:$T$44,12,FALSE),0))</f>
        <v xml:space="preserve"> </v>
      </c>
      <c r="CP19" s="11" t="str">
        <f>IF(ISBLANK(CP6)," ",IFERROR(VLOOKUP(CP17,'Información Base'!$B$5:$T$44,12,FALSE),0))</f>
        <v xml:space="preserve"> </v>
      </c>
      <c r="CQ19" s="11" t="str">
        <f>IF(ISBLANK(CQ6)," ",IFERROR(VLOOKUP(CQ17,'Información Base'!$B$5:$T$44,12,FALSE),0))</f>
        <v xml:space="preserve"> </v>
      </c>
      <c r="CR19" s="11" t="str">
        <f>IF(ISBLANK(CR6)," ",IFERROR(VLOOKUP(CR17,'Información Base'!$B$5:$T$44,12,FALSE),0))</f>
        <v xml:space="preserve"> </v>
      </c>
      <c r="CS19" s="11" t="str">
        <f>IF(ISBLANK(CS6)," ",IFERROR(VLOOKUP(CS17,'Información Base'!$B$5:$T$44,12,FALSE),0))</f>
        <v xml:space="preserve"> </v>
      </c>
      <c r="CT19" s="11" t="str">
        <f>IF(ISBLANK(CT6)," ",IFERROR(VLOOKUP(CT17,'Información Base'!$B$5:$T$44,12,FALSE),0))</f>
        <v xml:space="preserve"> </v>
      </c>
      <c r="CU19" s="11" t="str">
        <f>IF(ISBLANK(CU6)," ",IFERROR(VLOOKUP(CU17,'Información Base'!$B$5:$T$44,12,FALSE),0))</f>
        <v xml:space="preserve"> </v>
      </c>
      <c r="CV19" s="11" t="str">
        <f>IF(ISBLANK(CV6)," ",IFERROR(VLOOKUP(CV17,'Información Base'!$B$5:$T$44,12,FALSE),0))</f>
        <v xml:space="preserve"> </v>
      </c>
      <c r="CW19" s="11" t="str">
        <f>IF(ISBLANK(CW6)," ",IFERROR(VLOOKUP(CW17,'Información Base'!$B$5:$T$44,12,FALSE),0))</f>
        <v xml:space="preserve"> </v>
      </c>
      <c r="CX19" s="11" t="str">
        <f>IF(ISBLANK(CX6)," ",IFERROR(VLOOKUP(CX17,'Información Base'!$B$5:$T$44,12,FALSE),0))</f>
        <v xml:space="preserve"> </v>
      </c>
      <c r="CY19" s="11" t="str">
        <f>IF(ISBLANK(CY6)," ",IFERROR(VLOOKUP(CY17,'Información Base'!$B$5:$T$44,12,FALSE),0))</f>
        <v xml:space="preserve"> </v>
      </c>
      <c r="CZ19" s="11" t="str">
        <f>IF(ISBLANK(CZ6)," ",IFERROR(VLOOKUP(CZ17,'Información Base'!$B$5:$T$44,12,FALSE),0))</f>
        <v xml:space="preserve"> </v>
      </c>
      <c r="DA19" s="11" t="str">
        <f>IF(ISBLANK(DA6)," ",IFERROR(VLOOKUP(DA17,'Información Base'!$B$5:$T$44,12,FALSE),0))</f>
        <v xml:space="preserve"> </v>
      </c>
      <c r="DB19" s="11" t="str">
        <f>IF(ISBLANK(DB6)," ",IFERROR(VLOOKUP(DB17,'Información Base'!$B$5:$T$44,12,FALSE),0))</f>
        <v xml:space="preserve"> </v>
      </c>
      <c r="DC19" s="11" t="str">
        <f>IF(ISBLANK(DC6)," ",IFERROR(VLOOKUP(DC17,'Información Base'!$B$5:$T$44,12,FALSE),0))</f>
        <v xml:space="preserve"> </v>
      </c>
      <c r="DD19" s="11" t="str">
        <f>IF(ISBLANK(DD6)," ",IFERROR(VLOOKUP(DD17,'Información Base'!$B$5:$T$44,12,FALSE),0))</f>
        <v xml:space="preserve"> </v>
      </c>
      <c r="DE19" s="11" t="str">
        <f>IF(ISBLANK(DE6)," ",IFERROR(VLOOKUP(DE17,'Información Base'!$B$5:$T$44,12,FALSE),0))</f>
        <v xml:space="preserve"> </v>
      </c>
      <c r="DF19" s="11" t="str">
        <f>IF(ISBLANK(DF6)," ",IFERROR(VLOOKUP(DF17,'Información Base'!$B$5:$T$44,12,FALSE),0))</f>
        <v xml:space="preserve"> </v>
      </c>
      <c r="DG19" s="11" t="str">
        <f>IF(ISBLANK(DG6)," ",IFERROR(VLOOKUP(DG17,'Información Base'!$B$5:$T$44,12,FALSE),0))</f>
        <v xml:space="preserve"> </v>
      </c>
      <c r="DH19" s="11" t="str">
        <f>IF(ISBLANK(DH6)," ",IFERROR(VLOOKUP(DH17,'Información Base'!$B$5:$T$44,12,FALSE),0))</f>
        <v xml:space="preserve"> </v>
      </c>
      <c r="DI19" s="11" t="str">
        <f>IF(ISBLANK(DI6)," ",IFERROR(VLOOKUP(DI17,'Información Base'!$B$5:$T$44,12,FALSE),0))</f>
        <v xml:space="preserve"> </v>
      </c>
    </row>
    <row r="20" spans="2:113" x14ac:dyDescent="0.25">
      <c r="B20" s="186" t="s">
        <v>207</v>
      </c>
      <c r="C20" s="11">
        <f ca="1">IF(ISBLANK(C6)," ",IFERROR(VLOOKUP(C17,'Información Base'!$B$5:$T$44,13,FALSE),0))</f>
        <v>0</v>
      </c>
      <c r="D20" s="11" t="str">
        <f>IF(ISBLANK(D6)," ",IFERROR(VLOOKUP(D17,'Información Base'!$B$5:$T$44,13,FALSE),0))</f>
        <v xml:space="preserve"> </v>
      </c>
      <c r="E20" s="11" t="str">
        <f>IF(ISBLANK(E6)," ",IFERROR(VLOOKUP(E17,'Información Base'!$B$5:$T$44,13,FALSE),0))</f>
        <v xml:space="preserve"> </v>
      </c>
      <c r="F20" s="11" t="str">
        <f>IF(ISBLANK(F6)," ",IFERROR(VLOOKUP(F17,'Información Base'!$B$5:$T$44,13,FALSE),0))</f>
        <v xml:space="preserve"> </v>
      </c>
      <c r="G20" s="11" t="str">
        <f>IF(ISBLANK(G6)," ",IFERROR(VLOOKUP(G17,'Información Base'!$B$5:$T$44,13,FALSE),0))</f>
        <v xml:space="preserve"> </v>
      </c>
      <c r="H20" s="11" t="str">
        <f>IF(ISBLANK(H6)," ",IFERROR(VLOOKUP(H17,'Información Base'!$B$5:$T$44,13,FALSE),0))</f>
        <v xml:space="preserve"> </v>
      </c>
      <c r="I20" s="155" t="str">
        <f>IF(ISBLANK(I6)," ",IFERROR(VLOOKUP(I17,'Información Base'!$B$5:$T$44,13,FALSE),0))</f>
        <v xml:space="preserve"> </v>
      </c>
      <c r="J20" s="11" t="str">
        <f>IF(ISBLANK(J6)," ",IFERROR(VLOOKUP(J17,'Información Base'!$B$5:$T$44,13,FALSE),0))</f>
        <v xml:space="preserve"> </v>
      </c>
      <c r="K20" s="11" t="str">
        <f>IF(ISBLANK(K6)," ",IFERROR(VLOOKUP(K17,'Información Base'!$B$5:$T$44,13,FALSE),0))</f>
        <v xml:space="preserve"> </v>
      </c>
      <c r="L20" s="11" t="str">
        <f>IF(ISBLANK(L6)," ",IFERROR(VLOOKUP(L17,'Información Base'!$B$5:$T$44,13,FALSE),0))</f>
        <v xml:space="preserve"> </v>
      </c>
      <c r="M20" s="11" t="str">
        <f>IF(ISBLANK(M6)," ",IFERROR(VLOOKUP(M17,'Información Base'!$B$5:$T$44,13,FALSE),0))</f>
        <v xml:space="preserve"> </v>
      </c>
      <c r="N20" s="11" t="str">
        <f>IF(ISBLANK(N6)," ",IFERROR(VLOOKUP(N17,'Información Base'!$B$5:$T$44,13,FALSE),0))</f>
        <v xml:space="preserve"> </v>
      </c>
      <c r="O20" s="11" t="str">
        <f>IF(ISBLANK(O6)," ",IFERROR(VLOOKUP(O17,'Información Base'!$B$5:$T$44,13,FALSE),0))</f>
        <v xml:space="preserve"> </v>
      </c>
      <c r="P20" s="11" t="str">
        <f>IF(ISBLANK(P6)," ",IFERROR(VLOOKUP(P17,'Información Base'!$B$5:$T$44,13,FALSE),0))</f>
        <v xml:space="preserve"> </v>
      </c>
      <c r="Q20" s="11" t="str">
        <f>IF(ISBLANK(Q6)," ",IFERROR(VLOOKUP(Q17,'Información Base'!$B$5:$T$44,13,FALSE),0))</f>
        <v xml:space="preserve"> </v>
      </c>
      <c r="R20" s="11" t="str">
        <f>IF(ISBLANK(R6)," ",IFERROR(VLOOKUP(R17,'Información Base'!$B$5:$T$44,13,FALSE),0))</f>
        <v xml:space="preserve"> </v>
      </c>
      <c r="S20" s="11" t="str">
        <f>IF(ISBLANK(S6)," ",IFERROR(VLOOKUP(S17,'Información Base'!$B$5:$T$44,13,FALSE),0))</f>
        <v xml:space="preserve"> </v>
      </c>
      <c r="T20" s="11" t="str">
        <f>IF(ISBLANK(T6)," ",IFERROR(VLOOKUP(T17,'Información Base'!$B$5:$T$44,13,FALSE),0))</f>
        <v xml:space="preserve"> </v>
      </c>
      <c r="U20" s="11" t="str">
        <f>IF(ISBLANK(U6)," ",IFERROR(VLOOKUP(U17,'Información Base'!$B$5:$T$44,13,FALSE),0))</f>
        <v xml:space="preserve"> </v>
      </c>
      <c r="V20" s="11" t="str">
        <f>IF(ISBLANK(V6)," ",IFERROR(VLOOKUP(V17,'Información Base'!$B$5:$T$44,13,FALSE),0))</f>
        <v xml:space="preserve"> </v>
      </c>
      <c r="W20" s="11" t="str">
        <f>IF(ISBLANK(W6)," ",IFERROR(VLOOKUP(W17,'Información Base'!$B$5:$T$44,13,FALSE),0))</f>
        <v xml:space="preserve"> </v>
      </c>
      <c r="X20" s="11" t="str">
        <f>IF(ISBLANK(X6)," ",IFERROR(VLOOKUP(X17,'Información Base'!$B$5:$T$44,13,FALSE),0))</f>
        <v xml:space="preserve"> </v>
      </c>
      <c r="Y20" s="11" t="str">
        <f>IF(ISBLANK(Y6)," ",IFERROR(VLOOKUP(Y17,'Información Base'!$B$5:$T$44,13,FALSE),0))</f>
        <v xml:space="preserve"> </v>
      </c>
      <c r="Z20" s="11" t="str">
        <f>IF(ISBLANK(Z6)," ",IFERROR(VLOOKUP(Z17,'Información Base'!$B$5:$T$44,13,FALSE),0))</f>
        <v xml:space="preserve"> </v>
      </c>
      <c r="AA20" s="11" t="str">
        <f>IF(ISBLANK(AA6)," ",IFERROR(VLOOKUP(AA17,'Información Base'!$B$5:$T$44,13,FALSE),0))</f>
        <v xml:space="preserve"> </v>
      </c>
      <c r="AB20" s="11" t="str">
        <f>IF(ISBLANK(AB6)," ",IFERROR(VLOOKUP(AB17,'Información Base'!$B$5:$T$44,13,FALSE),0))</f>
        <v xml:space="preserve"> </v>
      </c>
      <c r="AC20" s="11" t="str">
        <f>IF(ISBLANK(AC6)," ",IFERROR(VLOOKUP(AC17,'Información Base'!$B$5:$T$44,13,FALSE),0))</f>
        <v xml:space="preserve"> </v>
      </c>
      <c r="AD20" s="11" t="str">
        <f>IF(ISBLANK(AD6)," ",IFERROR(VLOOKUP(AD17,'Información Base'!$B$5:$T$44,13,FALSE),0))</f>
        <v xml:space="preserve"> </v>
      </c>
      <c r="AE20" s="11" t="str">
        <f>IF(ISBLANK(AE6)," ",IFERROR(VLOOKUP(AE17,'Información Base'!$B$5:$T$44,13,FALSE),0))</f>
        <v xml:space="preserve"> </v>
      </c>
      <c r="AF20" s="11" t="str">
        <f>IF(ISBLANK(AF6)," ",IFERROR(VLOOKUP(AF17,'Información Base'!$B$5:$T$44,13,FALSE),0))</f>
        <v xml:space="preserve"> </v>
      </c>
      <c r="AG20" s="11" t="str">
        <f>IF(ISBLANK(AG6)," ",IFERROR(VLOOKUP(AG17,'Información Base'!$B$5:$T$44,13,FALSE),0))</f>
        <v xml:space="preserve"> </v>
      </c>
      <c r="AH20" s="11" t="str">
        <f>IF(ISBLANK(AH6)," ",IFERROR(VLOOKUP(AH17,'Información Base'!$B$5:$T$44,13,FALSE),0))</f>
        <v xml:space="preserve"> </v>
      </c>
      <c r="AI20" s="11" t="str">
        <f>IF(ISBLANK(AI6)," ",IFERROR(VLOOKUP(AI17,'Información Base'!$B$5:$T$44,13,FALSE),0))</f>
        <v xml:space="preserve"> </v>
      </c>
      <c r="AJ20" s="11" t="str">
        <f>IF(ISBLANK(AJ6)," ",IFERROR(VLOOKUP(AJ17,'Información Base'!$B$5:$T$44,13,FALSE),0))</f>
        <v xml:space="preserve"> </v>
      </c>
      <c r="AK20" s="11" t="str">
        <f>IF(ISBLANK(AK6)," ",IFERROR(VLOOKUP(AK17,'Información Base'!$B$5:$T$44,13,FALSE),0))</f>
        <v xml:space="preserve"> </v>
      </c>
      <c r="AL20" s="11" t="str">
        <f>IF(ISBLANK(AL6)," ",IFERROR(VLOOKUP(AL17,'Información Base'!$B$5:$T$44,13,FALSE),0))</f>
        <v xml:space="preserve"> </v>
      </c>
      <c r="AM20" s="11" t="str">
        <f>IF(ISBLANK(AM6)," ",IFERROR(VLOOKUP(AM17,'Información Base'!$B$5:$T$44,13,FALSE),0))</f>
        <v xml:space="preserve"> </v>
      </c>
      <c r="AN20" s="11" t="str">
        <f>IF(ISBLANK(AN6)," ",IFERROR(VLOOKUP(AN17,'Información Base'!$B$5:$T$44,13,FALSE),0))</f>
        <v xml:space="preserve"> </v>
      </c>
      <c r="AO20" s="11" t="str">
        <f>IF(ISBLANK(AO6)," ",IFERROR(VLOOKUP(AO17,'Información Base'!$B$5:$T$44,13,FALSE),0))</f>
        <v xml:space="preserve"> </v>
      </c>
      <c r="AP20" s="11" t="str">
        <f>IF(ISBLANK(AP6)," ",IFERROR(VLOOKUP(AP17,'Información Base'!$B$5:$T$44,13,FALSE),0))</f>
        <v xml:space="preserve"> </v>
      </c>
      <c r="AQ20" s="11" t="str">
        <f>IF(ISBLANK(AQ6)," ",IFERROR(VLOOKUP(AQ17,'Información Base'!$B$5:$T$44,13,FALSE),0))</f>
        <v xml:space="preserve"> </v>
      </c>
      <c r="AR20" s="11" t="str">
        <f>IF(ISBLANK(AR6)," ",IFERROR(VLOOKUP(AR17,'Información Base'!$B$5:$T$44,13,FALSE),0))</f>
        <v xml:space="preserve"> </v>
      </c>
      <c r="AS20" s="11" t="str">
        <f>IF(ISBLANK(AS6)," ",IFERROR(VLOOKUP(AS17,'Información Base'!$B$5:$T$44,13,FALSE),0))</f>
        <v xml:space="preserve"> </v>
      </c>
      <c r="AT20" s="11" t="str">
        <f>IF(ISBLANK(AT6)," ",IFERROR(VLOOKUP(AT17,'Información Base'!$B$5:$T$44,13,FALSE),0))</f>
        <v xml:space="preserve"> </v>
      </c>
      <c r="AU20" s="11" t="str">
        <f>IF(ISBLANK(AU6)," ",IFERROR(VLOOKUP(AU17,'Información Base'!$B$5:$T$44,13,FALSE),0))</f>
        <v xml:space="preserve"> </v>
      </c>
      <c r="AV20" s="11" t="str">
        <f>IF(ISBLANK(AV6)," ",IFERROR(VLOOKUP(AV17,'Información Base'!$B$5:$T$44,13,FALSE),0))</f>
        <v xml:space="preserve"> </v>
      </c>
      <c r="AW20" s="11" t="str">
        <f>IF(ISBLANK(AW6)," ",IFERROR(VLOOKUP(AW17,'Información Base'!$B$5:$T$44,13,FALSE),0))</f>
        <v xml:space="preserve"> </v>
      </c>
      <c r="AX20" s="11" t="str">
        <f>IF(ISBLANK(AX6)," ",IFERROR(VLOOKUP(AX17,'Información Base'!$B$5:$T$44,13,FALSE),0))</f>
        <v xml:space="preserve"> </v>
      </c>
      <c r="AY20" s="11" t="str">
        <f>IF(ISBLANK(AY6)," ",IFERROR(VLOOKUP(AY17,'Información Base'!$B$5:$T$44,13,FALSE),0))</f>
        <v xml:space="preserve"> </v>
      </c>
      <c r="AZ20" s="11" t="str">
        <f>IF(ISBLANK(AZ6)," ",IFERROR(VLOOKUP(AZ17,'Información Base'!$B$5:$T$44,13,FALSE),0))</f>
        <v xml:space="preserve"> </v>
      </c>
      <c r="BA20" s="11" t="str">
        <f>IF(ISBLANK(BA6)," ",IFERROR(VLOOKUP(BA17,'Información Base'!$B$5:$T$44,13,FALSE),0))</f>
        <v xml:space="preserve"> </v>
      </c>
      <c r="BB20" s="11" t="str">
        <f>IF(ISBLANK(BB6)," ",IFERROR(VLOOKUP(BB17,'Información Base'!$B$5:$T$44,13,FALSE),0))</f>
        <v xml:space="preserve"> </v>
      </c>
      <c r="BC20" s="11" t="str">
        <f>IF(ISBLANK(BC6)," ",IFERROR(VLOOKUP(BC17,'Información Base'!$B$5:$T$44,13,FALSE),0))</f>
        <v xml:space="preserve"> </v>
      </c>
      <c r="BD20" s="11" t="str">
        <f>IF(ISBLANK(BD6)," ",IFERROR(VLOOKUP(BD17,'Información Base'!$B$5:$T$44,13,FALSE),0))</f>
        <v xml:space="preserve"> </v>
      </c>
      <c r="BE20" s="11" t="str">
        <f>IF(ISBLANK(BE6)," ",IFERROR(VLOOKUP(BE17,'Información Base'!$B$5:$T$44,13,FALSE),0))</f>
        <v xml:space="preserve"> </v>
      </c>
      <c r="BF20" s="11" t="str">
        <f>IF(ISBLANK(BF6)," ",IFERROR(VLOOKUP(BF17,'Información Base'!$B$5:$T$44,13,FALSE),0))</f>
        <v xml:space="preserve"> </v>
      </c>
      <c r="BG20" s="11" t="str">
        <f>IF(ISBLANK(BG6)," ",IFERROR(VLOOKUP(BG17,'Información Base'!$B$5:$T$44,13,FALSE),0))</f>
        <v xml:space="preserve"> </v>
      </c>
      <c r="BH20" s="11" t="str">
        <f>IF(ISBLANK(BH6)," ",IFERROR(VLOOKUP(BH17,'Información Base'!$B$5:$T$44,13,FALSE),0))</f>
        <v xml:space="preserve"> </v>
      </c>
      <c r="BI20" s="11" t="str">
        <f>IF(ISBLANK(BI6)," ",IFERROR(VLOOKUP(BI17,'Información Base'!$B$5:$T$44,13,FALSE),0))</f>
        <v xml:space="preserve"> </v>
      </c>
      <c r="BJ20" s="11" t="str">
        <f>IF(ISBLANK(BJ6)," ",IFERROR(VLOOKUP(BJ17,'Información Base'!$B$5:$T$44,13,FALSE),0))</f>
        <v xml:space="preserve"> </v>
      </c>
      <c r="BK20" s="11" t="str">
        <f>IF(ISBLANK(BK6)," ",IFERROR(VLOOKUP(BK17,'Información Base'!$B$5:$T$44,13,FALSE),0))</f>
        <v xml:space="preserve"> </v>
      </c>
      <c r="BL20" s="11" t="str">
        <f>IF(ISBLANK(BL6)," ",IFERROR(VLOOKUP(BL17,'Información Base'!$B$5:$T$44,13,FALSE),0))</f>
        <v xml:space="preserve"> </v>
      </c>
      <c r="BM20" s="11" t="str">
        <f>IF(ISBLANK(BM6)," ",IFERROR(VLOOKUP(BM17,'Información Base'!$B$5:$T$44,13,FALSE),0))</f>
        <v xml:space="preserve"> </v>
      </c>
      <c r="BN20" s="11" t="str">
        <f>IF(ISBLANK(BN6)," ",IFERROR(VLOOKUP(BN17,'Información Base'!$B$5:$T$44,13,FALSE),0))</f>
        <v xml:space="preserve"> </v>
      </c>
      <c r="BO20" s="11" t="str">
        <f>IF(ISBLANK(BO6)," ",IFERROR(VLOOKUP(BO17,'Información Base'!$B$5:$T$44,13,FALSE),0))</f>
        <v xml:space="preserve"> </v>
      </c>
      <c r="BP20" s="11" t="str">
        <f>IF(ISBLANK(BP6)," ",IFERROR(VLOOKUP(BP17,'Información Base'!$B$5:$T$44,13,FALSE),0))</f>
        <v xml:space="preserve"> </v>
      </c>
      <c r="BQ20" s="11" t="str">
        <f>IF(ISBLANK(BQ6)," ",IFERROR(VLOOKUP(BQ17,'Información Base'!$B$5:$T$44,13,FALSE),0))</f>
        <v xml:space="preserve"> </v>
      </c>
      <c r="BR20" s="11" t="str">
        <f>IF(ISBLANK(BR6)," ",IFERROR(VLOOKUP(BR17,'Información Base'!$B$5:$T$44,13,FALSE),0))</f>
        <v xml:space="preserve"> </v>
      </c>
      <c r="BS20" s="11" t="str">
        <f>IF(ISBLANK(BS6)," ",IFERROR(VLOOKUP(BS17,'Información Base'!$B$5:$T$44,13,FALSE),0))</f>
        <v xml:space="preserve"> </v>
      </c>
      <c r="BT20" s="11" t="str">
        <f>IF(ISBLANK(BT6)," ",IFERROR(VLOOKUP(BT17,'Información Base'!$B$5:$T$44,13,FALSE),0))</f>
        <v xml:space="preserve"> </v>
      </c>
      <c r="BU20" s="11" t="str">
        <f>IF(ISBLANK(BU6)," ",IFERROR(VLOOKUP(BU17,'Información Base'!$B$5:$T$44,13,FALSE),0))</f>
        <v xml:space="preserve"> </v>
      </c>
      <c r="BV20" s="11" t="str">
        <f>IF(ISBLANK(BV6)," ",IFERROR(VLOOKUP(BV17,'Información Base'!$B$5:$T$44,13,FALSE),0))</f>
        <v xml:space="preserve"> </v>
      </c>
      <c r="BW20" s="11" t="str">
        <f>IF(ISBLANK(BW6)," ",IFERROR(VLOOKUP(BW17,'Información Base'!$B$5:$T$44,13,FALSE),0))</f>
        <v xml:space="preserve"> </v>
      </c>
      <c r="BX20" s="11" t="str">
        <f>IF(ISBLANK(BX6)," ",IFERROR(VLOOKUP(BX17,'Información Base'!$B$5:$T$44,13,FALSE),0))</f>
        <v xml:space="preserve"> </v>
      </c>
      <c r="BY20" s="11" t="str">
        <f>IF(ISBLANK(BY6)," ",IFERROR(VLOOKUP(BY17,'Información Base'!$B$5:$T$44,13,FALSE),0))</f>
        <v xml:space="preserve"> </v>
      </c>
      <c r="BZ20" s="11" t="str">
        <f>IF(ISBLANK(BZ6)," ",IFERROR(VLOOKUP(BZ17,'Información Base'!$B$5:$T$44,13,FALSE),0))</f>
        <v xml:space="preserve"> </v>
      </c>
      <c r="CA20" s="11" t="str">
        <f>IF(ISBLANK(CA6)," ",IFERROR(VLOOKUP(CA17,'Información Base'!$B$5:$T$44,13,FALSE),0))</f>
        <v xml:space="preserve"> </v>
      </c>
      <c r="CB20" s="11" t="str">
        <f>IF(ISBLANK(CB6)," ",IFERROR(VLOOKUP(CB17,'Información Base'!$B$5:$T$44,13,FALSE),0))</f>
        <v xml:space="preserve"> </v>
      </c>
      <c r="CC20" s="11" t="str">
        <f>IF(ISBLANK(CC6)," ",IFERROR(VLOOKUP(CC17,'Información Base'!$B$5:$T$44,13,FALSE),0))</f>
        <v xml:space="preserve"> </v>
      </c>
      <c r="CD20" s="11" t="str">
        <f>IF(ISBLANK(CD6)," ",IFERROR(VLOOKUP(CD17,'Información Base'!$B$5:$T$44,13,FALSE),0))</f>
        <v xml:space="preserve"> </v>
      </c>
      <c r="CE20" s="11" t="str">
        <f>IF(ISBLANK(CE6)," ",IFERROR(VLOOKUP(CE17,'Información Base'!$B$5:$T$44,13,FALSE),0))</f>
        <v xml:space="preserve"> </v>
      </c>
      <c r="CF20" s="11" t="str">
        <f>IF(ISBLANK(CF6)," ",IFERROR(VLOOKUP(CF17,'Información Base'!$B$5:$T$44,13,FALSE),0))</f>
        <v xml:space="preserve"> </v>
      </c>
      <c r="CG20" s="11" t="str">
        <f>IF(ISBLANK(CG6)," ",IFERROR(VLOOKUP(CG17,'Información Base'!$B$5:$T$44,13,FALSE),0))</f>
        <v xml:space="preserve"> </v>
      </c>
      <c r="CH20" s="11" t="str">
        <f>IF(ISBLANK(CH6)," ",IFERROR(VLOOKUP(CH17,'Información Base'!$B$5:$T$44,13,FALSE),0))</f>
        <v xml:space="preserve"> </v>
      </c>
      <c r="CI20" s="11" t="str">
        <f>IF(ISBLANK(CI6)," ",IFERROR(VLOOKUP(CI17,'Información Base'!$B$5:$T$44,13,FALSE),0))</f>
        <v xml:space="preserve"> </v>
      </c>
      <c r="CJ20" s="11" t="str">
        <f>IF(ISBLANK(CJ6)," ",IFERROR(VLOOKUP(CJ17,'Información Base'!$B$5:$T$44,13,FALSE),0))</f>
        <v xml:space="preserve"> </v>
      </c>
      <c r="CK20" s="11" t="str">
        <f>IF(ISBLANK(CK6)," ",IFERROR(VLOOKUP(CK17,'Información Base'!$B$5:$T$44,13,FALSE),0))</f>
        <v xml:space="preserve"> </v>
      </c>
      <c r="CL20" s="11" t="str">
        <f>IF(ISBLANK(CL6)," ",IFERROR(VLOOKUP(CL17,'Información Base'!$B$5:$T$44,13,FALSE),0))</f>
        <v xml:space="preserve"> </v>
      </c>
      <c r="CM20" s="11" t="str">
        <f>IF(ISBLANK(CM6)," ",IFERROR(VLOOKUP(CM17,'Información Base'!$B$5:$T$44,13,FALSE),0))</f>
        <v xml:space="preserve"> </v>
      </c>
      <c r="CN20" s="11" t="str">
        <f>IF(ISBLANK(CN6)," ",IFERROR(VLOOKUP(CN17,'Información Base'!$B$5:$T$44,13,FALSE),0))</f>
        <v xml:space="preserve"> </v>
      </c>
      <c r="CO20" s="11" t="str">
        <f>IF(ISBLANK(CO6)," ",IFERROR(VLOOKUP(CO17,'Información Base'!$B$5:$T$44,13,FALSE),0))</f>
        <v xml:space="preserve"> </v>
      </c>
      <c r="CP20" s="11" t="str">
        <f>IF(ISBLANK(CP6)," ",IFERROR(VLOOKUP(CP17,'Información Base'!$B$5:$T$44,13,FALSE),0))</f>
        <v xml:space="preserve"> </v>
      </c>
      <c r="CQ20" s="11" t="str">
        <f>IF(ISBLANK(CQ6)," ",IFERROR(VLOOKUP(CQ17,'Información Base'!$B$5:$T$44,13,FALSE),0))</f>
        <v xml:space="preserve"> </v>
      </c>
      <c r="CR20" s="11" t="str">
        <f>IF(ISBLANK(CR6)," ",IFERROR(VLOOKUP(CR17,'Información Base'!$B$5:$T$44,13,FALSE),0))</f>
        <v xml:space="preserve"> </v>
      </c>
      <c r="CS20" s="11" t="str">
        <f>IF(ISBLANK(CS6)," ",IFERROR(VLOOKUP(CS17,'Información Base'!$B$5:$T$44,13,FALSE),0))</f>
        <v xml:space="preserve"> </v>
      </c>
      <c r="CT20" s="11" t="str">
        <f>IF(ISBLANK(CT6)," ",IFERROR(VLOOKUP(CT17,'Información Base'!$B$5:$T$44,13,FALSE),0))</f>
        <v xml:space="preserve"> </v>
      </c>
      <c r="CU20" s="11" t="str">
        <f>IF(ISBLANK(CU6)," ",IFERROR(VLOOKUP(CU17,'Información Base'!$B$5:$T$44,13,FALSE),0))</f>
        <v xml:space="preserve"> </v>
      </c>
      <c r="CV20" s="11" t="str">
        <f>IF(ISBLANK(CV6)," ",IFERROR(VLOOKUP(CV17,'Información Base'!$B$5:$T$44,13,FALSE),0))</f>
        <v xml:space="preserve"> </v>
      </c>
      <c r="CW20" s="11" t="str">
        <f>IF(ISBLANK(CW6)," ",IFERROR(VLOOKUP(CW17,'Información Base'!$B$5:$T$44,13,FALSE),0))</f>
        <v xml:space="preserve"> </v>
      </c>
      <c r="CX20" s="11" t="str">
        <f>IF(ISBLANK(CX6)," ",IFERROR(VLOOKUP(CX17,'Información Base'!$B$5:$T$44,13,FALSE),0))</f>
        <v xml:space="preserve"> </v>
      </c>
      <c r="CY20" s="11" t="str">
        <f>IF(ISBLANK(CY6)," ",IFERROR(VLOOKUP(CY17,'Información Base'!$B$5:$T$44,13,FALSE),0))</f>
        <v xml:space="preserve"> </v>
      </c>
      <c r="CZ20" s="11" t="str">
        <f>IF(ISBLANK(CZ6)," ",IFERROR(VLOOKUP(CZ17,'Información Base'!$B$5:$T$44,13,FALSE),0))</f>
        <v xml:space="preserve"> </v>
      </c>
      <c r="DA20" s="11" t="str">
        <f>IF(ISBLANK(DA6)," ",IFERROR(VLOOKUP(DA17,'Información Base'!$B$5:$T$44,13,FALSE),0))</f>
        <v xml:space="preserve"> </v>
      </c>
      <c r="DB20" s="11" t="str">
        <f>IF(ISBLANK(DB6)," ",IFERROR(VLOOKUP(DB17,'Información Base'!$B$5:$T$44,13,FALSE),0))</f>
        <v xml:space="preserve"> </v>
      </c>
      <c r="DC20" s="11" t="str">
        <f>IF(ISBLANK(DC6)," ",IFERROR(VLOOKUP(DC17,'Información Base'!$B$5:$T$44,13,FALSE),0))</f>
        <v xml:space="preserve"> </v>
      </c>
      <c r="DD20" s="11" t="str">
        <f>IF(ISBLANK(DD6)," ",IFERROR(VLOOKUP(DD17,'Información Base'!$B$5:$T$44,13,FALSE),0))</f>
        <v xml:space="preserve"> </v>
      </c>
      <c r="DE20" s="11" t="str">
        <f>IF(ISBLANK(DE6)," ",IFERROR(VLOOKUP(DE17,'Información Base'!$B$5:$T$44,13,FALSE),0))</f>
        <v xml:space="preserve"> </v>
      </c>
      <c r="DF20" s="11" t="str">
        <f>IF(ISBLANK(DF6)," ",IFERROR(VLOOKUP(DF17,'Información Base'!$B$5:$T$44,13,FALSE),0))</f>
        <v xml:space="preserve"> </v>
      </c>
      <c r="DG20" s="11" t="str">
        <f>IF(ISBLANK(DG6)," ",IFERROR(VLOOKUP(DG17,'Información Base'!$B$5:$T$44,13,FALSE),0))</f>
        <v xml:space="preserve"> </v>
      </c>
      <c r="DH20" s="11" t="str">
        <f>IF(ISBLANK(DH6)," ",IFERROR(VLOOKUP(DH17,'Información Base'!$B$5:$T$44,13,FALSE),0))</f>
        <v xml:space="preserve"> </v>
      </c>
      <c r="DI20" s="11" t="str">
        <f>IF(ISBLANK(DI6)," ",IFERROR(VLOOKUP(DI17,'Información Base'!$B$5:$T$44,13,FALSE),0))</f>
        <v xml:space="preserve"> </v>
      </c>
    </row>
    <row r="21" spans="2:113" x14ac:dyDescent="0.25">
      <c r="B21" s="186" t="s">
        <v>158</v>
      </c>
      <c r="C21" s="11">
        <f ca="1">IF(ISBLANK(C6)," ",IFERROR(VLOOKUP(C17,'Información Base'!$B$5:$T$44,15,FALSE),0))</f>
        <v>0</v>
      </c>
      <c r="D21" s="11" t="str">
        <f>IF(ISBLANK(D6)," ",IFERROR(VLOOKUP(D17,'Información Base'!$B$5:$T$44,15,FALSE),0))</f>
        <v xml:space="preserve"> </v>
      </c>
      <c r="E21" s="11" t="str">
        <f>IF(ISBLANK(E6)," ",IFERROR(VLOOKUP(E17,'Información Base'!$B$5:$T$44,15,FALSE),0))</f>
        <v xml:space="preserve"> </v>
      </c>
      <c r="F21" s="11" t="str">
        <f>IF(ISBLANK(F6)," ",IFERROR(VLOOKUP(F17,'Información Base'!$B$5:$T$44,15,FALSE),0))</f>
        <v xml:space="preserve"> </v>
      </c>
      <c r="G21" s="11" t="str">
        <f>IF(ISBLANK(G6)," ",IFERROR(VLOOKUP(G17,'Información Base'!$B$5:$T$44,15,FALSE),0))</f>
        <v xml:space="preserve"> </v>
      </c>
      <c r="H21" s="11" t="str">
        <f>IF(ISBLANK(H6)," ",IFERROR(VLOOKUP(H17,'Información Base'!$B$5:$T$44,15,FALSE),0))</f>
        <v xml:space="preserve"> </v>
      </c>
      <c r="I21" s="155" t="str">
        <f>IF(ISBLANK(I6)," ",IFERROR(VLOOKUP(I17,'Información Base'!$B$5:$T$44,15,FALSE),0))</f>
        <v xml:space="preserve"> </v>
      </c>
      <c r="J21" s="11" t="str">
        <f>IF(ISBLANK(J6)," ",IFERROR(VLOOKUP(J17,'Información Base'!$B$5:$T$44,15,FALSE),0))</f>
        <v xml:space="preserve"> </v>
      </c>
      <c r="K21" s="11" t="str">
        <f>IF(ISBLANK(K6)," ",IFERROR(VLOOKUP(K17,'Información Base'!$B$5:$T$44,15,FALSE),0))</f>
        <v xml:space="preserve"> </v>
      </c>
      <c r="L21" s="11" t="str">
        <f>IF(ISBLANK(L6)," ",IFERROR(VLOOKUP(L17,'Información Base'!$B$5:$T$44,15,FALSE),0))</f>
        <v xml:space="preserve"> </v>
      </c>
      <c r="M21" s="11" t="str">
        <f>IF(ISBLANK(M6)," ",IFERROR(VLOOKUP(M17,'Información Base'!$B$5:$T$44,15,FALSE),0))</f>
        <v xml:space="preserve"> </v>
      </c>
      <c r="N21" s="11" t="str">
        <f>IF(ISBLANK(N6)," ",IFERROR(VLOOKUP(N17,'Información Base'!$B$5:$T$44,15,FALSE),0))</f>
        <v xml:space="preserve"> </v>
      </c>
      <c r="O21" s="11" t="str">
        <f>IF(ISBLANK(O6)," ",IFERROR(VLOOKUP(O17,'Información Base'!$B$5:$T$44,15,FALSE),0))</f>
        <v xml:space="preserve"> </v>
      </c>
      <c r="P21" s="11" t="str">
        <f>IF(ISBLANK(P6)," ",IFERROR(VLOOKUP(P17,'Información Base'!$B$5:$T$44,15,FALSE),0))</f>
        <v xml:space="preserve"> </v>
      </c>
      <c r="Q21" s="11" t="str">
        <f>IF(ISBLANK(Q6)," ",IFERROR(VLOOKUP(Q17,'Información Base'!$B$5:$T$44,15,FALSE),0))</f>
        <v xml:space="preserve"> </v>
      </c>
      <c r="R21" s="11" t="str">
        <f>IF(ISBLANK(R6)," ",IFERROR(VLOOKUP(R17,'Información Base'!$B$5:$T$44,15,FALSE),0))</f>
        <v xml:space="preserve"> </v>
      </c>
      <c r="S21" s="11" t="str">
        <f>IF(ISBLANK(S6)," ",IFERROR(VLOOKUP(S17,'Información Base'!$B$5:$T$44,15,FALSE),0))</f>
        <v xml:space="preserve"> </v>
      </c>
      <c r="T21" s="11" t="str">
        <f>IF(ISBLANK(T6)," ",IFERROR(VLOOKUP(T17,'Información Base'!$B$5:$T$44,15,FALSE),0))</f>
        <v xml:space="preserve"> </v>
      </c>
      <c r="U21" s="11" t="str">
        <f>IF(ISBLANK(U6)," ",IFERROR(VLOOKUP(U17,'Información Base'!$B$5:$T$44,15,FALSE),0))</f>
        <v xml:space="preserve"> </v>
      </c>
      <c r="V21" s="11" t="str">
        <f>IF(ISBLANK(V6)," ",IFERROR(VLOOKUP(V17,'Información Base'!$B$5:$T$44,15,FALSE),0))</f>
        <v xml:space="preserve"> </v>
      </c>
      <c r="W21" s="11" t="str">
        <f>IF(ISBLANK(W6)," ",IFERROR(VLOOKUP(W17,'Información Base'!$B$5:$T$44,15,FALSE),0))</f>
        <v xml:space="preserve"> </v>
      </c>
      <c r="X21" s="11" t="str">
        <f>IF(ISBLANK(X6)," ",IFERROR(VLOOKUP(X17,'Información Base'!$B$5:$T$44,15,FALSE),0))</f>
        <v xml:space="preserve"> </v>
      </c>
      <c r="Y21" s="11" t="str">
        <f>IF(ISBLANK(Y6)," ",IFERROR(VLOOKUP(Y17,'Información Base'!$B$5:$T$44,15,FALSE),0))</f>
        <v xml:space="preserve"> </v>
      </c>
      <c r="Z21" s="11" t="str">
        <f>IF(ISBLANK(Z6)," ",IFERROR(VLOOKUP(Z17,'Información Base'!$B$5:$T$44,15,FALSE),0))</f>
        <v xml:space="preserve"> </v>
      </c>
      <c r="AA21" s="11" t="str">
        <f>IF(ISBLANK(AA6)," ",IFERROR(VLOOKUP(AA17,'Información Base'!$B$5:$T$44,15,FALSE),0))</f>
        <v xml:space="preserve"> </v>
      </c>
      <c r="AB21" s="11" t="str">
        <f>IF(ISBLANK(AB6)," ",IFERROR(VLOOKUP(AB17,'Información Base'!$B$5:$T$44,15,FALSE),0))</f>
        <v xml:space="preserve"> </v>
      </c>
      <c r="AC21" s="11" t="str">
        <f>IF(ISBLANK(AC6)," ",IFERROR(VLOOKUP(AC17,'Información Base'!$B$5:$T$44,15,FALSE),0))</f>
        <v xml:space="preserve"> </v>
      </c>
      <c r="AD21" s="11" t="str">
        <f>IF(ISBLANK(AD6)," ",IFERROR(VLOOKUP(AD17,'Información Base'!$B$5:$T$44,15,FALSE),0))</f>
        <v xml:space="preserve"> </v>
      </c>
      <c r="AE21" s="11" t="str">
        <f>IF(ISBLANK(AE6)," ",IFERROR(VLOOKUP(AE17,'Información Base'!$B$5:$T$44,15,FALSE),0))</f>
        <v xml:space="preserve"> </v>
      </c>
      <c r="AF21" s="11" t="str">
        <f>IF(ISBLANK(AF6)," ",IFERROR(VLOOKUP(AF17,'Información Base'!$B$5:$T$44,15,FALSE),0))</f>
        <v xml:space="preserve"> </v>
      </c>
      <c r="AG21" s="11" t="str">
        <f>IF(ISBLANK(AG6)," ",IFERROR(VLOOKUP(AG17,'Información Base'!$B$5:$T$44,15,FALSE),0))</f>
        <v xml:space="preserve"> </v>
      </c>
      <c r="AH21" s="11" t="str">
        <f>IF(ISBLANK(AH6)," ",IFERROR(VLOOKUP(AH17,'Información Base'!$B$5:$T$44,15,FALSE),0))</f>
        <v xml:space="preserve"> </v>
      </c>
      <c r="AI21" s="11" t="str">
        <f>IF(ISBLANK(AI6)," ",IFERROR(VLOOKUP(AI17,'Información Base'!$B$5:$T$44,15,FALSE),0))</f>
        <v xml:space="preserve"> </v>
      </c>
      <c r="AJ21" s="11" t="str">
        <f>IF(ISBLANK(AJ6)," ",IFERROR(VLOOKUP(AJ17,'Información Base'!$B$5:$T$44,15,FALSE),0))</f>
        <v xml:space="preserve"> </v>
      </c>
      <c r="AK21" s="11" t="str">
        <f>IF(ISBLANK(AK6)," ",IFERROR(VLOOKUP(AK17,'Información Base'!$B$5:$T$44,15,FALSE),0))</f>
        <v xml:space="preserve"> </v>
      </c>
      <c r="AL21" s="11" t="str">
        <f>IF(ISBLANK(AL6)," ",IFERROR(VLOOKUP(AL17,'Información Base'!$B$5:$T$44,15,FALSE),0))</f>
        <v xml:space="preserve"> </v>
      </c>
      <c r="AM21" s="11" t="str">
        <f>IF(ISBLANK(AM6)," ",IFERROR(VLOOKUP(AM17,'Información Base'!$B$5:$T$44,15,FALSE),0))</f>
        <v xml:space="preserve"> </v>
      </c>
      <c r="AN21" s="11" t="str">
        <f>IF(ISBLANK(AN6)," ",IFERROR(VLOOKUP(AN17,'Información Base'!$B$5:$T$44,15,FALSE),0))</f>
        <v xml:space="preserve"> </v>
      </c>
      <c r="AO21" s="11" t="str">
        <f>IF(ISBLANK(AO6)," ",IFERROR(VLOOKUP(AO17,'Información Base'!$B$5:$T$44,15,FALSE),0))</f>
        <v xml:space="preserve"> </v>
      </c>
      <c r="AP21" s="11" t="str">
        <f>IF(ISBLANK(AP6)," ",IFERROR(VLOOKUP(AP17,'Información Base'!$B$5:$T$44,15,FALSE),0))</f>
        <v xml:space="preserve"> </v>
      </c>
      <c r="AQ21" s="11" t="str">
        <f>IF(ISBLANK(AQ6)," ",IFERROR(VLOOKUP(AQ17,'Información Base'!$B$5:$T$44,15,FALSE),0))</f>
        <v xml:space="preserve"> </v>
      </c>
      <c r="AR21" s="11" t="str">
        <f>IF(ISBLANK(AR6)," ",IFERROR(VLOOKUP(AR17,'Información Base'!$B$5:$T$44,15,FALSE),0))</f>
        <v xml:space="preserve"> </v>
      </c>
      <c r="AS21" s="11" t="str">
        <f>IF(ISBLANK(AS6)," ",IFERROR(VLOOKUP(AS17,'Información Base'!$B$5:$T$44,15,FALSE),0))</f>
        <v xml:space="preserve"> </v>
      </c>
      <c r="AT21" s="11" t="str">
        <f>IF(ISBLANK(AT6)," ",IFERROR(VLOOKUP(AT17,'Información Base'!$B$5:$T$44,15,FALSE),0))</f>
        <v xml:space="preserve"> </v>
      </c>
      <c r="AU21" s="11" t="str">
        <f>IF(ISBLANK(AU6)," ",IFERROR(VLOOKUP(AU17,'Información Base'!$B$5:$T$44,15,FALSE),0))</f>
        <v xml:space="preserve"> </v>
      </c>
      <c r="AV21" s="11" t="str">
        <f>IF(ISBLANK(AV6)," ",IFERROR(VLOOKUP(AV17,'Información Base'!$B$5:$T$44,15,FALSE),0))</f>
        <v xml:space="preserve"> </v>
      </c>
      <c r="AW21" s="11" t="str">
        <f>IF(ISBLANK(AW6)," ",IFERROR(VLOOKUP(AW17,'Información Base'!$B$5:$T$44,15,FALSE),0))</f>
        <v xml:space="preserve"> </v>
      </c>
      <c r="AX21" s="11" t="str">
        <f>IF(ISBLANK(AX6)," ",IFERROR(VLOOKUP(AX17,'Información Base'!$B$5:$T$44,15,FALSE),0))</f>
        <v xml:space="preserve"> </v>
      </c>
      <c r="AY21" s="11" t="str">
        <f>IF(ISBLANK(AY6)," ",IFERROR(VLOOKUP(AY17,'Información Base'!$B$5:$T$44,15,FALSE),0))</f>
        <v xml:space="preserve"> </v>
      </c>
      <c r="AZ21" s="11" t="str">
        <f>IF(ISBLANK(AZ6)," ",IFERROR(VLOOKUP(AZ17,'Información Base'!$B$5:$T$44,15,FALSE),0))</f>
        <v xml:space="preserve"> </v>
      </c>
      <c r="BA21" s="11" t="str">
        <f>IF(ISBLANK(BA6)," ",IFERROR(VLOOKUP(BA17,'Información Base'!$B$5:$T$44,15,FALSE),0))</f>
        <v xml:space="preserve"> </v>
      </c>
      <c r="BB21" s="11" t="str">
        <f>IF(ISBLANK(BB6)," ",IFERROR(VLOOKUP(BB17,'Información Base'!$B$5:$T$44,15,FALSE),0))</f>
        <v xml:space="preserve"> </v>
      </c>
      <c r="BC21" s="11" t="str">
        <f>IF(ISBLANK(BC6)," ",IFERROR(VLOOKUP(BC17,'Información Base'!$B$5:$T$44,15,FALSE),0))</f>
        <v xml:space="preserve"> </v>
      </c>
      <c r="BD21" s="11" t="str">
        <f>IF(ISBLANK(BD6)," ",IFERROR(VLOOKUP(BD17,'Información Base'!$B$5:$T$44,15,FALSE),0))</f>
        <v xml:space="preserve"> </v>
      </c>
      <c r="BE21" s="11" t="str">
        <f>IF(ISBLANK(BE6)," ",IFERROR(VLOOKUP(BE17,'Información Base'!$B$5:$T$44,15,FALSE),0))</f>
        <v xml:space="preserve"> </v>
      </c>
      <c r="BF21" s="11" t="str">
        <f>IF(ISBLANK(BF6)," ",IFERROR(VLOOKUP(BF17,'Información Base'!$B$5:$T$44,15,FALSE),0))</f>
        <v xml:space="preserve"> </v>
      </c>
      <c r="BG21" s="11" t="str">
        <f>IF(ISBLANK(BG6)," ",IFERROR(VLOOKUP(BG17,'Información Base'!$B$5:$T$44,15,FALSE),0))</f>
        <v xml:space="preserve"> </v>
      </c>
      <c r="BH21" s="11" t="str">
        <f>IF(ISBLANK(BH6)," ",IFERROR(VLOOKUP(BH17,'Información Base'!$B$5:$T$44,15,FALSE),0))</f>
        <v xml:space="preserve"> </v>
      </c>
      <c r="BI21" s="11" t="str">
        <f>IF(ISBLANK(BI6)," ",IFERROR(VLOOKUP(BI17,'Información Base'!$B$5:$T$44,15,FALSE),0))</f>
        <v xml:space="preserve"> </v>
      </c>
      <c r="BJ21" s="11" t="str">
        <f>IF(ISBLANK(BJ6)," ",IFERROR(VLOOKUP(BJ17,'Información Base'!$B$5:$T$44,15,FALSE),0))</f>
        <v xml:space="preserve"> </v>
      </c>
      <c r="BK21" s="11" t="str">
        <f>IF(ISBLANK(BK6)," ",IFERROR(VLOOKUP(BK17,'Información Base'!$B$5:$T$44,15,FALSE),0))</f>
        <v xml:space="preserve"> </v>
      </c>
      <c r="BL21" s="11" t="str">
        <f>IF(ISBLANK(BL6)," ",IFERROR(VLOOKUP(BL17,'Información Base'!$B$5:$T$44,15,FALSE),0))</f>
        <v xml:space="preserve"> </v>
      </c>
      <c r="BM21" s="11" t="str">
        <f>IF(ISBLANK(BM6)," ",IFERROR(VLOOKUP(BM17,'Información Base'!$B$5:$T$44,15,FALSE),0))</f>
        <v xml:space="preserve"> </v>
      </c>
      <c r="BN21" s="11" t="str">
        <f>IF(ISBLANK(BN6)," ",IFERROR(VLOOKUP(BN17,'Información Base'!$B$5:$T$44,15,FALSE),0))</f>
        <v xml:space="preserve"> </v>
      </c>
      <c r="BO21" s="11" t="str">
        <f>IF(ISBLANK(BO6)," ",IFERROR(VLOOKUP(BO17,'Información Base'!$B$5:$T$44,15,FALSE),0))</f>
        <v xml:space="preserve"> </v>
      </c>
      <c r="BP21" s="11" t="str">
        <f>IF(ISBLANK(BP6)," ",IFERROR(VLOOKUP(BP17,'Información Base'!$B$5:$T$44,15,FALSE),0))</f>
        <v xml:space="preserve"> </v>
      </c>
      <c r="BQ21" s="11" t="str">
        <f>IF(ISBLANK(BQ6)," ",IFERROR(VLOOKUP(BQ17,'Información Base'!$B$5:$T$44,15,FALSE),0))</f>
        <v xml:space="preserve"> </v>
      </c>
      <c r="BR21" s="11" t="str">
        <f>IF(ISBLANK(BR6)," ",IFERROR(VLOOKUP(BR17,'Información Base'!$B$5:$T$44,15,FALSE),0))</f>
        <v xml:space="preserve"> </v>
      </c>
      <c r="BS21" s="11" t="str">
        <f>IF(ISBLANK(BS6)," ",IFERROR(VLOOKUP(BS17,'Información Base'!$B$5:$T$44,15,FALSE),0))</f>
        <v xml:space="preserve"> </v>
      </c>
      <c r="BT21" s="11" t="str">
        <f>IF(ISBLANK(BT6)," ",IFERROR(VLOOKUP(BT17,'Información Base'!$B$5:$T$44,15,FALSE),0))</f>
        <v xml:space="preserve"> </v>
      </c>
      <c r="BU21" s="11" t="str">
        <f>IF(ISBLANK(BU6)," ",IFERROR(VLOOKUP(BU17,'Información Base'!$B$5:$T$44,15,FALSE),0))</f>
        <v xml:space="preserve"> </v>
      </c>
      <c r="BV21" s="11" t="str">
        <f>IF(ISBLANK(BV6)," ",IFERROR(VLOOKUP(BV17,'Información Base'!$B$5:$T$44,15,FALSE),0))</f>
        <v xml:space="preserve"> </v>
      </c>
      <c r="BW21" s="11" t="str">
        <f>IF(ISBLANK(BW6)," ",IFERROR(VLOOKUP(BW17,'Información Base'!$B$5:$T$44,15,FALSE),0))</f>
        <v xml:space="preserve"> </v>
      </c>
      <c r="BX21" s="11" t="str">
        <f>IF(ISBLANK(BX6)," ",IFERROR(VLOOKUP(BX17,'Información Base'!$B$5:$T$44,15,FALSE),0))</f>
        <v xml:space="preserve"> </v>
      </c>
      <c r="BY21" s="11" t="str">
        <f>IF(ISBLANK(BY6)," ",IFERROR(VLOOKUP(BY17,'Información Base'!$B$5:$T$44,15,FALSE),0))</f>
        <v xml:space="preserve"> </v>
      </c>
      <c r="BZ21" s="11" t="str">
        <f>IF(ISBLANK(BZ6)," ",IFERROR(VLOOKUP(BZ17,'Información Base'!$B$5:$T$44,15,FALSE),0))</f>
        <v xml:space="preserve"> </v>
      </c>
      <c r="CA21" s="11" t="str">
        <f>IF(ISBLANK(CA6)," ",IFERROR(VLOOKUP(CA17,'Información Base'!$B$5:$T$44,15,FALSE),0))</f>
        <v xml:space="preserve"> </v>
      </c>
      <c r="CB21" s="11" t="str">
        <f>IF(ISBLANK(CB6)," ",IFERROR(VLOOKUP(CB17,'Información Base'!$B$5:$T$44,15,FALSE),0))</f>
        <v xml:space="preserve"> </v>
      </c>
      <c r="CC21" s="11" t="str">
        <f>IF(ISBLANK(CC6)," ",IFERROR(VLOOKUP(CC17,'Información Base'!$B$5:$T$44,15,FALSE),0))</f>
        <v xml:space="preserve"> </v>
      </c>
      <c r="CD21" s="11" t="str">
        <f>IF(ISBLANK(CD6)," ",IFERROR(VLOOKUP(CD17,'Información Base'!$B$5:$T$44,15,FALSE),0))</f>
        <v xml:space="preserve"> </v>
      </c>
      <c r="CE21" s="11" t="str">
        <f>IF(ISBLANK(CE6)," ",IFERROR(VLOOKUP(CE17,'Información Base'!$B$5:$T$44,15,FALSE),0))</f>
        <v xml:space="preserve"> </v>
      </c>
      <c r="CF21" s="11" t="str">
        <f>IF(ISBLANK(CF6)," ",IFERROR(VLOOKUP(CF17,'Información Base'!$B$5:$T$44,15,FALSE),0))</f>
        <v xml:space="preserve"> </v>
      </c>
      <c r="CG21" s="11" t="str">
        <f>IF(ISBLANK(CG6)," ",IFERROR(VLOOKUP(CG17,'Información Base'!$B$5:$T$44,15,FALSE),0))</f>
        <v xml:space="preserve"> </v>
      </c>
      <c r="CH21" s="11" t="str">
        <f>IF(ISBLANK(CH6)," ",IFERROR(VLOOKUP(CH17,'Información Base'!$B$5:$T$44,15,FALSE),0))</f>
        <v xml:space="preserve"> </v>
      </c>
      <c r="CI21" s="11" t="str">
        <f>IF(ISBLANK(CI6)," ",IFERROR(VLOOKUP(CI17,'Información Base'!$B$5:$T$44,15,FALSE),0))</f>
        <v xml:space="preserve"> </v>
      </c>
      <c r="CJ21" s="11" t="str">
        <f>IF(ISBLANK(CJ6)," ",IFERROR(VLOOKUP(CJ17,'Información Base'!$B$5:$T$44,15,FALSE),0))</f>
        <v xml:space="preserve"> </v>
      </c>
      <c r="CK21" s="11" t="str">
        <f>IF(ISBLANK(CK6)," ",IFERROR(VLOOKUP(CK17,'Información Base'!$B$5:$T$44,15,FALSE),0))</f>
        <v xml:space="preserve"> </v>
      </c>
      <c r="CL21" s="11" t="str">
        <f>IF(ISBLANK(CL6)," ",IFERROR(VLOOKUP(CL17,'Información Base'!$B$5:$T$44,15,FALSE),0))</f>
        <v xml:space="preserve"> </v>
      </c>
      <c r="CM21" s="11" t="str">
        <f>IF(ISBLANK(CM6)," ",IFERROR(VLOOKUP(CM17,'Información Base'!$B$5:$T$44,15,FALSE),0))</f>
        <v xml:space="preserve"> </v>
      </c>
      <c r="CN21" s="11" t="str">
        <f>IF(ISBLANK(CN6)," ",IFERROR(VLOOKUP(CN17,'Información Base'!$B$5:$T$44,15,FALSE),0))</f>
        <v xml:space="preserve"> </v>
      </c>
      <c r="CO21" s="11" t="str">
        <f>IF(ISBLANK(CO6)," ",IFERROR(VLOOKUP(CO17,'Información Base'!$B$5:$T$44,15,FALSE),0))</f>
        <v xml:space="preserve"> </v>
      </c>
      <c r="CP21" s="11" t="str">
        <f>IF(ISBLANK(CP6)," ",IFERROR(VLOOKUP(CP17,'Información Base'!$B$5:$T$44,15,FALSE),0))</f>
        <v xml:space="preserve"> </v>
      </c>
      <c r="CQ21" s="11" t="str">
        <f>IF(ISBLANK(CQ6)," ",IFERROR(VLOOKUP(CQ17,'Información Base'!$B$5:$T$44,15,FALSE),0))</f>
        <v xml:space="preserve"> </v>
      </c>
      <c r="CR21" s="11" t="str">
        <f>IF(ISBLANK(CR6)," ",IFERROR(VLOOKUP(CR17,'Información Base'!$B$5:$T$44,15,FALSE),0))</f>
        <v xml:space="preserve"> </v>
      </c>
      <c r="CS21" s="11" t="str">
        <f>IF(ISBLANK(CS6)," ",IFERROR(VLOOKUP(CS17,'Información Base'!$B$5:$T$44,15,FALSE),0))</f>
        <v xml:space="preserve"> </v>
      </c>
      <c r="CT21" s="11" t="str">
        <f>IF(ISBLANK(CT6)," ",IFERROR(VLOOKUP(CT17,'Información Base'!$B$5:$T$44,15,FALSE),0))</f>
        <v xml:space="preserve"> </v>
      </c>
      <c r="CU21" s="11" t="str">
        <f>IF(ISBLANK(CU6)," ",IFERROR(VLOOKUP(CU17,'Información Base'!$B$5:$T$44,15,FALSE),0))</f>
        <v xml:space="preserve"> </v>
      </c>
      <c r="CV21" s="11" t="str">
        <f>IF(ISBLANK(CV6)," ",IFERROR(VLOOKUP(CV17,'Información Base'!$B$5:$T$44,15,FALSE),0))</f>
        <v xml:space="preserve"> </v>
      </c>
      <c r="CW21" s="11" t="str">
        <f>IF(ISBLANK(CW6)," ",IFERROR(VLOOKUP(CW17,'Información Base'!$B$5:$T$44,15,FALSE),0))</f>
        <v xml:space="preserve"> </v>
      </c>
      <c r="CX21" s="11" t="str">
        <f>IF(ISBLANK(CX6)," ",IFERROR(VLOOKUP(CX17,'Información Base'!$B$5:$T$44,15,FALSE),0))</f>
        <v xml:space="preserve"> </v>
      </c>
      <c r="CY21" s="11" t="str">
        <f>IF(ISBLANK(CY6)," ",IFERROR(VLOOKUP(CY17,'Información Base'!$B$5:$T$44,15,FALSE),0))</f>
        <v xml:space="preserve"> </v>
      </c>
      <c r="CZ21" s="11" t="str">
        <f>IF(ISBLANK(CZ6)," ",IFERROR(VLOOKUP(CZ17,'Información Base'!$B$5:$T$44,15,FALSE),0))</f>
        <v xml:space="preserve"> </v>
      </c>
      <c r="DA21" s="11" t="str">
        <f>IF(ISBLANK(DA6)," ",IFERROR(VLOOKUP(DA17,'Información Base'!$B$5:$T$44,15,FALSE),0))</f>
        <v xml:space="preserve"> </v>
      </c>
      <c r="DB21" s="11" t="str">
        <f>IF(ISBLANK(DB6)," ",IFERROR(VLOOKUP(DB17,'Información Base'!$B$5:$T$44,15,FALSE),0))</f>
        <v xml:space="preserve"> </v>
      </c>
      <c r="DC21" s="11" t="str">
        <f>IF(ISBLANK(DC6)," ",IFERROR(VLOOKUP(DC17,'Información Base'!$B$5:$T$44,15,FALSE),0))</f>
        <v xml:space="preserve"> </v>
      </c>
      <c r="DD21" s="11" t="str">
        <f>IF(ISBLANK(DD6)," ",IFERROR(VLOOKUP(DD17,'Información Base'!$B$5:$T$44,15,FALSE),0))</f>
        <v xml:space="preserve"> </v>
      </c>
      <c r="DE21" s="11" t="str">
        <f>IF(ISBLANK(DE6)," ",IFERROR(VLOOKUP(DE17,'Información Base'!$B$5:$T$44,15,FALSE),0))</f>
        <v xml:space="preserve"> </v>
      </c>
      <c r="DF21" s="11" t="str">
        <f>IF(ISBLANK(DF6)," ",IFERROR(VLOOKUP(DF17,'Información Base'!$B$5:$T$44,15,FALSE),0))</f>
        <v xml:space="preserve"> </v>
      </c>
      <c r="DG21" s="11" t="str">
        <f>IF(ISBLANK(DG6)," ",IFERROR(VLOOKUP(DG17,'Información Base'!$B$5:$T$44,15,FALSE),0))</f>
        <v xml:space="preserve"> </v>
      </c>
      <c r="DH21" s="11" t="str">
        <f>IF(ISBLANK(DH6)," ",IFERROR(VLOOKUP(DH17,'Información Base'!$B$5:$T$44,15,FALSE),0))</f>
        <v xml:space="preserve"> </v>
      </c>
      <c r="DI21" s="11" t="str">
        <f>IF(ISBLANK(DI6)," ",IFERROR(VLOOKUP(DI17,'Información Base'!$B$5:$T$44,15,FALSE),0))</f>
        <v xml:space="preserve"> </v>
      </c>
    </row>
    <row r="22" spans="2:113" x14ac:dyDescent="0.25">
      <c r="B22" s="186" t="s">
        <v>160</v>
      </c>
      <c r="C22" s="11">
        <f ca="1">IF(ISBLANK(C6)," ",IFERROR(VLOOKUP(C17,'Información Base'!$B$5:$T$44,16,FALSE),0))</f>
        <v>0</v>
      </c>
      <c r="D22" s="11" t="str">
        <f>IF(ISBLANK(D6)," ",IFERROR(VLOOKUP(D17,'Información Base'!$B$5:$T$44,16,FALSE),0))</f>
        <v xml:space="preserve"> </v>
      </c>
      <c r="E22" s="11" t="str">
        <f>IF(ISBLANK(E6)," ",IFERROR(VLOOKUP(E17,'Información Base'!$B$5:$T$44,16,FALSE),0))</f>
        <v xml:space="preserve"> </v>
      </c>
      <c r="F22" s="11" t="str">
        <f>IF(ISBLANK(F6)," ",IFERROR(VLOOKUP(F17,'Información Base'!$B$5:$T$44,16,FALSE),0))</f>
        <v xml:space="preserve"> </v>
      </c>
      <c r="G22" s="11" t="str">
        <f>IF(ISBLANK(G6)," ",IFERROR(VLOOKUP(G17,'Información Base'!$B$5:$T$44,16,FALSE),0))</f>
        <v xml:space="preserve"> </v>
      </c>
      <c r="H22" s="11" t="str">
        <f>IF(ISBLANK(H6)," ",IFERROR(VLOOKUP(H17,'Información Base'!$B$5:$T$44,16,FALSE),0))</f>
        <v xml:space="preserve"> </v>
      </c>
      <c r="I22" s="155" t="str">
        <f>IF(ISBLANK(I6)," ",IFERROR(VLOOKUP(I17,'Información Base'!$B$5:$T$44,16,FALSE),0))</f>
        <v xml:space="preserve"> </v>
      </c>
      <c r="J22" s="11" t="str">
        <f>IF(ISBLANK(J6)," ",IFERROR(VLOOKUP(J17,'Información Base'!$B$5:$T$44,16,FALSE),0))</f>
        <v xml:space="preserve"> </v>
      </c>
      <c r="K22" s="11" t="str">
        <f>IF(ISBLANK(K6)," ",IFERROR(VLOOKUP(K17,'Información Base'!$B$5:$T$44,16,FALSE),0))</f>
        <v xml:space="preserve"> </v>
      </c>
      <c r="L22" s="11" t="str">
        <f>IF(ISBLANK(L6)," ",IFERROR(VLOOKUP(L17,'Información Base'!$B$5:$T$44,16,FALSE),0))</f>
        <v xml:space="preserve"> </v>
      </c>
      <c r="M22" s="11" t="str">
        <f>IF(ISBLANK(M6)," ",IFERROR(VLOOKUP(M17,'Información Base'!$B$5:$T$44,16,FALSE),0))</f>
        <v xml:space="preserve"> </v>
      </c>
      <c r="N22" s="11" t="str">
        <f>IF(ISBLANK(N6)," ",IFERROR(VLOOKUP(N17,'Información Base'!$B$5:$T$44,16,FALSE),0))</f>
        <v xml:space="preserve"> </v>
      </c>
      <c r="O22" s="11" t="str">
        <f>IF(ISBLANK(O6)," ",IFERROR(VLOOKUP(O17,'Información Base'!$B$5:$T$44,16,FALSE),0))</f>
        <v xml:space="preserve"> </v>
      </c>
      <c r="P22" s="11" t="str">
        <f>IF(ISBLANK(P6)," ",IFERROR(VLOOKUP(P17,'Información Base'!$B$5:$T$44,16,FALSE),0))</f>
        <v xml:space="preserve"> </v>
      </c>
      <c r="Q22" s="11" t="str">
        <f>IF(ISBLANK(Q6)," ",IFERROR(VLOOKUP(Q17,'Información Base'!$B$5:$T$44,16,FALSE),0))</f>
        <v xml:space="preserve"> </v>
      </c>
      <c r="R22" s="11" t="str">
        <f>IF(ISBLANK(R6)," ",IFERROR(VLOOKUP(R17,'Información Base'!$B$5:$T$44,16,FALSE),0))</f>
        <v xml:space="preserve"> </v>
      </c>
      <c r="S22" s="11" t="str">
        <f>IF(ISBLANK(S6)," ",IFERROR(VLOOKUP(S17,'Información Base'!$B$5:$T$44,16,FALSE),0))</f>
        <v xml:space="preserve"> </v>
      </c>
      <c r="T22" s="11" t="str">
        <f>IF(ISBLANK(T6)," ",IFERROR(VLOOKUP(T17,'Información Base'!$B$5:$T$44,16,FALSE),0))</f>
        <v xml:space="preserve"> </v>
      </c>
      <c r="U22" s="11" t="str">
        <f>IF(ISBLANK(U6)," ",IFERROR(VLOOKUP(U17,'Información Base'!$B$5:$T$44,16,FALSE),0))</f>
        <v xml:space="preserve"> </v>
      </c>
      <c r="V22" s="11" t="str">
        <f>IF(ISBLANK(V6)," ",IFERROR(VLOOKUP(V17,'Información Base'!$B$5:$T$44,16,FALSE),0))</f>
        <v xml:space="preserve"> </v>
      </c>
      <c r="W22" s="11" t="str">
        <f>IF(ISBLANK(W6)," ",IFERROR(VLOOKUP(W17,'Información Base'!$B$5:$T$44,16,FALSE),0))</f>
        <v xml:space="preserve"> </v>
      </c>
      <c r="X22" s="11" t="str">
        <f>IF(ISBLANK(X6)," ",IFERROR(VLOOKUP(X17,'Información Base'!$B$5:$T$44,16,FALSE),0))</f>
        <v xml:space="preserve"> </v>
      </c>
      <c r="Y22" s="11" t="str">
        <f>IF(ISBLANK(Y6)," ",IFERROR(VLOOKUP(Y17,'Información Base'!$B$5:$T$44,16,FALSE),0))</f>
        <v xml:space="preserve"> </v>
      </c>
      <c r="Z22" s="11" t="str">
        <f>IF(ISBLANK(Z6)," ",IFERROR(VLOOKUP(Z17,'Información Base'!$B$5:$T$44,16,FALSE),0))</f>
        <v xml:space="preserve"> </v>
      </c>
      <c r="AA22" s="11" t="str">
        <f>IF(ISBLANK(AA6)," ",IFERROR(VLOOKUP(AA17,'Información Base'!$B$5:$T$44,16,FALSE),0))</f>
        <v xml:space="preserve"> </v>
      </c>
      <c r="AB22" s="11" t="str">
        <f>IF(ISBLANK(AB6)," ",IFERROR(VLOOKUP(AB17,'Información Base'!$B$5:$T$44,16,FALSE),0))</f>
        <v xml:space="preserve"> </v>
      </c>
      <c r="AC22" s="11" t="str">
        <f>IF(ISBLANK(AC6)," ",IFERROR(VLOOKUP(AC17,'Información Base'!$B$5:$T$44,16,FALSE),0))</f>
        <v xml:space="preserve"> </v>
      </c>
      <c r="AD22" s="11" t="str">
        <f>IF(ISBLANK(AD6)," ",IFERROR(VLOOKUP(AD17,'Información Base'!$B$5:$T$44,16,FALSE),0))</f>
        <v xml:space="preserve"> </v>
      </c>
      <c r="AE22" s="11" t="str">
        <f>IF(ISBLANK(AE6)," ",IFERROR(VLOOKUP(AE17,'Información Base'!$B$5:$T$44,16,FALSE),0))</f>
        <v xml:space="preserve"> </v>
      </c>
      <c r="AF22" s="11" t="str">
        <f>IF(ISBLANK(AF6)," ",IFERROR(VLOOKUP(AF17,'Información Base'!$B$5:$T$44,16,FALSE),0))</f>
        <v xml:space="preserve"> </v>
      </c>
      <c r="AG22" s="11" t="str">
        <f>IF(ISBLANK(AG6)," ",IFERROR(VLOOKUP(AG17,'Información Base'!$B$5:$T$44,16,FALSE),0))</f>
        <v xml:space="preserve"> </v>
      </c>
      <c r="AH22" s="11" t="str">
        <f>IF(ISBLANK(AH6)," ",IFERROR(VLOOKUP(AH17,'Información Base'!$B$5:$T$44,16,FALSE),0))</f>
        <v xml:space="preserve"> </v>
      </c>
      <c r="AI22" s="11" t="str">
        <f>IF(ISBLANK(AI6)," ",IFERROR(VLOOKUP(AI17,'Información Base'!$B$5:$T$44,16,FALSE),0))</f>
        <v xml:space="preserve"> </v>
      </c>
      <c r="AJ22" s="11" t="str">
        <f>IF(ISBLANK(AJ6)," ",IFERROR(VLOOKUP(AJ17,'Información Base'!$B$5:$T$44,16,FALSE),0))</f>
        <v xml:space="preserve"> </v>
      </c>
      <c r="AK22" s="11" t="str">
        <f>IF(ISBLANK(AK6)," ",IFERROR(VLOOKUP(AK17,'Información Base'!$B$5:$T$44,16,FALSE),0))</f>
        <v xml:space="preserve"> </v>
      </c>
      <c r="AL22" s="11" t="str">
        <f>IF(ISBLANK(AL6)," ",IFERROR(VLOOKUP(AL17,'Información Base'!$B$5:$T$44,16,FALSE),0))</f>
        <v xml:space="preserve"> </v>
      </c>
      <c r="AM22" s="11" t="str">
        <f>IF(ISBLANK(AM6)," ",IFERROR(VLOOKUP(AM17,'Información Base'!$B$5:$T$44,16,FALSE),0))</f>
        <v xml:space="preserve"> </v>
      </c>
      <c r="AN22" s="11" t="str">
        <f>IF(ISBLANK(AN6)," ",IFERROR(VLOOKUP(AN17,'Información Base'!$B$5:$T$44,16,FALSE),0))</f>
        <v xml:space="preserve"> </v>
      </c>
      <c r="AO22" s="11" t="str">
        <f>IF(ISBLANK(AO6)," ",IFERROR(VLOOKUP(AO17,'Información Base'!$B$5:$T$44,16,FALSE),0))</f>
        <v xml:space="preserve"> </v>
      </c>
      <c r="AP22" s="11" t="str">
        <f>IF(ISBLANK(AP6)," ",IFERROR(VLOOKUP(AP17,'Información Base'!$B$5:$T$44,16,FALSE),0))</f>
        <v xml:space="preserve"> </v>
      </c>
      <c r="AQ22" s="11" t="str">
        <f>IF(ISBLANK(AQ6)," ",IFERROR(VLOOKUP(AQ17,'Información Base'!$B$5:$T$44,16,FALSE),0))</f>
        <v xml:space="preserve"> </v>
      </c>
      <c r="AR22" s="11" t="str">
        <f>IF(ISBLANK(AR6)," ",IFERROR(VLOOKUP(AR17,'Información Base'!$B$5:$T$44,16,FALSE),0))</f>
        <v xml:space="preserve"> </v>
      </c>
      <c r="AS22" s="11" t="str">
        <f>IF(ISBLANK(AS6)," ",IFERROR(VLOOKUP(AS17,'Información Base'!$B$5:$T$44,16,FALSE),0))</f>
        <v xml:space="preserve"> </v>
      </c>
      <c r="AT22" s="11" t="str">
        <f>IF(ISBLANK(AT6)," ",IFERROR(VLOOKUP(AT17,'Información Base'!$B$5:$T$44,16,FALSE),0))</f>
        <v xml:space="preserve"> </v>
      </c>
      <c r="AU22" s="11" t="str">
        <f>IF(ISBLANK(AU6)," ",IFERROR(VLOOKUP(AU17,'Información Base'!$B$5:$T$44,16,FALSE),0))</f>
        <v xml:space="preserve"> </v>
      </c>
      <c r="AV22" s="11" t="str">
        <f>IF(ISBLANK(AV6)," ",IFERROR(VLOOKUP(AV17,'Información Base'!$B$5:$T$44,16,FALSE),0))</f>
        <v xml:space="preserve"> </v>
      </c>
      <c r="AW22" s="11" t="str">
        <f>IF(ISBLANK(AW6)," ",IFERROR(VLOOKUP(AW17,'Información Base'!$B$5:$T$44,16,FALSE),0))</f>
        <v xml:space="preserve"> </v>
      </c>
      <c r="AX22" s="11" t="str">
        <f>IF(ISBLANK(AX6)," ",IFERROR(VLOOKUP(AX17,'Información Base'!$B$5:$T$44,16,FALSE),0))</f>
        <v xml:space="preserve"> </v>
      </c>
      <c r="AY22" s="11" t="str">
        <f>IF(ISBLANK(AY6)," ",IFERROR(VLOOKUP(AY17,'Información Base'!$B$5:$T$44,16,FALSE),0))</f>
        <v xml:space="preserve"> </v>
      </c>
      <c r="AZ22" s="11" t="str">
        <f>IF(ISBLANK(AZ6)," ",IFERROR(VLOOKUP(AZ17,'Información Base'!$B$5:$T$44,16,FALSE),0))</f>
        <v xml:space="preserve"> </v>
      </c>
      <c r="BA22" s="11" t="str">
        <f>IF(ISBLANK(BA6)," ",IFERROR(VLOOKUP(BA17,'Información Base'!$B$5:$T$44,16,FALSE),0))</f>
        <v xml:space="preserve"> </v>
      </c>
      <c r="BB22" s="11" t="str">
        <f>IF(ISBLANK(BB6)," ",IFERROR(VLOOKUP(BB17,'Información Base'!$B$5:$T$44,16,FALSE),0))</f>
        <v xml:space="preserve"> </v>
      </c>
      <c r="BC22" s="11" t="str">
        <f>IF(ISBLANK(BC6)," ",IFERROR(VLOOKUP(BC17,'Información Base'!$B$5:$T$44,16,FALSE),0))</f>
        <v xml:space="preserve"> </v>
      </c>
      <c r="BD22" s="11" t="str">
        <f>IF(ISBLANK(BD6)," ",IFERROR(VLOOKUP(BD17,'Información Base'!$B$5:$T$44,16,FALSE),0))</f>
        <v xml:space="preserve"> </v>
      </c>
      <c r="BE22" s="11" t="str">
        <f>IF(ISBLANK(BE6)," ",IFERROR(VLOOKUP(BE17,'Información Base'!$B$5:$T$44,16,FALSE),0))</f>
        <v xml:space="preserve"> </v>
      </c>
      <c r="BF22" s="11" t="str">
        <f>IF(ISBLANK(BF6)," ",IFERROR(VLOOKUP(BF17,'Información Base'!$B$5:$T$44,16,FALSE),0))</f>
        <v xml:space="preserve"> </v>
      </c>
      <c r="BG22" s="11" t="str">
        <f>IF(ISBLANK(BG6)," ",IFERROR(VLOOKUP(BG17,'Información Base'!$B$5:$T$44,16,FALSE),0))</f>
        <v xml:space="preserve"> </v>
      </c>
      <c r="BH22" s="11" t="str">
        <f>IF(ISBLANK(BH6)," ",IFERROR(VLOOKUP(BH17,'Información Base'!$B$5:$T$44,16,FALSE),0))</f>
        <v xml:space="preserve"> </v>
      </c>
      <c r="BI22" s="11" t="str">
        <f>IF(ISBLANK(BI6)," ",IFERROR(VLOOKUP(BI17,'Información Base'!$B$5:$T$44,16,FALSE),0))</f>
        <v xml:space="preserve"> </v>
      </c>
      <c r="BJ22" s="11" t="str">
        <f>IF(ISBLANK(BJ6)," ",IFERROR(VLOOKUP(BJ17,'Información Base'!$B$5:$T$44,16,FALSE),0))</f>
        <v xml:space="preserve"> </v>
      </c>
      <c r="BK22" s="11" t="str">
        <f>IF(ISBLANK(BK6)," ",IFERROR(VLOOKUP(BK17,'Información Base'!$B$5:$T$44,16,FALSE),0))</f>
        <v xml:space="preserve"> </v>
      </c>
      <c r="BL22" s="11" t="str">
        <f>IF(ISBLANK(BL6)," ",IFERROR(VLOOKUP(BL17,'Información Base'!$B$5:$T$44,16,FALSE),0))</f>
        <v xml:space="preserve"> </v>
      </c>
      <c r="BM22" s="11" t="str">
        <f>IF(ISBLANK(BM6)," ",IFERROR(VLOOKUP(BM17,'Información Base'!$B$5:$T$44,16,FALSE),0))</f>
        <v xml:space="preserve"> </v>
      </c>
      <c r="BN22" s="11" t="str">
        <f>IF(ISBLANK(BN6)," ",IFERROR(VLOOKUP(BN17,'Información Base'!$B$5:$T$44,16,FALSE),0))</f>
        <v xml:space="preserve"> </v>
      </c>
      <c r="BO22" s="11" t="str">
        <f>IF(ISBLANK(BO6)," ",IFERROR(VLOOKUP(BO17,'Información Base'!$B$5:$T$44,16,FALSE),0))</f>
        <v xml:space="preserve"> </v>
      </c>
      <c r="BP22" s="11" t="str">
        <f>IF(ISBLANK(BP6)," ",IFERROR(VLOOKUP(BP17,'Información Base'!$B$5:$T$44,16,FALSE),0))</f>
        <v xml:space="preserve"> </v>
      </c>
      <c r="BQ22" s="11" t="str">
        <f>IF(ISBLANK(BQ6)," ",IFERROR(VLOOKUP(BQ17,'Información Base'!$B$5:$T$44,16,FALSE),0))</f>
        <v xml:space="preserve"> </v>
      </c>
      <c r="BR22" s="11" t="str">
        <f>IF(ISBLANK(BR6)," ",IFERROR(VLOOKUP(BR17,'Información Base'!$B$5:$T$44,16,FALSE),0))</f>
        <v xml:space="preserve"> </v>
      </c>
      <c r="BS22" s="11" t="str">
        <f>IF(ISBLANK(BS6)," ",IFERROR(VLOOKUP(BS17,'Información Base'!$B$5:$T$44,16,FALSE),0))</f>
        <v xml:space="preserve"> </v>
      </c>
      <c r="BT22" s="11" t="str">
        <f>IF(ISBLANK(BT6)," ",IFERROR(VLOOKUP(BT17,'Información Base'!$B$5:$T$44,16,FALSE),0))</f>
        <v xml:space="preserve"> </v>
      </c>
      <c r="BU22" s="11" t="str">
        <f>IF(ISBLANK(BU6)," ",IFERROR(VLOOKUP(BU17,'Información Base'!$B$5:$T$44,16,FALSE),0))</f>
        <v xml:space="preserve"> </v>
      </c>
      <c r="BV22" s="11" t="str">
        <f>IF(ISBLANK(BV6)," ",IFERROR(VLOOKUP(BV17,'Información Base'!$B$5:$T$44,16,FALSE),0))</f>
        <v xml:space="preserve"> </v>
      </c>
      <c r="BW22" s="11" t="str">
        <f>IF(ISBLANK(BW6)," ",IFERROR(VLOOKUP(BW17,'Información Base'!$B$5:$T$44,16,FALSE),0))</f>
        <v xml:space="preserve"> </v>
      </c>
      <c r="BX22" s="11" t="str">
        <f>IF(ISBLANK(BX6)," ",IFERROR(VLOOKUP(BX17,'Información Base'!$B$5:$T$44,16,FALSE),0))</f>
        <v xml:space="preserve"> </v>
      </c>
      <c r="BY22" s="11" t="str">
        <f>IF(ISBLANK(BY6)," ",IFERROR(VLOOKUP(BY17,'Información Base'!$B$5:$T$44,16,FALSE),0))</f>
        <v xml:space="preserve"> </v>
      </c>
      <c r="BZ22" s="11" t="str">
        <f>IF(ISBLANK(BZ6)," ",IFERROR(VLOOKUP(BZ17,'Información Base'!$B$5:$T$44,16,FALSE),0))</f>
        <v xml:space="preserve"> </v>
      </c>
      <c r="CA22" s="11" t="str">
        <f>IF(ISBLANK(CA6)," ",IFERROR(VLOOKUP(CA17,'Información Base'!$B$5:$T$44,16,FALSE),0))</f>
        <v xml:space="preserve"> </v>
      </c>
      <c r="CB22" s="11" t="str">
        <f>IF(ISBLANK(CB6)," ",IFERROR(VLOOKUP(CB17,'Información Base'!$B$5:$T$44,16,FALSE),0))</f>
        <v xml:space="preserve"> </v>
      </c>
      <c r="CC22" s="11" t="str">
        <f>IF(ISBLANK(CC6)," ",IFERROR(VLOOKUP(CC17,'Información Base'!$B$5:$T$44,16,FALSE),0))</f>
        <v xml:space="preserve"> </v>
      </c>
      <c r="CD22" s="11" t="str">
        <f>IF(ISBLANK(CD6)," ",IFERROR(VLOOKUP(CD17,'Información Base'!$B$5:$T$44,16,FALSE),0))</f>
        <v xml:space="preserve"> </v>
      </c>
      <c r="CE22" s="11" t="str">
        <f>IF(ISBLANK(CE6)," ",IFERROR(VLOOKUP(CE17,'Información Base'!$B$5:$T$44,16,FALSE),0))</f>
        <v xml:space="preserve"> </v>
      </c>
      <c r="CF22" s="11" t="str">
        <f>IF(ISBLANK(CF6)," ",IFERROR(VLOOKUP(CF17,'Información Base'!$B$5:$T$44,16,FALSE),0))</f>
        <v xml:space="preserve"> </v>
      </c>
      <c r="CG22" s="11" t="str">
        <f>IF(ISBLANK(CG6)," ",IFERROR(VLOOKUP(CG17,'Información Base'!$B$5:$T$44,16,FALSE),0))</f>
        <v xml:space="preserve"> </v>
      </c>
      <c r="CH22" s="11" t="str">
        <f>IF(ISBLANK(CH6)," ",IFERROR(VLOOKUP(CH17,'Información Base'!$B$5:$T$44,16,FALSE),0))</f>
        <v xml:space="preserve"> </v>
      </c>
      <c r="CI22" s="11" t="str">
        <f>IF(ISBLANK(CI6)," ",IFERROR(VLOOKUP(CI17,'Información Base'!$B$5:$T$44,16,FALSE),0))</f>
        <v xml:space="preserve"> </v>
      </c>
      <c r="CJ22" s="11" t="str">
        <f>IF(ISBLANK(CJ6)," ",IFERROR(VLOOKUP(CJ17,'Información Base'!$B$5:$T$44,16,FALSE),0))</f>
        <v xml:space="preserve"> </v>
      </c>
      <c r="CK22" s="11" t="str">
        <f>IF(ISBLANK(CK6)," ",IFERROR(VLOOKUP(CK17,'Información Base'!$B$5:$T$44,16,FALSE),0))</f>
        <v xml:space="preserve"> </v>
      </c>
      <c r="CL22" s="11" t="str">
        <f>IF(ISBLANK(CL6)," ",IFERROR(VLOOKUP(CL17,'Información Base'!$B$5:$T$44,16,FALSE),0))</f>
        <v xml:space="preserve"> </v>
      </c>
      <c r="CM22" s="11" t="str">
        <f>IF(ISBLANK(CM6)," ",IFERROR(VLOOKUP(CM17,'Información Base'!$B$5:$T$44,16,FALSE),0))</f>
        <v xml:space="preserve"> </v>
      </c>
      <c r="CN22" s="11" t="str">
        <f>IF(ISBLANK(CN6)," ",IFERROR(VLOOKUP(CN17,'Información Base'!$B$5:$T$44,16,FALSE),0))</f>
        <v xml:space="preserve"> </v>
      </c>
      <c r="CO22" s="11" t="str">
        <f>IF(ISBLANK(CO6)," ",IFERROR(VLOOKUP(CO17,'Información Base'!$B$5:$T$44,16,FALSE),0))</f>
        <v xml:space="preserve"> </v>
      </c>
      <c r="CP22" s="11" t="str">
        <f>IF(ISBLANK(CP6)," ",IFERROR(VLOOKUP(CP17,'Información Base'!$B$5:$T$44,16,FALSE),0))</f>
        <v xml:space="preserve"> </v>
      </c>
      <c r="CQ22" s="11" t="str">
        <f>IF(ISBLANK(CQ6)," ",IFERROR(VLOOKUP(CQ17,'Información Base'!$B$5:$T$44,16,FALSE),0))</f>
        <v xml:space="preserve"> </v>
      </c>
      <c r="CR22" s="11" t="str">
        <f>IF(ISBLANK(CR6)," ",IFERROR(VLOOKUP(CR17,'Información Base'!$B$5:$T$44,16,FALSE),0))</f>
        <v xml:space="preserve"> </v>
      </c>
      <c r="CS22" s="11" t="str">
        <f>IF(ISBLANK(CS6)," ",IFERROR(VLOOKUP(CS17,'Información Base'!$B$5:$T$44,16,FALSE),0))</f>
        <v xml:space="preserve"> </v>
      </c>
      <c r="CT22" s="11" t="str">
        <f>IF(ISBLANK(CT6)," ",IFERROR(VLOOKUP(CT17,'Información Base'!$B$5:$T$44,16,FALSE),0))</f>
        <v xml:space="preserve"> </v>
      </c>
      <c r="CU22" s="11" t="str">
        <f>IF(ISBLANK(CU6)," ",IFERROR(VLOOKUP(CU17,'Información Base'!$B$5:$T$44,16,FALSE),0))</f>
        <v xml:space="preserve"> </v>
      </c>
      <c r="CV22" s="11" t="str">
        <f>IF(ISBLANK(CV6)," ",IFERROR(VLOOKUP(CV17,'Información Base'!$B$5:$T$44,16,FALSE),0))</f>
        <v xml:space="preserve"> </v>
      </c>
      <c r="CW22" s="11" t="str">
        <f>IF(ISBLANK(CW6)," ",IFERROR(VLOOKUP(CW17,'Información Base'!$B$5:$T$44,16,FALSE),0))</f>
        <v xml:space="preserve"> </v>
      </c>
      <c r="CX22" s="11" t="str">
        <f>IF(ISBLANK(CX6)," ",IFERROR(VLOOKUP(CX17,'Información Base'!$B$5:$T$44,16,FALSE),0))</f>
        <v xml:space="preserve"> </v>
      </c>
      <c r="CY22" s="11" t="str">
        <f>IF(ISBLANK(CY6)," ",IFERROR(VLOOKUP(CY17,'Información Base'!$B$5:$T$44,16,FALSE),0))</f>
        <v xml:space="preserve"> </v>
      </c>
      <c r="CZ22" s="11" t="str">
        <f>IF(ISBLANK(CZ6)," ",IFERROR(VLOOKUP(CZ17,'Información Base'!$B$5:$T$44,16,FALSE),0))</f>
        <v xml:space="preserve"> </v>
      </c>
      <c r="DA22" s="11" t="str">
        <f>IF(ISBLANK(DA6)," ",IFERROR(VLOOKUP(DA17,'Información Base'!$B$5:$T$44,16,FALSE),0))</f>
        <v xml:space="preserve"> </v>
      </c>
      <c r="DB22" s="11" t="str">
        <f>IF(ISBLANK(DB6)," ",IFERROR(VLOOKUP(DB17,'Información Base'!$B$5:$T$44,16,FALSE),0))</f>
        <v xml:space="preserve"> </v>
      </c>
      <c r="DC22" s="11" t="str">
        <f>IF(ISBLANK(DC6)," ",IFERROR(VLOOKUP(DC17,'Información Base'!$B$5:$T$44,16,FALSE),0))</f>
        <v xml:space="preserve"> </v>
      </c>
      <c r="DD22" s="11" t="str">
        <f>IF(ISBLANK(DD6)," ",IFERROR(VLOOKUP(DD17,'Información Base'!$B$5:$T$44,16,FALSE),0))</f>
        <v xml:space="preserve"> </v>
      </c>
      <c r="DE22" s="11" t="str">
        <f>IF(ISBLANK(DE6)," ",IFERROR(VLOOKUP(DE17,'Información Base'!$B$5:$T$44,16,FALSE),0))</f>
        <v xml:space="preserve"> </v>
      </c>
      <c r="DF22" s="11" t="str">
        <f>IF(ISBLANK(DF6)," ",IFERROR(VLOOKUP(DF17,'Información Base'!$B$5:$T$44,16,FALSE),0))</f>
        <v xml:space="preserve"> </v>
      </c>
      <c r="DG22" s="11" t="str">
        <f>IF(ISBLANK(DG6)," ",IFERROR(VLOOKUP(DG17,'Información Base'!$B$5:$T$44,16,FALSE),0))</f>
        <v xml:space="preserve"> </v>
      </c>
      <c r="DH22" s="11" t="str">
        <f>IF(ISBLANK(DH6)," ",IFERROR(VLOOKUP(DH17,'Información Base'!$B$5:$T$44,16,FALSE),0))</f>
        <v xml:space="preserve"> </v>
      </c>
      <c r="DI22" s="11" t="str">
        <f>IF(ISBLANK(DI6)," ",IFERROR(VLOOKUP(DI17,'Información Base'!$B$5:$T$44,16,FALSE),0))</f>
        <v xml:space="preserve"> </v>
      </c>
    </row>
    <row r="23" spans="2:113" x14ac:dyDescent="0.25">
      <c r="B23" s="186" t="s">
        <v>115</v>
      </c>
      <c r="C23" s="11">
        <f ca="1">IF(ISBLANK(C6)," ",IFERROR(VLOOKUP(C17,'Información Base'!$B$5:$T$44,17,FALSE),0))</f>
        <v>0</v>
      </c>
      <c r="D23" s="11" t="str">
        <f>IF(ISBLANK(D6)," ",IFERROR(VLOOKUP(D17,'Información Base'!$B$5:$T$44,17,FALSE),0))</f>
        <v xml:space="preserve"> </v>
      </c>
      <c r="E23" s="11" t="str">
        <f>IF(ISBLANK(E6)," ",IFERROR(VLOOKUP(E17,'Información Base'!$B$5:$T$44,17,FALSE),0))</f>
        <v xml:space="preserve"> </v>
      </c>
      <c r="F23" s="11" t="str">
        <f>IF(ISBLANK(F6)," ",IFERROR(VLOOKUP(F17,'Información Base'!$B$5:$T$44,17,FALSE),0))</f>
        <v xml:space="preserve"> </v>
      </c>
      <c r="G23" s="11" t="str">
        <f>IF(ISBLANK(G6)," ",IFERROR(VLOOKUP(G17,'Información Base'!$B$5:$T$44,17,FALSE),0))</f>
        <v xml:space="preserve"> </v>
      </c>
      <c r="H23" s="11" t="str">
        <f>IF(ISBLANK(H6)," ",IFERROR(VLOOKUP(H17,'Información Base'!$B$5:$T$44,17,FALSE),0))</f>
        <v xml:space="preserve"> </v>
      </c>
      <c r="I23" s="155" t="str">
        <f>IF(ISBLANK(I6)," ",IFERROR(VLOOKUP(I17,'Información Base'!$B$5:$T$44,17,FALSE),0))</f>
        <v xml:space="preserve"> </v>
      </c>
      <c r="J23" s="11" t="str">
        <f>IF(ISBLANK(J6)," ",IFERROR(VLOOKUP(J17,'Información Base'!$B$5:$T$44,17,FALSE),0))</f>
        <v xml:space="preserve"> </v>
      </c>
      <c r="K23" s="11" t="str">
        <f>IF(ISBLANK(K6)," ",IFERROR(VLOOKUP(K17,'Información Base'!$B$5:$T$44,17,FALSE),0))</f>
        <v xml:space="preserve"> </v>
      </c>
      <c r="L23" s="11" t="str">
        <f>IF(ISBLANK(L6)," ",IFERROR(VLOOKUP(L17,'Información Base'!$B$5:$T$44,17,FALSE),0))</f>
        <v xml:space="preserve"> </v>
      </c>
      <c r="M23" s="11" t="str">
        <f>IF(ISBLANK(M6)," ",IFERROR(VLOOKUP(M17,'Información Base'!$B$5:$T$44,17,FALSE),0))</f>
        <v xml:space="preserve"> </v>
      </c>
      <c r="N23" s="11" t="str">
        <f>IF(ISBLANK(N6)," ",IFERROR(VLOOKUP(N17,'Información Base'!$B$5:$T$44,17,FALSE),0))</f>
        <v xml:space="preserve"> </v>
      </c>
      <c r="O23" s="11" t="str">
        <f>IF(ISBLANK(O6)," ",IFERROR(VLOOKUP(O17,'Información Base'!$B$5:$T$44,17,FALSE),0))</f>
        <v xml:space="preserve"> </v>
      </c>
      <c r="P23" s="11" t="str">
        <f>IF(ISBLANK(P6)," ",IFERROR(VLOOKUP(P17,'Información Base'!$B$5:$T$44,17,FALSE),0))</f>
        <v xml:space="preserve"> </v>
      </c>
      <c r="Q23" s="11" t="str">
        <f>IF(ISBLANK(Q6)," ",IFERROR(VLOOKUP(Q17,'Información Base'!$B$5:$T$44,17,FALSE),0))</f>
        <v xml:space="preserve"> </v>
      </c>
      <c r="R23" s="11" t="str">
        <f>IF(ISBLANK(R6)," ",IFERROR(VLOOKUP(R17,'Información Base'!$B$5:$T$44,17,FALSE),0))</f>
        <v xml:space="preserve"> </v>
      </c>
      <c r="S23" s="11" t="str">
        <f>IF(ISBLANK(S6)," ",IFERROR(VLOOKUP(S17,'Información Base'!$B$5:$T$44,17,FALSE),0))</f>
        <v xml:space="preserve"> </v>
      </c>
      <c r="T23" s="11" t="str">
        <f>IF(ISBLANK(T6)," ",IFERROR(VLOOKUP(T17,'Información Base'!$B$5:$T$44,17,FALSE),0))</f>
        <v xml:space="preserve"> </v>
      </c>
      <c r="U23" s="11" t="str">
        <f>IF(ISBLANK(U6)," ",IFERROR(VLOOKUP(U17,'Información Base'!$B$5:$T$44,17,FALSE),0))</f>
        <v xml:space="preserve"> </v>
      </c>
      <c r="V23" s="11" t="str">
        <f>IF(ISBLANK(V6)," ",IFERROR(VLOOKUP(V17,'Información Base'!$B$5:$T$44,17,FALSE),0))</f>
        <v xml:space="preserve"> </v>
      </c>
      <c r="W23" s="11" t="str">
        <f>IF(ISBLANK(W6)," ",IFERROR(VLOOKUP(W17,'Información Base'!$B$5:$T$44,17,FALSE),0))</f>
        <v xml:space="preserve"> </v>
      </c>
      <c r="X23" s="11" t="str">
        <f>IF(ISBLANK(X6)," ",IFERROR(VLOOKUP(X17,'Información Base'!$B$5:$T$44,17,FALSE),0))</f>
        <v xml:space="preserve"> </v>
      </c>
      <c r="Y23" s="11" t="str">
        <f>IF(ISBLANK(Y6)," ",IFERROR(VLOOKUP(Y17,'Información Base'!$B$5:$T$44,17,FALSE),0))</f>
        <v xml:space="preserve"> </v>
      </c>
      <c r="Z23" s="11" t="str">
        <f>IF(ISBLANK(Z6)," ",IFERROR(VLOOKUP(Z17,'Información Base'!$B$5:$T$44,17,FALSE),0))</f>
        <v xml:space="preserve"> </v>
      </c>
      <c r="AA23" s="11" t="str">
        <f>IF(ISBLANK(AA6)," ",IFERROR(VLOOKUP(AA17,'Información Base'!$B$5:$T$44,17,FALSE),0))</f>
        <v xml:space="preserve"> </v>
      </c>
      <c r="AB23" s="11" t="str">
        <f>IF(ISBLANK(AB6)," ",IFERROR(VLOOKUP(AB17,'Información Base'!$B$5:$T$44,17,FALSE),0))</f>
        <v xml:space="preserve"> </v>
      </c>
      <c r="AC23" s="11" t="str">
        <f>IF(ISBLANK(AC6)," ",IFERROR(VLOOKUP(AC17,'Información Base'!$B$5:$T$44,17,FALSE),0))</f>
        <v xml:space="preserve"> </v>
      </c>
      <c r="AD23" s="11" t="str">
        <f>IF(ISBLANK(AD6)," ",IFERROR(VLOOKUP(AD17,'Información Base'!$B$5:$T$44,17,FALSE),0))</f>
        <v xml:space="preserve"> </v>
      </c>
      <c r="AE23" s="11" t="str">
        <f>IF(ISBLANK(AE6)," ",IFERROR(VLOOKUP(AE17,'Información Base'!$B$5:$T$44,17,FALSE),0))</f>
        <v xml:space="preserve"> </v>
      </c>
      <c r="AF23" s="11" t="str">
        <f>IF(ISBLANK(AF6)," ",IFERROR(VLOOKUP(AF17,'Información Base'!$B$5:$T$44,17,FALSE),0))</f>
        <v xml:space="preserve"> </v>
      </c>
      <c r="AG23" s="11" t="str">
        <f>IF(ISBLANK(AG6)," ",IFERROR(VLOOKUP(AG17,'Información Base'!$B$5:$T$44,17,FALSE),0))</f>
        <v xml:space="preserve"> </v>
      </c>
      <c r="AH23" s="11" t="str">
        <f>IF(ISBLANK(AH6)," ",IFERROR(VLOOKUP(AH17,'Información Base'!$B$5:$T$44,17,FALSE),0))</f>
        <v xml:space="preserve"> </v>
      </c>
      <c r="AI23" s="11" t="str">
        <f>IF(ISBLANK(AI6)," ",IFERROR(VLOOKUP(AI17,'Información Base'!$B$5:$T$44,17,FALSE),0))</f>
        <v xml:space="preserve"> </v>
      </c>
      <c r="AJ23" s="11" t="str">
        <f>IF(ISBLANK(AJ6)," ",IFERROR(VLOOKUP(AJ17,'Información Base'!$B$5:$T$44,17,FALSE),0))</f>
        <v xml:space="preserve"> </v>
      </c>
      <c r="AK23" s="11" t="str">
        <f>IF(ISBLANK(AK6)," ",IFERROR(VLOOKUP(AK17,'Información Base'!$B$5:$T$44,17,FALSE),0))</f>
        <v xml:space="preserve"> </v>
      </c>
      <c r="AL23" s="11" t="str">
        <f>IF(ISBLANK(AL6)," ",IFERROR(VLOOKUP(AL17,'Información Base'!$B$5:$T$44,17,FALSE),0))</f>
        <v xml:space="preserve"> </v>
      </c>
      <c r="AM23" s="11" t="str">
        <f>IF(ISBLANK(AM6)," ",IFERROR(VLOOKUP(AM17,'Información Base'!$B$5:$T$44,17,FALSE),0))</f>
        <v xml:space="preserve"> </v>
      </c>
      <c r="AN23" s="11" t="str">
        <f>IF(ISBLANK(AN6)," ",IFERROR(VLOOKUP(AN17,'Información Base'!$B$5:$T$44,17,FALSE),0))</f>
        <v xml:space="preserve"> </v>
      </c>
      <c r="AO23" s="11" t="str">
        <f>IF(ISBLANK(AO6)," ",IFERROR(VLOOKUP(AO17,'Información Base'!$B$5:$T$44,17,FALSE),0))</f>
        <v xml:space="preserve"> </v>
      </c>
      <c r="AP23" s="11" t="str">
        <f>IF(ISBLANK(AP6)," ",IFERROR(VLOOKUP(AP17,'Información Base'!$B$5:$T$44,17,FALSE),0))</f>
        <v xml:space="preserve"> </v>
      </c>
      <c r="AQ23" s="11" t="str">
        <f>IF(ISBLANK(AQ6)," ",IFERROR(VLOOKUP(AQ17,'Información Base'!$B$5:$T$44,17,FALSE),0))</f>
        <v xml:space="preserve"> </v>
      </c>
      <c r="AR23" s="11" t="str">
        <f>IF(ISBLANK(AR6)," ",IFERROR(VLOOKUP(AR17,'Información Base'!$B$5:$T$44,17,FALSE),0))</f>
        <v xml:space="preserve"> </v>
      </c>
      <c r="AS23" s="11" t="str">
        <f>IF(ISBLANK(AS6)," ",IFERROR(VLOOKUP(AS17,'Información Base'!$B$5:$T$44,17,FALSE),0))</f>
        <v xml:space="preserve"> </v>
      </c>
      <c r="AT23" s="11" t="str">
        <f>IF(ISBLANK(AT6)," ",IFERROR(VLOOKUP(AT17,'Información Base'!$B$5:$T$44,17,FALSE),0))</f>
        <v xml:space="preserve"> </v>
      </c>
      <c r="AU23" s="11" t="str">
        <f>IF(ISBLANK(AU6)," ",IFERROR(VLOOKUP(AU17,'Información Base'!$B$5:$T$44,17,FALSE),0))</f>
        <v xml:space="preserve"> </v>
      </c>
      <c r="AV23" s="11" t="str">
        <f>IF(ISBLANK(AV6)," ",IFERROR(VLOOKUP(AV17,'Información Base'!$B$5:$T$44,17,FALSE),0))</f>
        <v xml:space="preserve"> </v>
      </c>
      <c r="AW23" s="11" t="str">
        <f>IF(ISBLANK(AW6)," ",IFERROR(VLOOKUP(AW17,'Información Base'!$B$5:$T$44,17,FALSE),0))</f>
        <v xml:space="preserve"> </v>
      </c>
      <c r="AX23" s="11" t="str">
        <f>IF(ISBLANK(AX6)," ",IFERROR(VLOOKUP(AX17,'Información Base'!$B$5:$T$44,17,FALSE),0))</f>
        <v xml:space="preserve"> </v>
      </c>
      <c r="AY23" s="11" t="str">
        <f>IF(ISBLANK(AY6)," ",IFERROR(VLOOKUP(AY17,'Información Base'!$B$5:$T$44,17,FALSE),0))</f>
        <v xml:space="preserve"> </v>
      </c>
      <c r="AZ23" s="11" t="str">
        <f>IF(ISBLANK(AZ6)," ",IFERROR(VLOOKUP(AZ17,'Información Base'!$B$5:$T$44,17,FALSE),0))</f>
        <v xml:space="preserve"> </v>
      </c>
      <c r="BA23" s="11" t="str">
        <f>IF(ISBLANK(BA6)," ",IFERROR(VLOOKUP(BA17,'Información Base'!$B$5:$T$44,17,FALSE),0))</f>
        <v xml:space="preserve"> </v>
      </c>
      <c r="BB23" s="11" t="str">
        <f>IF(ISBLANK(BB6)," ",IFERROR(VLOOKUP(BB17,'Información Base'!$B$5:$T$44,17,FALSE),0))</f>
        <v xml:space="preserve"> </v>
      </c>
      <c r="BC23" s="11" t="str">
        <f>IF(ISBLANK(BC6)," ",IFERROR(VLOOKUP(BC17,'Información Base'!$B$5:$T$44,17,FALSE),0))</f>
        <v xml:space="preserve"> </v>
      </c>
      <c r="BD23" s="11" t="str">
        <f>IF(ISBLANK(BD6)," ",IFERROR(VLOOKUP(BD17,'Información Base'!$B$5:$T$44,17,FALSE),0))</f>
        <v xml:space="preserve"> </v>
      </c>
      <c r="BE23" s="11" t="str">
        <f>IF(ISBLANK(BE6)," ",IFERROR(VLOOKUP(BE17,'Información Base'!$B$5:$T$44,17,FALSE),0))</f>
        <v xml:space="preserve"> </v>
      </c>
      <c r="BF23" s="11" t="str">
        <f>IF(ISBLANK(BF6)," ",IFERROR(VLOOKUP(BF17,'Información Base'!$B$5:$T$44,17,FALSE),0))</f>
        <v xml:space="preserve"> </v>
      </c>
      <c r="BG23" s="11" t="str">
        <f>IF(ISBLANK(BG6)," ",IFERROR(VLOOKUP(BG17,'Información Base'!$B$5:$T$44,17,FALSE),0))</f>
        <v xml:space="preserve"> </v>
      </c>
      <c r="BH23" s="11" t="str">
        <f>IF(ISBLANK(BH6)," ",IFERROR(VLOOKUP(BH17,'Información Base'!$B$5:$T$44,17,FALSE),0))</f>
        <v xml:space="preserve"> </v>
      </c>
      <c r="BI23" s="11" t="str">
        <f>IF(ISBLANK(BI6)," ",IFERROR(VLOOKUP(BI17,'Información Base'!$B$5:$T$44,17,FALSE),0))</f>
        <v xml:space="preserve"> </v>
      </c>
      <c r="BJ23" s="11" t="str">
        <f>IF(ISBLANK(BJ6)," ",IFERROR(VLOOKUP(BJ17,'Información Base'!$B$5:$T$44,17,FALSE),0))</f>
        <v xml:space="preserve"> </v>
      </c>
      <c r="BK23" s="11" t="str">
        <f>IF(ISBLANK(BK6)," ",IFERROR(VLOOKUP(BK17,'Información Base'!$B$5:$T$44,17,FALSE),0))</f>
        <v xml:space="preserve"> </v>
      </c>
      <c r="BL23" s="11" t="str">
        <f>IF(ISBLANK(BL6)," ",IFERROR(VLOOKUP(BL17,'Información Base'!$B$5:$T$44,17,FALSE),0))</f>
        <v xml:space="preserve"> </v>
      </c>
      <c r="BM23" s="11" t="str">
        <f>IF(ISBLANK(BM6)," ",IFERROR(VLOOKUP(BM17,'Información Base'!$B$5:$T$44,17,FALSE),0))</f>
        <v xml:space="preserve"> </v>
      </c>
      <c r="BN23" s="11" t="str">
        <f>IF(ISBLANK(BN6)," ",IFERROR(VLOOKUP(BN17,'Información Base'!$B$5:$T$44,17,FALSE),0))</f>
        <v xml:space="preserve"> </v>
      </c>
      <c r="BO23" s="11" t="str">
        <f>IF(ISBLANK(BO6)," ",IFERROR(VLOOKUP(BO17,'Información Base'!$B$5:$T$44,17,FALSE),0))</f>
        <v xml:space="preserve"> </v>
      </c>
      <c r="BP23" s="11" t="str">
        <f>IF(ISBLANK(BP6)," ",IFERROR(VLOOKUP(BP17,'Información Base'!$B$5:$T$44,17,FALSE),0))</f>
        <v xml:space="preserve"> </v>
      </c>
      <c r="BQ23" s="11" t="str">
        <f>IF(ISBLANK(BQ6)," ",IFERROR(VLOOKUP(BQ17,'Información Base'!$B$5:$T$44,17,FALSE),0))</f>
        <v xml:space="preserve"> </v>
      </c>
      <c r="BR23" s="11" t="str">
        <f>IF(ISBLANK(BR6)," ",IFERROR(VLOOKUP(BR17,'Información Base'!$B$5:$T$44,17,FALSE),0))</f>
        <v xml:space="preserve"> </v>
      </c>
      <c r="BS23" s="11" t="str">
        <f>IF(ISBLANK(BS6)," ",IFERROR(VLOOKUP(BS17,'Información Base'!$B$5:$T$44,17,FALSE),0))</f>
        <v xml:space="preserve"> </v>
      </c>
      <c r="BT23" s="11" t="str">
        <f>IF(ISBLANK(BT6)," ",IFERROR(VLOOKUP(BT17,'Información Base'!$B$5:$T$44,17,FALSE),0))</f>
        <v xml:space="preserve"> </v>
      </c>
      <c r="BU23" s="11" t="str">
        <f>IF(ISBLANK(BU6)," ",IFERROR(VLOOKUP(BU17,'Información Base'!$B$5:$T$44,17,FALSE),0))</f>
        <v xml:space="preserve"> </v>
      </c>
      <c r="BV23" s="11" t="str">
        <f>IF(ISBLANK(BV6)," ",IFERROR(VLOOKUP(BV17,'Información Base'!$B$5:$T$44,17,FALSE),0))</f>
        <v xml:space="preserve"> </v>
      </c>
      <c r="BW23" s="11" t="str">
        <f>IF(ISBLANK(BW6)," ",IFERROR(VLOOKUP(BW17,'Información Base'!$B$5:$T$44,17,FALSE),0))</f>
        <v xml:space="preserve"> </v>
      </c>
      <c r="BX23" s="11" t="str">
        <f>IF(ISBLANK(BX6)," ",IFERROR(VLOOKUP(BX17,'Información Base'!$B$5:$T$44,17,FALSE),0))</f>
        <v xml:space="preserve"> </v>
      </c>
      <c r="BY23" s="11" t="str">
        <f>IF(ISBLANK(BY6)," ",IFERROR(VLOOKUP(BY17,'Información Base'!$B$5:$T$44,17,FALSE),0))</f>
        <v xml:space="preserve"> </v>
      </c>
      <c r="BZ23" s="11" t="str">
        <f>IF(ISBLANK(BZ6)," ",IFERROR(VLOOKUP(BZ17,'Información Base'!$B$5:$T$44,17,FALSE),0))</f>
        <v xml:space="preserve"> </v>
      </c>
      <c r="CA23" s="11" t="str">
        <f>IF(ISBLANK(CA6)," ",IFERROR(VLOOKUP(CA17,'Información Base'!$B$5:$T$44,17,FALSE),0))</f>
        <v xml:space="preserve"> </v>
      </c>
      <c r="CB23" s="11" t="str">
        <f>IF(ISBLANK(CB6)," ",IFERROR(VLOOKUP(CB17,'Información Base'!$B$5:$T$44,17,FALSE),0))</f>
        <v xml:space="preserve"> </v>
      </c>
      <c r="CC23" s="11" t="str">
        <f>IF(ISBLANK(CC6)," ",IFERROR(VLOOKUP(CC17,'Información Base'!$B$5:$T$44,17,FALSE),0))</f>
        <v xml:space="preserve"> </v>
      </c>
      <c r="CD23" s="11" t="str">
        <f>IF(ISBLANK(CD6)," ",IFERROR(VLOOKUP(CD17,'Información Base'!$B$5:$T$44,17,FALSE),0))</f>
        <v xml:space="preserve"> </v>
      </c>
      <c r="CE23" s="11" t="str">
        <f>IF(ISBLANK(CE6)," ",IFERROR(VLOOKUP(CE17,'Información Base'!$B$5:$T$44,17,FALSE),0))</f>
        <v xml:space="preserve"> </v>
      </c>
      <c r="CF23" s="11" t="str">
        <f>IF(ISBLANK(CF6)," ",IFERROR(VLOOKUP(CF17,'Información Base'!$B$5:$T$44,17,FALSE),0))</f>
        <v xml:space="preserve"> </v>
      </c>
      <c r="CG23" s="11" t="str">
        <f>IF(ISBLANK(CG6)," ",IFERROR(VLOOKUP(CG17,'Información Base'!$B$5:$T$44,17,FALSE),0))</f>
        <v xml:space="preserve"> </v>
      </c>
      <c r="CH23" s="11" t="str">
        <f>IF(ISBLANK(CH6)," ",IFERROR(VLOOKUP(CH17,'Información Base'!$B$5:$T$44,17,FALSE),0))</f>
        <v xml:space="preserve"> </v>
      </c>
      <c r="CI23" s="11" t="str">
        <f>IF(ISBLANK(CI6)," ",IFERROR(VLOOKUP(CI17,'Información Base'!$B$5:$T$44,17,FALSE),0))</f>
        <v xml:space="preserve"> </v>
      </c>
      <c r="CJ23" s="11" t="str">
        <f>IF(ISBLANK(CJ6)," ",IFERROR(VLOOKUP(CJ17,'Información Base'!$B$5:$T$44,17,FALSE),0))</f>
        <v xml:space="preserve"> </v>
      </c>
      <c r="CK23" s="11" t="str">
        <f>IF(ISBLANK(CK6)," ",IFERROR(VLOOKUP(CK17,'Información Base'!$B$5:$T$44,17,FALSE),0))</f>
        <v xml:space="preserve"> </v>
      </c>
      <c r="CL23" s="11" t="str">
        <f>IF(ISBLANK(CL6)," ",IFERROR(VLOOKUP(CL17,'Información Base'!$B$5:$T$44,17,FALSE),0))</f>
        <v xml:space="preserve"> </v>
      </c>
      <c r="CM23" s="11" t="str">
        <f>IF(ISBLANK(CM6)," ",IFERROR(VLOOKUP(CM17,'Información Base'!$B$5:$T$44,17,FALSE),0))</f>
        <v xml:space="preserve"> </v>
      </c>
      <c r="CN23" s="11" t="str">
        <f>IF(ISBLANK(CN6)," ",IFERROR(VLOOKUP(CN17,'Información Base'!$B$5:$T$44,17,FALSE),0))</f>
        <v xml:space="preserve"> </v>
      </c>
      <c r="CO23" s="11" t="str">
        <f>IF(ISBLANK(CO6)," ",IFERROR(VLOOKUP(CO17,'Información Base'!$B$5:$T$44,17,FALSE),0))</f>
        <v xml:space="preserve"> </v>
      </c>
      <c r="CP23" s="11" t="str">
        <f>IF(ISBLANK(CP6)," ",IFERROR(VLOOKUP(CP17,'Información Base'!$B$5:$T$44,17,FALSE),0))</f>
        <v xml:space="preserve"> </v>
      </c>
      <c r="CQ23" s="11" t="str">
        <f>IF(ISBLANK(CQ6)," ",IFERROR(VLOOKUP(CQ17,'Información Base'!$B$5:$T$44,17,FALSE),0))</f>
        <v xml:space="preserve"> </v>
      </c>
      <c r="CR23" s="11" t="str">
        <f>IF(ISBLANK(CR6)," ",IFERROR(VLOOKUP(CR17,'Información Base'!$B$5:$T$44,17,FALSE),0))</f>
        <v xml:space="preserve"> </v>
      </c>
      <c r="CS23" s="11" t="str">
        <f>IF(ISBLANK(CS6)," ",IFERROR(VLOOKUP(CS17,'Información Base'!$B$5:$T$44,17,FALSE),0))</f>
        <v xml:space="preserve"> </v>
      </c>
      <c r="CT23" s="11" t="str">
        <f>IF(ISBLANK(CT6)," ",IFERROR(VLOOKUP(CT17,'Información Base'!$B$5:$T$44,17,FALSE),0))</f>
        <v xml:space="preserve"> </v>
      </c>
      <c r="CU23" s="11" t="str">
        <f>IF(ISBLANK(CU6)," ",IFERROR(VLOOKUP(CU17,'Información Base'!$B$5:$T$44,17,FALSE),0))</f>
        <v xml:space="preserve"> </v>
      </c>
      <c r="CV23" s="11" t="str">
        <f>IF(ISBLANK(CV6)," ",IFERROR(VLOOKUP(CV17,'Información Base'!$B$5:$T$44,17,FALSE),0))</f>
        <v xml:space="preserve"> </v>
      </c>
      <c r="CW23" s="11" t="str">
        <f>IF(ISBLANK(CW6)," ",IFERROR(VLOOKUP(CW17,'Información Base'!$B$5:$T$44,17,FALSE),0))</f>
        <v xml:space="preserve"> </v>
      </c>
      <c r="CX23" s="11" t="str">
        <f>IF(ISBLANK(CX6)," ",IFERROR(VLOOKUP(CX17,'Información Base'!$B$5:$T$44,17,FALSE),0))</f>
        <v xml:space="preserve"> </v>
      </c>
      <c r="CY23" s="11" t="str">
        <f>IF(ISBLANK(CY6)," ",IFERROR(VLOOKUP(CY17,'Información Base'!$B$5:$T$44,17,FALSE),0))</f>
        <v xml:space="preserve"> </v>
      </c>
      <c r="CZ23" s="11" t="str">
        <f>IF(ISBLANK(CZ6)," ",IFERROR(VLOOKUP(CZ17,'Información Base'!$B$5:$T$44,17,FALSE),0))</f>
        <v xml:space="preserve"> </v>
      </c>
      <c r="DA23" s="11" t="str">
        <f>IF(ISBLANK(DA6)," ",IFERROR(VLOOKUP(DA17,'Información Base'!$B$5:$T$44,17,FALSE),0))</f>
        <v xml:space="preserve"> </v>
      </c>
      <c r="DB23" s="11" t="str">
        <f>IF(ISBLANK(DB6)," ",IFERROR(VLOOKUP(DB17,'Información Base'!$B$5:$T$44,17,FALSE),0))</f>
        <v xml:space="preserve"> </v>
      </c>
      <c r="DC23" s="11" t="str">
        <f>IF(ISBLANK(DC6)," ",IFERROR(VLOOKUP(DC17,'Información Base'!$B$5:$T$44,17,FALSE),0))</f>
        <v xml:space="preserve"> </v>
      </c>
      <c r="DD23" s="11" t="str">
        <f>IF(ISBLANK(DD6)," ",IFERROR(VLOOKUP(DD17,'Información Base'!$B$5:$T$44,17,FALSE),0))</f>
        <v xml:space="preserve"> </v>
      </c>
      <c r="DE23" s="11" t="str">
        <f>IF(ISBLANK(DE6)," ",IFERROR(VLOOKUP(DE17,'Información Base'!$B$5:$T$44,17,FALSE),0))</f>
        <v xml:space="preserve"> </v>
      </c>
      <c r="DF23" s="11" t="str">
        <f>IF(ISBLANK(DF6)," ",IFERROR(VLOOKUP(DF17,'Información Base'!$B$5:$T$44,17,FALSE),0))</f>
        <v xml:space="preserve"> </v>
      </c>
      <c r="DG23" s="11" t="str">
        <f>IF(ISBLANK(DG6)," ",IFERROR(VLOOKUP(DG17,'Información Base'!$B$5:$T$44,17,FALSE),0))</f>
        <v xml:space="preserve"> </v>
      </c>
      <c r="DH23" s="11" t="str">
        <f>IF(ISBLANK(DH6)," ",IFERROR(VLOOKUP(DH17,'Información Base'!$B$5:$T$44,17,FALSE),0))</f>
        <v xml:space="preserve"> </v>
      </c>
      <c r="DI23" s="11" t="str">
        <f>IF(ISBLANK(DI6)," ",IFERROR(VLOOKUP(DI17,'Información Base'!$B$5:$T$44,17,FALSE),0))</f>
        <v xml:space="preserve"> </v>
      </c>
    </row>
    <row r="24" spans="2:113" x14ac:dyDescent="0.25">
      <c r="B24" s="186" t="s">
        <v>163</v>
      </c>
      <c r="C24" s="11">
        <f ca="1">IF(ISBLANK(C6)," ",IFERROR(VLOOKUP(C17,'Información Base'!$B$5:$T$44,18,FALSE),0))</f>
        <v>0</v>
      </c>
      <c r="D24" s="11" t="str">
        <f>IF(ISBLANK(D6)," ",IFERROR(VLOOKUP(D17,'Información Base'!$B$5:$T$44,18,FALSE),0))</f>
        <v xml:space="preserve"> </v>
      </c>
      <c r="E24" s="11" t="str">
        <f>IF(ISBLANK(E6)," ",IFERROR(VLOOKUP(E17,'Información Base'!$B$5:$T$44,18,FALSE),0))</f>
        <v xml:space="preserve"> </v>
      </c>
      <c r="F24" s="11" t="str">
        <f>IF(ISBLANK(F6)," ",IFERROR(VLOOKUP(F17,'Información Base'!$B$5:$T$44,18,FALSE),0))</f>
        <v xml:space="preserve"> </v>
      </c>
      <c r="G24" s="11" t="str">
        <f>IF(ISBLANK(G6)," ",IFERROR(VLOOKUP(G17,'Información Base'!$B$5:$T$44,18,FALSE),0))</f>
        <v xml:space="preserve"> </v>
      </c>
      <c r="H24" s="11" t="str">
        <f>IF(ISBLANK(H6)," ",IFERROR(VLOOKUP(H17,'Información Base'!$B$5:$T$44,18,FALSE),0))</f>
        <v xml:space="preserve"> </v>
      </c>
      <c r="I24" s="155" t="str">
        <f>IF(ISBLANK(I6)," ",IFERROR(VLOOKUP(I17,'Información Base'!$B$5:$T$44,18,FALSE),0))</f>
        <v xml:space="preserve"> </v>
      </c>
      <c r="J24" s="11" t="str">
        <f>IF(ISBLANK(J6)," ",IFERROR(VLOOKUP(J17,'Información Base'!$B$5:$T$44,18,FALSE),0))</f>
        <v xml:space="preserve"> </v>
      </c>
      <c r="K24" s="11" t="str">
        <f>IF(ISBLANK(K6)," ",IFERROR(VLOOKUP(K17,'Información Base'!$B$5:$T$44,18,FALSE),0))</f>
        <v xml:space="preserve"> </v>
      </c>
      <c r="L24" s="11" t="str">
        <f>IF(ISBLANK(L6)," ",IFERROR(VLOOKUP(L17,'Información Base'!$B$5:$T$44,18,FALSE),0))</f>
        <v xml:space="preserve"> </v>
      </c>
      <c r="M24" s="11" t="str">
        <f>IF(ISBLANK(M6)," ",IFERROR(VLOOKUP(M17,'Información Base'!$B$5:$T$44,18,FALSE),0))</f>
        <v xml:space="preserve"> </v>
      </c>
      <c r="N24" s="11" t="str">
        <f>IF(ISBLANK(N6)," ",IFERROR(VLOOKUP(N17,'Información Base'!$B$5:$T$44,18,FALSE),0))</f>
        <v xml:space="preserve"> </v>
      </c>
      <c r="O24" s="11" t="str">
        <f>IF(ISBLANK(O6)," ",IFERROR(VLOOKUP(O17,'Información Base'!$B$5:$T$44,18,FALSE),0))</f>
        <v xml:space="preserve"> </v>
      </c>
      <c r="P24" s="11" t="str">
        <f>IF(ISBLANK(P6)," ",IFERROR(VLOOKUP(P17,'Información Base'!$B$5:$T$44,18,FALSE),0))</f>
        <v xml:space="preserve"> </v>
      </c>
      <c r="Q24" s="11" t="str">
        <f>IF(ISBLANK(Q6)," ",IFERROR(VLOOKUP(Q17,'Información Base'!$B$5:$T$44,18,FALSE),0))</f>
        <v xml:space="preserve"> </v>
      </c>
      <c r="R24" s="11" t="str">
        <f>IF(ISBLANK(R6)," ",IFERROR(VLOOKUP(R17,'Información Base'!$B$5:$T$44,18,FALSE),0))</f>
        <v xml:space="preserve"> </v>
      </c>
      <c r="S24" s="11" t="str">
        <f>IF(ISBLANK(S6)," ",IFERROR(VLOOKUP(S17,'Información Base'!$B$5:$T$44,18,FALSE),0))</f>
        <v xml:space="preserve"> </v>
      </c>
      <c r="T24" s="11" t="str">
        <f>IF(ISBLANK(T6)," ",IFERROR(VLOOKUP(T17,'Información Base'!$B$5:$T$44,18,FALSE),0))</f>
        <v xml:space="preserve"> </v>
      </c>
      <c r="U24" s="11" t="str">
        <f>IF(ISBLANK(U6)," ",IFERROR(VLOOKUP(U17,'Información Base'!$B$5:$T$44,18,FALSE),0))</f>
        <v xml:space="preserve"> </v>
      </c>
      <c r="V24" s="11" t="str">
        <f>IF(ISBLANK(V6)," ",IFERROR(VLOOKUP(V17,'Información Base'!$B$5:$T$44,18,FALSE),0))</f>
        <v xml:space="preserve"> </v>
      </c>
      <c r="W24" s="11" t="str">
        <f>IF(ISBLANK(W6)," ",IFERROR(VLOOKUP(W17,'Información Base'!$B$5:$T$44,18,FALSE),0))</f>
        <v xml:space="preserve"> </v>
      </c>
      <c r="X24" s="11" t="str">
        <f>IF(ISBLANK(X6)," ",IFERROR(VLOOKUP(X17,'Información Base'!$B$5:$T$44,18,FALSE),0))</f>
        <v xml:space="preserve"> </v>
      </c>
      <c r="Y24" s="11" t="str">
        <f>IF(ISBLANK(Y6)," ",IFERROR(VLOOKUP(Y17,'Información Base'!$B$5:$T$44,18,FALSE),0))</f>
        <v xml:space="preserve"> </v>
      </c>
      <c r="Z24" s="11" t="str">
        <f>IF(ISBLANK(Z6)," ",IFERROR(VLOOKUP(Z17,'Información Base'!$B$5:$T$44,18,FALSE),0))</f>
        <v xml:space="preserve"> </v>
      </c>
      <c r="AA24" s="11" t="str">
        <f>IF(ISBLANK(AA6)," ",IFERROR(VLOOKUP(AA17,'Información Base'!$B$5:$T$44,18,FALSE),0))</f>
        <v xml:space="preserve"> </v>
      </c>
      <c r="AB24" s="11" t="str">
        <f>IF(ISBLANK(AB6)," ",IFERROR(VLOOKUP(AB17,'Información Base'!$B$5:$T$44,18,FALSE),0))</f>
        <v xml:space="preserve"> </v>
      </c>
      <c r="AC24" s="11" t="str">
        <f>IF(ISBLANK(AC6)," ",IFERROR(VLOOKUP(AC17,'Información Base'!$B$5:$T$44,18,FALSE),0))</f>
        <v xml:space="preserve"> </v>
      </c>
      <c r="AD24" s="11" t="str">
        <f>IF(ISBLANK(AD6)," ",IFERROR(VLOOKUP(AD17,'Información Base'!$B$5:$T$44,18,FALSE),0))</f>
        <v xml:space="preserve"> </v>
      </c>
      <c r="AE24" s="11" t="str">
        <f>IF(ISBLANK(AE6)," ",IFERROR(VLOOKUP(AE17,'Información Base'!$B$5:$T$44,18,FALSE),0))</f>
        <v xml:space="preserve"> </v>
      </c>
      <c r="AF24" s="11" t="str">
        <f>IF(ISBLANK(AF6)," ",IFERROR(VLOOKUP(AF17,'Información Base'!$B$5:$T$44,18,FALSE),0))</f>
        <v xml:space="preserve"> </v>
      </c>
      <c r="AG24" s="11" t="str">
        <f>IF(ISBLANK(AG6)," ",IFERROR(VLOOKUP(AG17,'Información Base'!$B$5:$T$44,18,FALSE),0))</f>
        <v xml:space="preserve"> </v>
      </c>
      <c r="AH24" s="11" t="str">
        <f>IF(ISBLANK(AH6)," ",IFERROR(VLOOKUP(AH17,'Información Base'!$B$5:$T$44,18,FALSE),0))</f>
        <v xml:space="preserve"> </v>
      </c>
      <c r="AI24" s="11" t="str">
        <f>IF(ISBLANK(AI6)," ",IFERROR(VLOOKUP(AI17,'Información Base'!$B$5:$T$44,18,FALSE),0))</f>
        <v xml:space="preserve"> </v>
      </c>
      <c r="AJ24" s="11" t="str">
        <f>IF(ISBLANK(AJ6)," ",IFERROR(VLOOKUP(AJ17,'Información Base'!$B$5:$T$44,18,FALSE),0))</f>
        <v xml:space="preserve"> </v>
      </c>
      <c r="AK24" s="11" t="str">
        <f>IF(ISBLANK(AK6)," ",IFERROR(VLOOKUP(AK17,'Información Base'!$B$5:$T$44,18,FALSE),0))</f>
        <v xml:space="preserve"> </v>
      </c>
      <c r="AL24" s="11" t="str">
        <f>IF(ISBLANK(AL6)," ",IFERROR(VLOOKUP(AL17,'Información Base'!$B$5:$T$44,18,FALSE),0))</f>
        <v xml:space="preserve"> </v>
      </c>
      <c r="AM24" s="11" t="str">
        <f>IF(ISBLANK(AM6)," ",IFERROR(VLOOKUP(AM17,'Información Base'!$B$5:$T$44,18,FALSE),0))</f>
        <v xml:space="preserve"> </v>
      </c>
      <c r="AN24" s="11" t="str">
        <f>IF(ISBLANK(AN6)," ",IFERROR(VLOOKUP(AN17,'Información Base'!$B$5:$T$44,18,FALSE),0))</f>
        <v xml:space="preserve"> </v>
      </c>
      <c r="AO24" s="11" t="str">
        <f>IF(ISBLANK(AO6)," ",IFERROR(VLOOKUP(AO17,'Información Base'!$B$5:$T$44,18,FALSE),0))</f>
        <v xml:space="preserve"> </v>
      </c>
      <c r="AP24" s="11" t="str">
        <f>IF(ISBLANK(AP6)," ",IFERROR(VLOOKUP(AP17,'Información Base'!$B$5:$T$44,18,FALSE),0))</f>
        <v xml:space="preserve"> </v>
      </c>
      <c r="AQ24" s="11" t="str">
        <f>IF(ISBLANK(AQ6)," ",IFERROR(VLOOKUP(AQ17,'Información Base'!$B$5:$T$44,18,FALSE),0))</f>
        <v xml:space="preserve"> </v>
      </c>
      <c r="AR24" s="11" t="str">
        <f>IF(ISBLANK(AR6)," ",IFERROR(VLOOKUP(AR17,'Información Base'!$B$5:$T$44,18,FALSE),0))</f>
        <v xml:space="preserve"> </v>
      </c>
      <c r="AS24" s="11" t="str">
        <f>IF(ISBLANK(AS6)," ",IFERROR(VLOOKUP(AS17,'Información Base'!$B$5:$T$44,18,FALSE),0))</f>
        <v xml:space="preserve"> </v>
      </c>
      <c r="AT24" s="11" t="str">
        <f>IF(ISBLANK(AT6)," ",IFERROR(VLOOKUP(AT17,'Información Base'!$B$5:$T$44,18,FALSE),0))</f>
        <v xml:space="preserve"> </v>
      </c>
      <c r="AU24" s="11" t="str">
        <f>IF(ISBLANK(AU6)," ",IFERROR(VLOOKUP(AU17,'Información Base'!$B$5:$T$44,18,FALSE),0))</f>
        <v xml:space="preserve"> </v>
      </c>
      <c r="AV24" s="11" t="str">
        <f>IF(ISBLANK(AV6)," ",IFERROR(VLOOKUP(AV17,'Información Base'!$B$5:$T$44,18,FALSE),0))</f>
        <v xml:space="preserve"> </v>
      </c>
      <c r="AW24" s="11" t="str">
        <f>IF(ISBLANK(AW6)," ",IFERROR(VLOOKUP(AW17,'Información Base'!$B$5:$T$44,18,FALSE),0))</f>
        <v xml:space="preserve"> </v>
      </c>
      <c r="AX24" s="11" t="str">
        <f>IF(ISBLANK(AX6)," ",IFERROR(VLOOKUP(AX17,'Información Base'!$B$5:$T$44,18,FALSE),0))</f>
        <v xml:space="preserve"> </v>
      </c>
      <c r="AY24" s="11" t="str">
        <f>IF(ISBLANK(AY6)," ",IFERROR(VLOOKUP(AY17,'Información Base'!$B$5:$T$44,18,FALSE),0))</f>
        <v xml:space="preserve"> </v>
      </c>
      <c r="AZ24" s="11" t="str">
        <f>IF(ISBLANK(AZ6)," ",IFERROR(VLOOKUP(AZ17,'Información Base'!$B$5:$T$44,18,FALSE),0))</f>
        <v xml:space="preserve"> </v>
      </c>
      <c r="BA24" s="11" t="str">
        <f>IF(ISBLANK(BA6)," ",IFERROR(VLOOKUP(BA17,'Información Base'!$B$5:$T$44,18,FALSE),0))</f>
        <v xml:space="preserve"> </v>
      </c>
      <c r="BB24" s="11" t="str">
        <f>IF(ISBLANK(BB6)," ",IFERROR(VLOOKUP(BB17,'Información Base'!$B$5:$T$44,18,FALSE),0))</f>
        <v xml:space="preserve"> </v>
      </c>
      <c r="BC24" s="11" t="str">
        <f>IF(ISBLANK(BC6)," ",IFERROR(VLOOKUP(BC17,'Información Base'!$B$5:$T$44,18,FALSE),0))</f>
        <v xml:space="preserve"> </v>
      </c>
      <c r="BD24" s="11" t="str">
        <f>IF(ISBLANK(BD6)," ",IFERROR(VLOOKUP(BD17,'Información Base'!$B$5:$T$44,18,FALSE),0))</f>
        <v xml:space="preserve"> </v>
      </c>
      <c r="BE24" s="11" t="str">
        <f>IF(ISBLANK(BE6)," ",IFERROR(VLOOKUP(BE17,'Información Base'!$B$5:$T$44,18,FALSE),0))</f>
        <v xml:space="preserve"> </v>
      </c>
      <c r="BF24" s="11" t="str">
        <f>IF(ISBLANK(BF6)," ",IFERROR(VLOOKUP(BF17,'Información Base'!$B$5:$T$44,18,FALSE),0))</f>
        <v xml:space="preserve"> </v>
      </c>
      <c r="BG24" s="11" t="str">
        <f>IF(ISBLANK(BG6)," ",IFERROR(VLOOKUP(BG17,'Información Base'!$B$5:$T$44,18,FALSE),0))</f>
        <v xml:space="preserve"> </v>
      </c>
      <c r="BH24" s="11" t="str">
        <f>IF(ISBLANK(BH6)," ",IFERROR(VLOOKUP(BH17,'Información Base'!$B$5:$T$44,18,FALSE),0))</f>
        <v xml:space="preserve"> </v>
      </c>
      <c r="BI24" s="11" t="str">
        <f>IF(ISBLANK(BI6)," ",IFERROR(VLOOKUP(BI17,'Información Base'!$B$5:$T$44,18,FALSE),0))</f>
        <v xml:space="preserve"> </v>
      </c>
      <c r="BJ24" s="11" t="str">
        <f>IF(ISBLANK(BJ6)," ",IFERROR(VLOOKUP(BJ17,'Información Base'!$B$5:$T$44,18,FALSE),0))</f>
        <v xml:space="preserve"> </v>
      </c>
      <c r="BK24" s="11" t="str">
        <f>IF(ISBLANK(BK6)," ",IFERROR(VLOOKUP(BK17,'Información Base'!$B$5:$T$44,18,FALSE),0))</f>
        <v xml:space="preserve"> </v>
      </c>
      <c r="BL24" s="11" t="str">
        <f>IF(ISBLANK(BL6)," ",IFERROR(VLOOKUP(BL17,'Información Base'!$B$5:$T$44,18,FALSE),0))</f>
        <v xml:space="preserve"> </v>
      </c>
      <c r="BM24" s="11" t="str">
        <f>IF(ISBLANK(BM6)," ",IFERROR(VLOOKUP(BM17,'Información Base'!$B$5:$T$44,18,FALSE),0))</f>
        <v xml:space="preserve"> </v>
      </c>
      <c r="BN24" s="11" t="str">
        <f>IF(ISBLANK(BN6)," ",IFERROR(VLOOKUP(BN17,'Información Base'!$B$5:$T$44,18,FALSE),0))</f>
        <v xml:space="preserve"> </v>
      </c>
      <c r="BO24" s="11" t="str">
        <f>IF(ISBLANK(BO6)," ",IFERROR(VLOOKUP(BO17,'Información Base'!$B$5:$T$44,18,FALSE),0))</f>
        <v xml:space="preserve"> </v>
      </c>
      <c r="BP24" s="11" t="str">
        <f>IF(ISBLANK(BP6)," ",IFERROR(VLOOKUP(BP17,'Información Base'!$B$5:$T$44,18,FALSE),0))</f>
        <v xml:space="preserve"> </v>
      </c>
      <c r="BQ24" s="11" t="str">
        <f>IF(ISBLANK(BQ6)," ",IFERROR(VLOOKUP(BQ17,'Información Base'!$B$5:$T$44,18,FALSE),0))</f>
        <v xml:space="preserve"> </v>
      </c>
      <c r="BR24" s="11" t="str">
        <f>IF(ISBLANK(BR6)," ",IFERROR(VLOOKUP(BR17,'Información Base'!$B$5:$T$44,18,FALSE),0))</f>
        <v xml:space="preserve"> </v>
      </c>
      <c r="BS24" s="11" t="str">
        <f>IF(ISBLANK(BS6)," ",IFERROR(VLOOKUP(BS17,'Información Base'!$B$5:$T$44,18,FALSE),0))</f>
        <v xml:space="preserve"> </v>
      </c>
      <c r="BT24" s="11" t="str">
        <f>IF(ISBLANK(BT6)," ",IFERROR(VLOOKUP(BT17,'Información Base'!$B$5:$T$44,18,FALSE),0))</f>
        <v xml:space="preserve"> </v>
      </c>
      <c r="BU24" s="11" t="str">
        <f>IF(ISBLANK(BU6)," ",IFERROR(VLOOKUP(BU17,'Información Base'!$B$5:$T$44,18,FALSE),0))</f>
        <v xml:space="preserve"> </v>
      </c>
      <c r="BV24" s="11" t="str">
        <f>IF(ISBLANK(BV6)," ",IFERROR(VLOOKUP(BV17,'Información Base'!$B$5:$T$44,18,FALSE),0))</f>
        <v xml:space="preserve"> </v>
      </c>
      <c r="BW24" s="11" t="str">
        <f>IF(ISBLANK(BW6)," ",IFERROR(VLOOKUP(BW17,'Información Base'!$B$5:$T$44,18,FALSE),0))</f>
        <v xml:space="preserve"> </v>
      </c>
      <c r="BX24" s="11" t="str">
        <f>IF(ISBLANK(BX6)," ",IFERROR(VLOOKUP(BX17,'Información Base'!$B$5:$T$44,18,FALSE),0))</f>
        <v xml:space="preserve"> </v>
      </c>
      <c r="BY24" s="11" t="str">
        <f>IF(ISBLANK(BY6)," ",IFERROR(VLOOKUP(BY17,'Información Base'!$B$5:$T$44,18,FALSE),0))</f>
        <v xml:space="preserve"> </v>
      </c>
      <c r="BZ24" s="11" t="str">
        <f>IF(ISBLANK(BZ6)," ",IFERROR(VLOOKUP(BZ17,'Información Base'!$B$5:$T$44,18,FALSE),0))</f>
        <v xml:space="preserve"> </v>
      </c>
      <c r="CA24" s="11" t="str">
        <f>IF(ISBLANK(CA6)," ",IFERROR(VLOOKUP(CA17,'Información Base'!$B$5:$T$44,18,FALSE),0))</f>
        <v xml:space="preserve"> </v>
      </c>
      <c r="CB24" s="11" t="str">
        <f>IF(ISBLANK(CB6)," ",IFERROR(VLOOKUP(CB17,'Información Base'!$B$5:$T$44,18,FALSE),0))</f>
        <v xml:space="preserve"> </v>
      </c>
      <c r="CC24" s="11" t="str">
        <f>IF(ISBLANK(CC6)," ",IFERROR(VLOOKUP(CC17,'Información Base'!$B$5:$T$44,18,FALSE),0))</f>
        <v xml:space="preserve"> </v>
      </c>
      <c r="CD24" s="11" t="str">
        <f>IF(ISBLANK(CD6)," ",IFERROR(VLOOKUP(CD17,'Información Base'!$B$5:$T$44,18,FALSE),0))</f>
        <v xml:space="preserve"> </v>
      </c>
      <c r="CE24" s="11" t="str">
        <f>IF(ISBLANK(CE6)," ",IFERROR(VLOOKUP(CE17,'Información Base'!$B$5:$T$44,18,FALSE),0))</f>
        <v xml:space="preserve"> </v>
      </c>
      <c r="CF24" s="11" t="str">
        <f>IF(ISBLANK(CF6)," ",IFERROR(VLOOKUP(CF17,'Información Base'!$B$5:$T$44,18,FALSE),0))</f>
        <v xml:space="preserve"> </v>
      </c>
      <c r="CG24" s="11" t="str">
        <f>IF(ISBLANK(CG6)," ",IFERROR(VLOOKUP(CG17,'Información Base'!$B$5:$T$44,18,FALSE),0))</f>
        <v xml:space="preserve"> </v>
      </c>
      <c r="CH24" s="11" t="str">
        <f>IF(ISBLANK(CH6)," ",IFERROR(VLOOKUP(CH17,'Información Base'!$B$5:$T$44,18,FALSE),0))</f>
        <v xml:space="preserve"> </v>
      </c>
      <c r="CI24" s="11" t="str">
        <f>IF(ISBLANK(CI6)," ",IFERROR(VLOOKUP(CI17,'Información Base'!$B$5:$T$44,18,FALSE),0))</f>
        <v xml:space="preserve"> </v>
      </c>
      <c r="CJ24" s="11" t="str">
        <f>IF(ISBLANK(CJ6)," ",IFERROR(VLOOKUP(CJ17,'Información Base'!$B$5:$T$44,18,FALSE),0))</f>
        <v xml:space="preserve"> </v>
      </c>
      <c r="CK24" s="11" t="str">
        <f>IF(ISBLANK(CK6)," ",IFERROR(VLOOKUP(CK17,'Información Base'!$B$5:$T$44,18,FALSE),0))</f>
        <v xml:space="preserve"> </v>
      </c>
      <c r="CL24" s="11" t="str">
        <f>IF(ISBLANK(CL6)," ",IFERROR(VLOOKUP(CL17,'Información Base'!$B$5:$T$44,18,FALSE),0))</f>
        <v xml:space="preserve"> </v>
      </c>
      <c r="CM24" s="11" t="str">
        <f>IF(ISBLANK(CM6)," ",IFERROR(VLOOKUP(CM17,'Información Base'!$B$5:$T$44,18,FALSE),0))</f>
        <v xml:space="preserve"> </v>
      </c>
      <c r="CN24" s="11" t="str">
        <f>IF(ISBLANK(CN6)," ",IFERROR(VLOOKUP(CN17,'Información Base'!$B$5:$T$44,18,FALSE),0))</f>
        <v xml:space="preserve"> </v>
      </c>
      <c r="CO24" s="11" t="str">
        <f>IF(ISBLANK(CO6)," ",IFERROR(VLOOKUP(CO17,'Información Base'!$B$5:$T$44,18,FALSE),0))</f>
        <v xml:space="preserve"> </v>
      </c>
      <c r="CP24" s="11" t="str">
        <f>IF(ISBLANK(CP6)," ",IFERROR(VLOOKUP(CP17,'Información Base'!$B$5:$T$44,18,FALSE),0))</f>
        <v xml:space="preserve"> </v>
      </c>
      <c r="CQ24" s="11" t="str">
        <f>IF(ISBLANK(CQ6)," ",IFERROR(VLOOKUP(CQ17,'Información Base'!$B$5:$T$44,18,FALSE),0))</f>
        <v xml:space="preserve"> </v>
      </c>
      <c r="CR24" s="11" t="str">
        <f>IF(ISBLANK(CR6)," ",IFERROR(VLOOKUP(CR17,'Información Base'!$B$5:$T$44,18,FALSE),0))</f>
        <v xml:space="preserve"> </v>
      </c>
      <c r="CS24" s="11" t="str">
        <f>IF(ISBLANK(CS6)," ",IFERROR(VLOOKUP(CS17,'Información Base'!$B$5:$T$44,18,FALSE),0))</f>
        <v xml:space="preserve"> </v>
      </c>
      <c r="CT24" s="11" t="str">
        <f>IF(ISBLANK(CT6)," ",IFERROR(VLOOKUP(CT17,'Información Base'!$B$5:$T$44,18,FALSE),0))</f>
        <v xml:space="preserve"> </v>
      </c>
      <c r="CU24" s="11" t="str">
        <f>IF(ISBLANK(CU6)," ",IFERROR(VLOOKUP(CU17,'Información Base'!$B$5:$T$44,18,FALSE),0))</f>
        <v xml:space="preserve"> </v>
      </c>
      <c r="CV24" s="11" t="str">
        <f>IF(ISBLANK(CV6)," ",IFERROR(VLOOKUP(CV17,'Información Base'!$B$5:$T$44,18,FALSE),0))</f>
        <v xml:space="preserve"> </v>
      </c>
      <c r="CW24" s="11" t="str">
        <f>IF(ISBLANK(CW6)," ",IFERROR(VLOOKUP(CW17,'Información Base'!$B$5:$T$44,18,FALSE),0))</f>
        <v xml:space="preserve"> </v>
      </c>
      <c r="CX24" s="11" t="str">
        <f>IF(ISBLANK(CX6)," ",IFERROR(VLOOKUP(CX17,'Información Base'!$B$5:$T$44,18,FALSE),0))</f>
        <v xml:space="preserve"> </v>
      </c>
      <c r="CY24" s="11" t="str">
        <f>IF(ISBLANK(CY6)," ",IFERROR(VLOOKUP(CY17,'Información Base'!$B$5:$T$44,18,FALSE),0))</f>
        <v xml:space="preserve"> </v>
      </c>
      <c r="CZ24" s="11" t="str">
        <f>IF(ISBLANK(CZ6)," ",IFERROR(VLOOKUP(CZ17,'Información Base'!$B$5:$T$44,18,FALSE),0))</f>
        <v xml:space="preserve"> </v>
      </c>
      <c r="DA24" s="11" t="str">
        <f>IF(ISBLANK(DA6)," ",IFERROR(VLOOKUP(DA17,'Información Base'!$B$5:$T$44,18,FALSE),0))</f>
        <v xml:space="preserve"> </v>
      </c>
      <c r="DB24" s="11" t="str">
        <f>IF(ISBLANK(DB6)," ",IFERROR(VLOOKUP(DB17,'Información Base'!$B$5:$T$44,18,FALSE),0))</f>
        <v xml:space="preserve"> </v>
      </c>
      <c r="DC24" s="11" t="str">
        <f>IF(ISBLANK(DC6)," ",IFERROR(VLOOKUP(DC17,'Información Base'!$B$5:$T$44,18,FALSE),0))</f>
        <v xml:space="preserve"> </v>
      </c>
      <c r="DD24" s="11" t="str">
        <f>IF(ISBLANK(DD6)," ",IFERROR(VLOOKUP(DD17,'Información Base'!$B$5:$T$44,18,FALSE),0))</f>
        <v xml:space="preserve"> </v>
      </c>
      <c r="DE24" s="11" t="str">
        <f>IF(ISBLANK(DE6)," ",IFERROR(VLOOKUP(DE17,'Información Base'!$B$5:$T$44,18,FALSE),0))</f>
        <v xml:space="preserve"> </v>
      </c>
      <c r="DF24" s="11" t="str">
        <f>IF(ISBLANK(DF6)," ",IFERROR(VLOOKUP(DF17,'Información Base'!$B$5:$T$44,18,FALSE),0))</f>
        <v xml:space="preserve"> </v>
      </c>
      <c r="DG24" s="11" t="str">
        <f>IF(ISBLANK(DG6)," ",IFERROR(VLOOKUP(DG17,'Información Base'!$B$5:$T$44,18,FALSE),0))</f>
        <v xml:space="preserve"> </v>
      </c>
      <c r="DH24" s="11" t="str">
        <f>IF(ISBLANK(DH6)," ",IFERROR(VLOOKUP(DH17,'Información Base'!$B$5:$T$44,18,FALSE),0))</f>
        <v xml:space="preserve"> </v>
      </c>
      <c r="DI24" s="11" t="str">
        <f>IF(ISBLANK(DI6)," ",IFERROR(VLOOKUP(DI17,'Información Base'!$B$5:$T$44,18,FALSE),0))</f>
        <v xml:space="preserve"> </v>
      </c>
    </row>
    <row r="25" spans="2:113" x14ac:dyDescent="0.25">
      <c r="B25" s="188" t="s">
        <v>121</v>
      </c>
      <c r="C25" s="23">
        <f ca="1">IF(ISBLANK(C6)," ",IFERROR(VLOOKUP(C17,'Información Base'!$B$5:$T$44,19,FALSE),0))</f>
        <v>0</v>
      </c>
      <c r="D25" s="23" t="str">
        <f>IF(ISBLANK(D6)," ",IFERROR(VLOOKUP(D17,'Información Base'!$B$5:$T$44,19,FALSE),0))</f>
        <v xml:space="preserve"> </v>
      </c>
      <c r="E25" s="23" t="str">
        <f>IF(ISBLANK(E6)," ",IFERROR(VLOOKUP(E17,'Información Base'!$B$5:$T$44,19,FALSE),0))</f>
        <v xml:space="preserve"> </v>
      </c>
      <c r="F25" s="23" t="str">
        <f>IF(ISBLANK(F6)," ",IFERROR(VLOOKUP(F17,'Información Base'!$B$5:$T$44,19,FALSE),0))</f>
        <v xml:space="preserve"> </v>
      </c>
      <c r="G25" s="23" t="str">
        <f>IF(ISBLANK(G6)," ",IFERROR(VLOOKUP(G17,'Información Base'!$B$5:$T$44,19,FALSE),0))</f>
        <v xml:space="preserve"> </v>
      </c>
      <c r="H25" s="23" t="str">
        <f>IF(ISBLANK(H6)," ",IFERROR(VLOOKUP(H17,'Información Base'!$B$5:$T$44,19,FALSE),0))</f>
        <v xml:space="preserve"> </v>
      </c>
      <c r="I25" s="156" t="str">
        <f>IF(ISBLANK(I6)," ",IFERROR(VLOOKUP(I17,'Información Base'!$B$5:$T$44,19,FALSE),0))</f>
        <v xml:space="preserve"> </v>
      </c>
      <c r="J25" s="11" t="str">
        <f>IF(ISBLANK(J6)," ",IFERROR(VLOOKUP(J17,'Información Base'!$B$5:$T$44,19,FALSE),0))</f>
        <v xml:space="preserve"> </v>
      </c>
      <c r="K25" s="11" t="str">
        <f>IF(ISBLANK(K6)," ",IFERROR(VLOOKUP(K17,'Información Base'!$B$5:$T$44,19,FALSE),0))</f>
        <v xml:space="preserve"> </v>
      </c>
      <c r="L25" s="11" t="str">
        <f>IF(ISBLANK(L6)," ",IFERROR(VLOOKUP(L17,'Información Base'!$B$5:$T$44,19,FALSE),0))</f>
        <v xml:space="preserve"> </v>
      </c>
      <c r="M25" s="11" t="str">
        <f>IF(ISBLANK(M6)," ",IFERROR(VLOOKUP(M17,'Información Base'!$B$5:$T$44,19,FALSE),0))</f>
        <v xml:space="preserve"> </v>
      </c>
      <c r="N25" s="11" t="str">
        <f>IF(ISBLANK(N6)," ",IFERROR(VLOOKUP(N17,'Información Base'!$B$5:$T$44,19,FALSE),0))</f>
        <v xml:space="preserve"> </v>
      </c>
      <c r="O25" s="11" t="str">
        <f>IF(ISBLANK(O6)," ",IFERROR(VLOOKUP(O17,'Información Base'!$B$5:$T$44,19,FALSE),0))</f>
        <v xml:space="preserve"> </v>
      </c>
      <c r="P25" s="11" t="str">
        <f>IF(ISBLANK(P6)," ",IFERROR(VLOOKUP(P17,'Información Base'!$B$5:$T$44,19,FALSE),0))</f>
        <v xml:space="preserve"> </v>
      </c>
      <c r="Q25" s="11" t="str">
        <f>IF(ISBLANK(Q6)," ",IFERROR(VLOOKUP(Q17,'Información Base'!$B$5:$T$44,19,FALSE),0))</f>
        <v xml:space="preserve"> </v>
      </c>
      <c r="R25" s="11" t="str">
        <f>IF(ISBLANK(R6)," ",IFERROR(VLOOKUP(R17,'Información Base'!$B$5:$T$44,19,FALSE),0))</f>
        <v xml:space="preserve"> </v>
      </c>
      <c r="S25" s="11" t="str">
        <f>IF(ISBLANK(S6)," ",IFERROR(VLOOKUP(S17,'Información Base'!$B$5:$T$44,19,FALSE),0))</f>
        <v xml:space="preserve"> </v>
      </c>
      <c r="T25" s="11" t="str">
        <f>IF(ISBLANK(T6)," ",IFERROR(VLOOKUP(T17,'Información Base'!$B$5:$T$44,19,FALSE),0))</f>
        <v xml:space="preserve"> </v>
      </c>
      <c r="U25" s="11" t="str">
        <f>IF(ISBLANK(U6)," ",IFERROR(VLOOKUP(U17,'Información Base'!$B$5:$T$44,19,FALSE),0))</f>
        <v xml:space="preserve"> </v>
      </c>
      <c r="V25" s="11" t="str">
        <f>IF(ISBLANK(V6)," ",IFERROR(VLOOKUP(V17,'Información Base'!$B$5:$T$44,19,FALSE),0))</f>
        <v xml:space="preserve"> </v>
      </c>
      <c r="W25" s="11" t="str">
        <f>IF(ISBLANK(W6)," ",IFERROR(VLOOKUP(W17,'Información Base'!$B$5:$T$44,19,FALSE),0))</f>
        <v xml:space="preserve"> </v>
      </c>
      <c r="X25" s="11" t="str">
        <f>IF(ISBLANK(X6)," ",IFERROR(VLOOKUP(X17,'Información Base'!$B$5:$T$44,19,FALSE),0))</f>
        <v xml:space="preserve"> </v>
      </c>
      <c r="Y25" s="11" t="str">
        <f>IF(ISBLANK(Y6)," ",IFERROR(VLOOKUP(Y17,'Información Base'!$B$5:$T$44,19,FALSE),0))</f>
        <v xml:space="preserve"> </v>
      </c>
      <c r="Z25" s="11" t="str">
        <f>IF(ISBLANK(Z6)," ",IFERROR(VLOOKUP(Z17,'Información Base'!$B$5:$T$44,19,FALSE),0))</f>
        <v xml:space="preserve"> </v>
      </c>
      <c r="AA25" s="23" t="str">
        <f>IF(ISBLANK(AA6)," ",IFERROR(VLOOKUP(AA17,'Información Base'!$B$5:$T$44,19,FALSE),0))</f>
        <v xml:space="preserve"> </v>
      </c>
      <c r="AB25" s="23" t="str">
        <f>IF(ISBLANK(AB6)," ",IFERROR(VLOOKUP(AB17,'Información Base'!$B$5:$T$44,19,FALSE),0))</f>
        <v xml:space="preserve"> </v>
      </c>
      <c r="AC25" s="23" t="str">
        <f>IF(ISBLANK(AC6)," ",IFERROR(VLOOKUP(AC17,'Información Base'!$B$5:$T$44,19,FALSE),0))</f>
        <v xml:space="preserve"> </v>
      </c>
      <c r="AD25" s="23" t="str">
        <f>IF(ISBLANK(AD6)," ",IFERROR(VLOOKUP(AD17,'Información Base'!$B$5:$T$44,19,FALSE),0))</f>
        <v xml:space="preserve"> </v>
      </c>
      <c r="AE25" s="23" t="str">
        <f>IF(ISBLANK(AE6)," ",IFERROR(VLOOKUP(AE17,'Información Base'!$B$5:$T$44,19,FALSE),0))</f>
        <v xml:space="preserve"> </v>
      </c>
      <c r="AF25" s="23" t="str">
        <f>IF(ISBLANK(AF6)," ",IFERROR(VLOOKUP(AF17,'Información Base'!$B$5:$T$44,19,FALSE),0))</f>
        <v xml:space="preserve"> </v>
      </c>
      <c r="AG25" s="23" t="str">
        <f>IF(ISBLANK(AG6)," ",IFERROR(VLOOKUP(AG17,'Información Base'!$B$5:$T$44,19,FALSE),0))</f>
        <v xml:space="preserve"> </v>
      </c>
      <c r="AH25" s="23" t="str">
        <f>IF(ISBLANK(AH6)," ",IFERROR(VLOOKUP(AH17,'Información Base'!$B$5:$T$44,19,FALSE),0))</f>
        <v xml:space="preserve"> </v>
      </c>
      <c r="AI25" s="23" t="str">
        <f>IF(ISBLANK(AI6)," ",IFERROR(VLOOKUP(AI17,'Información Base'!$B$5:$T$44,19,FALSE),0))</f>
        <v xml:space="preserve"> </v>
      </c>
      <c r="AJ25" s="23" t="str">
        <f>IF(ISBLANK(AJ6)," ",IFERROR(VLOOKUP(AJ17,'Información Base'!$B$5:$T$44,19,FALSE),0))</f>
        <v xml:space="preserve"> </v>
      </c>
      <c r="AK25" s="23" t="str">
        <f>IF(ISBLANK(AK6)," ",IFERROR(VLOOKUP(AK17,'Información Base'!$B$5:$T$44,19,FALSE),0))</f>
        <v xml:space="preserve"> </v>
      </c>
      <c r="AL25" s="23" t="str">
        <f>IF(ISBLANK(AL6)," ",IFERROR(VLOOKUP(AL17,'Información Base'!$B$5:$T$44,19,FALSE),0))</f>
        <v xml:space="preserve"> </v>
      </c>
      <c r="AM25" s="23" t="str">
        <f>IF(ISBLANK(AM6)," ",IFERROR(VLOOKUP(AM17,'Información Base'!$B$5:$T$44,19,FALSE),0))</f>
        <v xml:space="preserve"> </v>
      </c>
      <c r="AN25" s="23" t="str">
        <f>IF(ISBLANK(AN6)," ",IFERROR(VLOOKUP(AN17,'Información Base'!$B$5:$T$44,19,FALSE),0))</f>
        <v xml:space="preserve"> </v>
      </c>
      <c r="AO25" s="23" t="str">
        <f>IF(ISBLANK(AO6)," ",IFERROR(VLOOKUP(AO17,'Información Base'!$B$5:$T$44,19,FALSE),0))</f>
        <v xml:space="preserve"> </v>
      </c>
      <c r="AP25" s="23" t="str">
        <f>IF(ISBLANK(AP6)," ",IFERROR(VLOOKUP(AP17,'Información Base'!$B$5:$T$44,19,FALSE),0))</f>
        <v xml:space="preserve"> </v>
      </c>
      <c r="AQ25" s="23" t="str">
        <f>IF(ISBLANK(AQ6)," ",IFERROR(VLOOKUP(AQ17,'Información Base'!$B$5:$T$44,19,FALSE),0))</f>
        <v xml:space="preserve"> </v>
      </c>
      <c r="AR25" s="23" t="str">
        <f>IF(ISBLANK(AR6)," ",IFERROR(VLOOKUP(AR17,'Información Base'!$B$5:$T$44,19,FALSE),0))</f>
        <v xml:space="preserve"> </v>
      </c>
      <c r="AS25" s="23" t="str">
        <f>IF(ISBLANK(AS6)," ",IFERROR(VLOOKUP(AS17,'Información Base'!$B$5:$T$44,19,FALSE),0))</f>
        <v xml:space="preserve"> </v>
      </c>
      <c r="AT25" s="23" t="str">
        <f>IF(ISBLANK(AT6)," ",IFERROR(VLOOKUP(AT17,'Información Base'!$B$5:$T$44,19,FALSE),0))</f>
        <v xml:space="preserve"> </v>
      </c>
      <c r="AU25" s="23" t="str">
        <f>IF(ISBLANK(AU6)," ",IFERROR(VLOOKUP(AU17,'Información Base'!$B$5:$T$44,19,FALSE),0))</f>
        <v xml:space="preserve"> </v>
      </c>
      <c r="AV25" s="23" t="str">
        <f>IF(ISBLANK(AV6)," ",IFERROR(VLOOKUP(AV17,'Información Base'!$B$5:$T$44,19,FALSE),0))</f>
        <v xml:space="preserve"> </v>
      </c>
      <c r="AW25" s="23" t="str">
        <f>IF(ISBLANK(AW6)," ",IFERROR(VLOOKUP(AW17,'Información Base'!$B$5:$T$44,19,FALSE),0))</f>
        <v xml:space="preserve"> </v>
      </c>
      <c r="AX25" s="23" t="str">
        <f>IF(ISBLANK(AX6)," ",IFERROR(VLOOKUP(AX17,'Información Base'!$B$5:$T$44,19,FALSE),0))</f>
        <v xml:space="preserve"> </v>
      </c>
      <c r="AY25" s="23" t="str">
        <f>IF(ISBLANK(AY6)," ",IFERROR(VLOOKUP(AY17,'Información Base'!$B$5:$T$44,19,FALSE),0))</f>
        <v xml:space="preserve"> </v>
      </c>
      <c r="AZ25" s="23" t="str">
        <f>IF(ISBLANK(AZ6)," ",IFERROR(VLOOKUP(AZ17,'Información Base'!$B$5:$T$44,19,FALSE),0))</f>
        <v xml:space="preserve"> </v>
      </c>
      <c r="BA25" s="23" t="str">
        <f>IF(ISBLANK(BA6)," ",IFERROR(VLOOKUP(BA17,'Información Base'!$B$5:$T$44,19,FALSE),0))</f>
        <v xml:space="preserve"> </v>
      </c>
      <c r="BB25" s="23" t="str">
        <f>IF(ISBLANK(BB6)," ",IFERROR(VLOOKUP(BB17,'Información Base'!$B$5:$T$44,19,FALSE),0))</f>
        <v xml:space="preserve"> </v>
      </c>
      <c r="BC25" s="23" t="str">
        <f>IF(ISBLANK(BC6)," ",IFERROR(VLOOKUP(BC17,'Información Base'!$B$5:$T$44,19,FALSE),0))</f>
        <v xml:space="preserve"> </v>
      </c>
      <c r="BD25" s="23" t="str">
        <f>IF(ISBLANK(BD6)," ",IFERROR(VLOOKUP(BD17,'Información Base'!$B$5:$T$44,19,FALSE),0))</f>
        <v xml:space="preserve"> </v>
      </c>
      <c r="BE25" s="23" t="str">
        <f>IF(ISBLANK(BE6)," ",IFERROR(VLOOKUP(BE17,'Información Base'!$B$5:$T$44,19,FALSE),0))</f>
        <v xml:space="preserve"> </v>
      </c>
      <c r="BF25" s="23" t="str">
        <f>IF(ISBLANK(BF6)," ",IFERROR(VLOOKUP(BF17,'Información Base'!$B$5:$T$44,19,FALSE),0))</f>
        <v xml:space="preserve"> </v>
      </c>
      <c r="BG25" s="23" t="str">
        <f>IF(ISBLANK(BG6)," ",IFERROR(VLOOKUP(BG17,'Información Base'!$B$5:$T$44,19,FALSE),0))</f>
        <v xml:space="preserve"> </v>
      </c>
      <c r="BH25" s="23" t="str">
        <f>IF(ISBLANK(BH6)," ",IFERROR(VLOOKUP(BH17,'Información Base'!$B$5:$T$44,19,FALSE),0))</f>
        <v xml:space="preserve"> </v>
      </c>
      <c r="BI25" s="23" t="str">
        <f>IF(ISBLANK(BI6)," ",IFERROR(VLOOKUP(BI17,'Información Base'!$B$5:$T$44,19,FALSE),0))</f>
        <v xml:space="preserve"> </v>
      </c>
      <c r="BJ25" s="23" t="str">
        <f>IF(ISBLANK(BJ6)," ",IFERROR(VLOOKUP(BJ17,'Información Base'!$B$5:$T$44,19,FALSE),0))</f>
        <v xml:space="preserve"> </v>
      </c>
      <c r="BK25" s="23" t="str">
        <f>IF(ISBLANK(BK6)," ",IFERROR(VLOOKUP(BK17,'Información Base'!$B$5:$T$44,19,FALSE),0))</f>
        <v xml:space="preserve"> </v>
      </c>
      <c r="BL25" s="23" t="str">
        <f>IF(ISBLANK(BL6)," ",IFERROR(VLOOKUP(BL17,'Información Base'!$B$5:$T$44,19,FALSE),0))</f>
        <v xml:space="preserve"> </v>
      </c>
      <c r="BM25" s="23" t="str">
        <f>IF(ISBLANK(BM6)," ",IFERROR(VLOOKUP(BM17,'Información Base'!$B$5:$T$44,19,FALSE),0))</f>
        <v xml:space="preserve"> </v>
      </c>
      <c r="BN25" s="23" t="str">
        <f>IF(ISBLANK(BN6)," ",IFERROR(VLOOKUP(BN17,'Información Base'!$B$5:$T$44,19,FALSE),0))</f>
        <v xml:space="preserve"> </v>
      </c>
      <c r="BO25" s="23" t="str">
        <f>IF(ISBLANK(BO6)," ",IFERROR(VLOOKUP(BO17,'Información Base'!$B$5:$T$44,19,FALSE),0))</f>
        <v xml:space="preserve"> </v>
      </c>
      <c r="BP25" s="23" t="str">
        <f>IF(ISBLANK(BP6)," ",IFERROR(VLOOKUP(BP17,'Información Base'!$B$5:$T$44,19,FALSE),0))</f>
        <v xml:space="preserve"> </v>
      </c>
      <c r="BQ25" s="23" t="str">
        <f>IF(ISBLANK(BQ6)," ",IFERROR(VLOOKUP(BQ17,'Información Base'!$B$5:$T$44,19,FALSE),0))</f>
        <v xml:space="preserve"> </v>
      </c>
      <c r="BR25" s="23" t="str">
        <f>IF(ISBLANK(BR6)," ",IFERROR(VLOOKUP(BR17,'Información Base'!$B$5:$T$44,19,FALSE),0))</f>
        <v xml:space="preserve"> </v>
      </c>
      <c r="BS25" s="23" t="str">
        <f>IF(ISBLANK(BS6)," ",IFERROR(VLOOKUP(BS17,'Información Base'!$B$5:$T$44,19,FALSE),0))</f>
        <v xml:space="preserve"> </v>
      </c>
      <c r="BT25" s="23" t="str">
        <f>IF(ISBLANK(BT6)," ",IFERROR(VLOOKUP(BT17,'Información Base'!$B$5:$T$44,19,FALSE),0))</f>
        <v xml:space="preserve"> </v>
      </c>
      <c r="BU25" s="23" t="str">
        <f>IF(ISBLANK(BU6)," ",IFERROR(VLOOKUP(BU17,'Información Base'!$B$5:$T$44,19,FALSE),0))</f>
        <v xml:space="preserve"> </v>
      </c>
      <c r="BV25" s="23" t="str">
        <f>IF(ISBLANK(BV6)," ",IFERROR(VLOOKUP(BV17,'Información Base'!$B$5:$T$44,19,FALSE),0))</f>
        <v xml:space="preserve"> </v>
      </c>
      <c r="BW25" s="23" t="str">
        <f>IF(ISBLANK(BW6)," ",IFERROR(VLOOKUP(BW17,'Información Base'!$B$5:$T$44,19,FALSE),0))</f>
        <v xml:space="preserve"> </v>
      </c>
      <c r="BX25" s="23" t="str">
        <f>IF(ISBLANK(BX6)," ",IFERROR(VLOOKUP(BX17,'Información Base'!$B$5:$T$44,19,FALSE),0))</f>
        <v xml:space="preserve"> </v>
      </c>
      <c r="BY25" s="23" t="str">
        <f>IF(ISBLANK(BY6)," ",IFERROR(VLOOKUP(BY17,'Información Base'!$B$5:$T$44,19,FALSE),0))</f>
        <v xml:space="preserve"> </v>
      </c>
      <c r="BZ25" s="23" t="str">
        <f>IF(ISBLANK(BZ6)," ",IFERROR(VLOOKUP(BZ17,'Información Base'!$B$5:$T$44,19,FALSE),0))</f>
        <v xml:space="preserve"> </v>
      </c>
      <c r="CA25" s="23" t="str">
        <f>IF(ISBLANK(CA6)," ",IFERROR(VLOOKUP(CA17,'Información Base'!$B$5:$T$44,19,FALSE),0))</f>
        <v xml:space="preserve"> </v>
      </c>
      <c r="CB25" s="23" t="str">
        <f>IF(ISBLANK(CB6)," ",IFERROR(VLOOKUP(CB17,'Información Base'!$B$5:$T$44,19,FALSE),0))</f>
        <v xml:space="preserve"> </v>
      </c>
      <c r="CC25" s="23" t="str">
        <f>IF(ISBLANK(CC6)," ",IFERROR(VLOOKUP(CC17,'Información Base'!$B$5:$T$44,19,FALSE),0))</f>
        <v xml:space="preserve"> </v>
      </c>
      <c r="CD25" s="23" t="str">
        <f>IF(ISBLANK(CD6)," ",IFERROR(VLOOKUP(CD17,'Información Base'!$B$5:$T$44,19,FALSE),0))</f>
        <v xml:space="preserve"> </v>
      </c>
      <c r="CE25" s="23" t="str">
        <f>IF(ISBLANK(CE6)," ",IFERROR(VLOOKUP(CE17,'Información Base'!$B$5:$T$44,19,FALSE),0))</f>
        <v xml:space="preserve"> </v>
      </c>
      <c r="CF25" s="23" t="str">
        <f>IF(ISBLANK(CF6)," ",IFERROR(VLOOKUP(CF17,'Información Base'!$B$5:$T$44,19,FALSE),0))</f>
        <v xml:space="preserve"> </v>
      </c>
      <c r="CG25" s="23" t="str">
        <f>IF(ISBLANK(CG6)," ",IFERROR(VLOOKUP(CG17,'Información Base'!$B$5:$T$44,19,FALSE),0))</f>
        <v xml:space="preserve"> </v>
      </c>
      <c r="CH25" s="23" t="str">
        <f>IF(ISBLANK(CH6)," ",IFERROR(VLOOKUP(CH17,'Información Base'!$B$5:$T$44,19,FALSE),0))</f>
        <v xml:space="preserve"> </v>
      </c>
      <c r="CI25" s="23" t="str">
        <f>IF(ISBLANK(CI6)," ",IFERROR(VLOOKUP(CI17,'Información Base'!$B$5:$T$44,19,FALSE),0))</f>
        <v xml:space="preserve"> </v>
      </c>
      <c r="CJ25" s="23" t="str">
        <f>IF(ISBLANK(CJ6)," ",IFERROR(VLOOKUP(CJ17,'Información Base'!$B$5:$T$44,19,FALSE),0))</f>
        <v xml:space="preserve"> </v>
      </c>
      <c r="CK25" s="23" t="str">
        <f>IF(ISBLANK(CK6)," ",IFERROR(VLOOKUP(CK17,'Información Base'!$B$5:$T$44,19,FALSE),0))</f>
        <v xml:space="preserve"> </v>
      </c>
      <c r="CL25" s="23" t="str">
        <f>IF(ISBLANK(CL6)," ",IFERROR(VLOOKUP(CL17,'Información Base'!$B$5:$T$44,19,FALSE),0))</f>
        <v xml:space="preserve"> </v>
      </c>
      <c r="CM25" s="23" t="str">
        <f>IF(ISBLANK(CM6)," ",IFERROR(VLOOKUP(CM17,'Información Base'!$B$5:$T$44,19,FALSE),0))</f>
        <v xml:space="preserve"> </v>
      </c>
      <c r="CN25" s="23" t="str">
        <f>IF(ISBLANK(CN6)," ",IFERROR(VLOOKUP(CN17,'Información Base'!$B$5:$T$44,19,FALSE),0))</f>
        <v xml:space="preserve"> </v>
      </c>
      <c r="CO25" s="23" t="str">
        <f>IF(ISBLANK(CO6)," ",IFERROR(VLOOKUP(CO17,'Información Base'!$B$5:$T$44,19,FALSE),0))</f>
        <v xml:space="preserve"> </v>
      </c>
      <c r="CP25" s="23" t="str">
        <f>IF(ISBLANK(CP6)," ",IFERROR(VLOOKUP(CP17,'Información Base'!$B$5:$T$44,19,FALSE),0))</f>
        <v xml:space="preserve"> </v>
      </c>
      <c r="CQ25" s="23" t="str">
        <f>IF(ISBLANK(CQ6)," ",IFERROR(VLOOKUP(CQ17,'Información Base'!$B$5:$T$44,19,FALSE),0))</f>
        <v xml:space="preserve"> </v>
      </c>
      <c r="CR25" s="23" t="str">
        <f>IF(ISBLANK(CR6)," ",IFERROR(VLOOKUP(CR17,'Información Base'!$B$5:$T$44,19,FALSE),0))</f>
        <v xml:space="preserve"> </v>
      </c>
      <c r="CS25" s="23" t="str">
        <f>IF(ISBLANK(CS6)," ",IFERROR(VLOOKUP(CS17,'Información Base'!$B$5:$T$44,19,FALSE),0))</f>
        <v xml:space="preserve"> </v>
      </c>
      <c r="CT25" s="23" t="str">
        <f>IF(ISBLANK(CT6)," ",IFERROR(VLOOKUP(CT17,'Información Base'!$B$5:$T$44,19,FALSE),0))</f>
        <v xml:space="preserve"> </v>
      </c>
      <c r="CU25" s="23" t="str">
        <f>IF(ISBLANK(CU6)," ",IFERROR(VLOOKUP(CU17,'Información Base'!$B$5:$T$44,19,FALSE),0))</f>
        <v xml:space="preserve"> </v>
      </c>
      <c r="CV25" s="23" t="str">
        <f>IF(ISBLANK(CV6)," ",IFERROR(VLOOKUP(CV17,'Información Base'!$B$5:$T$44,19,FALSE),0))</f>
        <v xml:space="preserve"> </v>
      </c>
      <c r="CW25" s="23" t="str">
        <f>IF(ISBLANK(CW6)," ",IFERROR(VLOOKUP(CW17,'Información Base'!$B$5:$T$44,19,FALSE),0))</f>
        <v xml:space="preserve"> </v>
      </c>
      <c r="CX25" s="23" t="str">
        <f>IF(ISBLANK(CX6)," ",IFERROR(VLOOKUP(CX17,'Información Base'!$B$5:$T$44,19,FALSE),0))</f>
        <v xml:space="preserve"> </v>
      </c>
      <c r="CY25" s="23" t="str">
        <f>IF(ISBLANK(CY6)," ",IFERROR(VLOOKUP(CY17,'Información Base'!$B$5:$T$44,19,FALSE),0))</f>
        <v xml:space="preserve"> </v>
      </c>
      <c r="CZ25" s="23" t="str">
        <f>IF(ISBLANK(CZ6)," ",IFERROR(VLOOKUP(CZ17,'Información Base'!$B$5:$T$44,19,FALSE),0))</f>
        <v xml:space="preserve"> </v>
      </c>
      <c r="DA25" s="23" t="str">
        <f>IF(ISBLANK(DA6)," ",IFERROR(VLOOKUP(DA17,'Información Base'!$B$5:$T$44,19,FALSE),0))</f>
        <v xml:space="preserve"> </v>
      </c>
      <c r="DB25" s="23" t="str">
        <f>IF(ISBLANK(DB6)," ",IFERROR(VLOOKUP(DB17,'Información Base'!$B$5:$T$44,19,FALSE),0))</f>
        <v xml:space="preserve"> </v>
      </c>
      <c r="DC25" s="23" t="str">
        <f>IF(ISBLANK(DC6)," ",IFERROR(VLOOKUP(DC17,'Información Base'!$B$5:$T$44,19,FALSE),0))</f>
        <v xml:space="preserve"> </v>
      </c>
      <c r="DD25" s="23" t="str">
        <f>IF(ISBLANK(DD6)," ",IFERROR(VLOOKUP(DD17,'Información Base'!$B$5:$T$44,19,FALSE),0))</f>
        <v xml:space="preserve"> </v>
      </c>
      <c r="DE25" s="23" t="str">
        <f>IF(ISBLANK(DE6)," ",IFERROR(VLOOKUP(DE17,'Información Base'!$B$5:$T$44,19,FALSE),0))</f>
        <v xml:space="preserve"> </v>
      </c>
      <c r="DF25" s="23" t="str">
        <f>IF(ISBLANK(DF6)," ",IFERROR(VLOOKUP(DF17,'Información Base'!$B$5:$T$44,19,FALSE),0))</f>
        <v xml:space="preserve"> </v>
      </c>
      <c r="DG25" s="23" t="str">
        <f>IF(ISBLANK(DG6)," ",IFERROR(VLOOKUP(DG17,'Información Base'!$B$5:$T$44,19,FALSE),0))</f>
        <v xml:space="preserve"> </v>
      </c>
      <c r="DH25" s="23" t="str">
        <f>IF(ISBLANK(DH6)," ",IFERROR(VLOOKUP(DH17,'Información Base'!$B$5:$T$44,19,FALSE),0))</f>
        <v xml:space="preserve"> </v>
      </c>
      <c r="DI25" s="23" t="str">
        <f>IF(ISBLANK(DI6)," ",IFERROR(VLOOKUP(DI17,'Información Base'!$B$5:$T$44,19,FALSE),0))</f>
        <v xml:space="preserve"> </v>
      </c>
    </row>
    <row r="26" spans="2:113" x14ac:dyDescent="0.25">
      <c r="B26" s="154"/>
      <c r="I26" s="155"/>
    </row>
    <row r="27" spans="2:113" x14ac:dyDescent="0.25">
      <c r="B27" s="154"/>
      <c r="I27" s="155"/>
    </row>
    <row r="28" spans="2:113" ht="28.5" customHeight="1" x14ac:dyDescent="0.25">
      <c r="B28" s="157" t="s">
        <v>233</v>
      </c>
      <c r="C28" s="39" t="e" vm="2">
        <f ca="1">IF(ISBLANK(C6)," ",C6)</f>
        <v>#VALUE!</v>
      </c>
      <c r="D28" s="39" t="str">
        <f t="shared" ref="D28:BO28" si="2">IF(ISBLANK(D6)," ",D6)</f>
        <v xml:space="preserve"> </v>
      </c>
      <c r="E28" s="39" t="str">
        <f t="shared" si="2"/>
        <v xml:space="preserve"> </v>
      </c>
      <c r="F28" s="39" t="str">
        <f t="shared" si="2"/>
        <v xml:space="preserve"> </v>
      </c>
      <c r="G28" s="39" t="str">
        <f t="shared" si="2"/>
        <v xml:space="preserve"> </v>
      </c>
      <c r="H28" s="39" t="str">
        <f t="shared" si="2"/>
        <v xml:space="preserve"> </v>
      </c>
      <c r="I28" s="185" t="str">
        <f t="shared" si="2"/>
        <v xml:space="preserve"> </v>
      </c>
      <c r="J28" s="37" t="str">
        <f t="shared" si="2"/>
        <v xml:space="preserve"> </v>
      </c>
      <c r="K28" s="37" t="str">
        <f t="shared" si="2"/>
        <v xml:space="preserve"> </v>
      </c>
      <c r="L28" s="37" t="str">
        <f t="shared" si="2"/>
        <v xml:space="preserve"> </v>
      </c>
      <c r="M28" s="37" t="str">
        <f t="shared" si="2"/>
        <v xml:space="preserve"> </v>
      </c>
      <c r="N28" s="37" t="str">
        <f t="shared" si="2"/>
        <v xml:space="preserve"> </v>
      </c>
      <c r="O28" s="37" t="str">
        <f t="shared" si="2"/>
        <v xml:space="preserve"> </v>
      </c>
      <c r="P28" s="37" t="str">
        <f t="shared" si="2"/>
        <v xml:space="preserve"> </v>
      </c>
      <c r="Q28" s="37" t="str">
        <f t="shared" si="2"/>
        <v xml:space="preserve"> </v>
      </c>
      <c r="R28" s="37" t="str">
        <f t="shared" si="2"/>
        <v xml:space="preserve"> </v>
      </c>
      <c r="S28" s="37" t="str">
        <f t="shared" si="2"/>
        <v xml:space="preserve"> </v>
      </c>
      <c r="T28" s="37" t="str">
        <f t="shared" si="2"/>
        <v xml:space="preserve"> </v>
      </c>
      <c r="U28" s="37" t="str">
        <f t="shared" si="2"/>
        <v xml:space="preserve"> </v>
      </c>
      <c r="V28" s="37" t="str">
        <f t="shared" si="2"/>
        <v xml:space="preserve"> </v>
      </c>
      <c r="W28" s="37" t="str">
        <f t="shared" si="2"/>
        <v xml:space="preserve"> </v>
      </c>
      <c r="X28" s="37" t="str">
        <f t="shared" si="2"/>
        <v xml:space="preserve"> </v>
      </c>
      <c r="Y28" s="37" t="str">
        <f t="shared" si="2"/>
        <v xml:space="preserve"> </v>
      </c>
      <c r="Z28" s="37" t="str">
        <f t="shared" si="2"/>
        <v xml:space="preserve"> </v>
      </c>
      <c r="AA28" s="39" t="str">
        <f t="shared" si="2"/>
        <v xml:space="preserve"> </v>
      </c>
      <c r="AB28" s="39" t="str">
        <f t="shared" si="2"/>
        <v xml:space="preserve"> </v>
      </c>
      <c r="AC28" s="39" t="str">
        <f t="shared" si="2"/>
        <v xml:space="preserve"> </v>
      </c>
      <c r="AD28" s="39" t="str">
        <f t="shared" si="2"/>
        <v xml:space="preserve"> </v>
      </c>
      <c r="AE28" s="39" t="str">
        <f t="shared" si="2"/>
        <v xml:space="preserve"> </v>
      </c>
      <c r="AF28" s="39" t="str">
        <f t="shared" si="2"/>
        <v xml:space="preserve"> </v>
      </c>
      <c r="AG28" s="39" t="str">
        <f t="shared" si="2"/>
        <v xml:space="preserve"> </v>
      </c>
      <c r="AH28" s="39" t="str">
        <f t="shared" si="2"/>
        <v xml:space="preserve"> </v>
      </c>
      <c r="AI28" s="39" t="str">
        <f t="shared" si="2"/>
        <v xml:space="preserve"> </v>
      </c>
      <c r="AJ28" s="39" t="str">
        <f t="shared" si="2"/>
        <v xml:space="preserve"> </v>
      </c>
      <c r="AK28" s="39" t="str">
        <f t="shared" si="2"/>
        <v xml:space="preserve"> </v>
      </c>
      <c r="AL28" s="39" t="str">
        <f t="shared" si="2"/>
        <v xml:space="preserve"> </v>
      </c>
      <c r="AM28" s="39" t="str">
        <f t="shared" si="2"/>
        <v xml:space="preserve"> </v>
      </c>
      <c r="AN28" s="39" t="str">
        <f t="shared" si="2"/>
        <v xml:space="preserve"> </v>
      </c>
      <c r="AO28" s="39" t="str">
        <f t="shared" si="2"/>
        <v xml:space="preserve"> </v>
      </c>
      <c r="AP28" s="39" t="str">
        <f t="shared" si="2"/>
        <v xml:space="preserve"> </v>
      </c>
      <c r="AQ28" s="39" t="str">
        <f t="shared" si="2"/>
        <v xml:space="preserve"> </v>
      </c>
      <c r="AR28" s="39" t="str">
        <f t="shared" si="2"/>
        <v xml:space="preserve"> </v>
      </c>
      <c r="AS28" s="39" t="str">
        <f t="shared" si="2"/>
        <v xml:space="preserve"> </v>
      </c>
      <c r="AT28" s="39" t="str">
        <f t="shared" si="2"/>
        <v xml:space="preserve"> </v>
      </c>
      <c r="AU28" s="39" t="str">
        <f t="shared" si="2"/>
        <v xml:space="preserve"> </v>
      </c>
      <c r="AV28" s="39" t="str">
        <f t="shared" si="2"/>
        <v xml:space="preserve"> </v>
      </c>
      <c r="AW28" s="39" t="str">
        <f t="shared" si="2"/>
        <v xml:space="preserve"> </v>
      </c>
      <c r="AX28" s="39" t="str">
        <f t="shared" si="2"/>
        <v xml:space="preserve"> </v>
      </c>
      <c r="AY28" s="39" t="str">
        <f t="shared" si="2"/>
        <v xml:space="preserve"> </v>
      </c>
      <c r="AZ28" s="39" t="str">
        <f t="shared" si="2"/>
        <v xml:space="preserve"> </v>
      </c>
      <c r="BA28" s="39" t="str">
        <f t="shared" si="2"/>
        <v xml:space="preserve"> </v>
      </c>
      <c r="BB28" s="39" t="str">
        <f t="shared" si="2"/>
        <v xml:space="preserve"> </v>
      </c>
      <c r="BC28" s="39" t="str">
        <f t="shared" si="2"/>
        <v xml:space="preserve"> </v>
      </c>
      <c r="BD28" s="39" t="str">
        <f t="shared" si="2"/>
        <v xml:space="preserve"> </v>
      </c>
      <c r="BE28" s="39" t="str">
        <f t="shared" si="2"/>
        <v xml:space="preserve"> </v>
      </c>
      <c r="BF28" s="39" t="str">
        <f t="shared" si="2"/>
        <v xml:space="preserve"> </v>
      </c>
      <c r="BG28" s="39" t="str">
        <f t="shared" si="2"/>
        <v xml:space="preserve"> </v>
      </c>
      <c r="BH28" s="39" t="str">
        <f t="shared" si="2"/>
        <v xml:space="preserve"> </v>
      </c>
      <c r="BI28" s="39" t="str">
        <f t="shared" si="2"/>
        <v xml:space="preserve"> </v>
      </c>
      <c r="BJ28" s="39" t="str">
        <f t="shared" si="2"/>
        <v xml:space="preserve"> </v>
      </c>
      <c r="BK28" s="39" t="str">
        <f t="shared" si="2"/>
        <v xml:space="preserve"> </v>
      </c>
      <c r="BL28" s="39" t="str">
        <f t="shared" si="2"/>
        <v xml:space="preserve"> </v>
      </c>
      <c r="BM28" s="39" t="str">
        <f t="shared" si="2"/>
        <v xml:space="preserve"> </v>
      </c>
      <c r="BN28" s="39" t="str">
        <f t="shared" si="2"/>
        <v xml:space="preserve"> </v>
      </c>
      <c r="BO28" s="39" t="str">
        <f t="shared" si="2"/>
        <v xml:space="preserve"> </v>
      </c>
      <c r="BP28" s="39" t="str">
        <f t="shared" ref="BP28:DI28" si="3">IF(ISBLANK(BP6)," ",BP6)</f>
        <v xml:space="preserve"> </v>
      </c>
      <c r="BQ28" s="39" t="str">
        <f t="shared" si="3"/>
        <v xml:space="preserve"> </v>
      </c>
      <c r="BR28" s="39" t="str">
        <f t="shared" si="3"/>
        <v xml:space="preserve"> </v>
      </c>
      <c r="BS28" s="39" t="str">
        <f t="shared" si="3"/>
        <v xml:space="preserve"> </v>
      </c>
      <c r="BT28" s="39" t="str">
        <f t="shared" si="3"/>
        <v xml:space="preserve"> </v>
      </c>
      <c r="BU28" s="39" t="str">
        <f t="shared" si="3"/>
        <v xml:space="preserve"> </v>
      </c>
      <c r="BV28" s="39" t="str">
        <f t="shared" si="3"/>
        <v xml:space="preserve"> </v>
      </c>
      <c r="BW28" s="39" t="str">
        <f t="shared" si="3"/>
        <v xml:space="preserve"> </v>
      </c>
      <c r="BX28" s="39" t="str">
        <f t="shared" si="3"/>
        <v xml:space="preserve"> </v>
      </c>
      <c r="BY28" s="39" t="str">
        <f t="shared" si="3"/>
        <v xml:space="preserve"> </v>
      </c>
      <c r="BZ28" s="39" t="str">
        <f t="shared" si="3"/>
        <v xml:space="preserve"> </v>
      </c>
      <c r="CA28" s="39" t="str">
        <f t="shared" si="3"/>
        <v xml:space="preserve"> </v>
      </c>
      <c r="CB28" s="39" t="str">
        <f t="shared" si="3"/>
        <v xml:space="preserve"> </v>
      </c>
      <c r="CC28" s="39" t="str">
        <f t="shared" si="3"/>
        <v xml:space="preserve"> </v>
      </c>
      <c r="CD28" s="39" t="str">
        <f t="shared" si="3"/>
        <v xml:space="preserve"> </v>
      </c>
      <c r="CE28" s="39" t="str">
        <f t="shared" si="3"/>
        <v xml:space="preserve"> </v>
      </c>
      <c r="CF28" s="39" t="str">
        <f t="shared" si="3"/>
        <v xml:space="preserve"> </v>
      </c>
      <c r="CG28" s="39" t="str">
        <f t="shared" si="3"/>
        <v xml:space="preserve"> </v>
      </c>
      <c r="CH28" s="39" t="str">
        <f t="shared" si="3"/>
        <v xml:space="preserve"> </v>
      </c>
      <c r="CI28" s="39" t="str">
        <f t="shared" si="3"/>
        <v xml:space="preserve"> </v>
      </c>
      <c r="CJ28" s="39" t="str">
        <f t="shared" si="3"/>
        <v xml:space="preserve"> </v>
      </c>
      <c r="CK28" s="39" t="str">
        <f t="shared" si="3"/>
        <v xml:space="preserve"> </v>
      </c>
      <c r="CL28" s="39" t="str">
        <f t="shared" si="3"/>
        <v xml:space="preserve"> </v>
      </c>
      <c r="CM28" s="39" t="str">
        <f t="shared" si="3"/>
        <v xml:space="preserve"> </v>
      </c>
      <c r="CN28" s="39" t="str">
        <f t="shared" si="3"/>
        <v xml:space="preserve"> </v>
      </c>
      <c r="CO28" s="39" t="str">
        <f t="shared" si="3"/>
        <v xml:space="preserve"> </v>
      </c>
      <c r="CP28" s="39" t="str">
        <f t="shared" si="3"/>
        <v xml:space="preserve"> </v>
      </c>
      <c r="CQ28" s="39" t="str">
        <f t="shared" si="3"/>
        <v xml:space="preserve"> </v>
      </c>
      <c r="CR28" s="39" t="str">
        <f t="shared" si="3"/>
        <v xml:space="preserve"> </v>
      </c>
      <c r="CS28" s="39" t="str">
        <f t="shared" si="3"/>
        <v xml:space="preserve"> </v>
      </c>
      <c r="CT28" s="39" t="str">
        <f t="shared" si="3"/>
        <v xml:space="preserve"> </v>
      </c>
      <c r="CU28" s="39" t="str">
        <f t="shared" si="3"/>
        <v xml:space="preserve"> </v>
      </c>
      <c r="CV28" s="39" t="str">
        <f t="shared" si="3"/>
        <v xml:space="preserve"> </v>
      </c>
      <c r="CW28" s="39" t="str">
        <f t="shared" si="3"/>
        <v xml:space="preserve"> </v>
      </c>
      <c r="CX28" s="39" t="str">
        <f t="shared" si="3"/>
        <v xml:space="preserve"> </v>
      </c>
      <c r="CY28" s="39" t="str">
        <f t="shared" si="3"/>
        <v xml:space="preserve"> </v>
      </c>
      <c r="CZ28" s="39" t="str">
        <f t="shared" si="3"/>
        <v xml:space="preserve"> </v>
      </c>
      <c r="DA28" s="39" t="str">
        <f t="shared" si="3"/>
        <v xml:space="preserve"> </v>
      </c>
      <c r="DB28" s="39" t="str">
        <f t="shared" si="3"/>
        <v xml:space="preserve"> </v>
      </c>
      <c r="DC28" s="39" t="str">
        <f t="shared" si="3"/>
        <v xml:space="preserve"> </v>
      </c>
      <c r="DD28" s="39" t="str">
        <f t="shared" si="3"/>
        <v xml:space="preserve"> </v>
      </c>
      <c r="DE28" s="39" t="str">
        <f t="shared" si="3"/>
        <v xml:space="preserve"> </v>
      </c>
      <c r="DF28" s="39" t="str">
        <f t="shared" si="3"/>
        <v xml:space="preserve"> </v>
      </c>
      <c r="DG28" s="39" t="str">
        <f t="shared" si="3"/>
        <v xml:space="preserve"> </v>
      </c>
      <c r="DH28" s="39" t="str">
        <f t="shared" si="3"/>
        <v xml:space="preserve"> </v>
      </c>
      <c r="DI28" s="39" t="str">
        <f t="shared" si="3"/>
        <v xml:space="preserve"> </v>
      </c>
    </row>
    <row r="29" spans="2:113" x14ac:dyDescent="0.25">
      <c r="B29" s="186" t="s">
        <v>153</v>
      </c>
      <c r="C29" s="11" cm="1">
        <f t="array" aca="1" ref="C29" ca="1">IF(ISBLANK(C6)," ",IFERROR(_xlfn.IFS(C18=Ponderadores!$C$18,Ponderadores!$D$18,C18=Ponderadores!$C$19,Ponderadores!$D$19,C18=Ponderadores!$C$20,Ponderadores!$D$20,C18=Ponderadores!$C$21,Ponderadores!$D$21),0))</f>
        <v>0</v>
      </c>
      <c r="D29" s="11" t="str" cm="1">
        <f t="array" ref="D29">IF(ISBLANK(D6)," ",IFERROR(_xlfn.IFS(D18=Ponderadores!$C$18,Ponderadores!$D$18,D18=Ponderadores!$C$19,Ponderadores!$D$19,D18=Ponderadores!$C$20,Ponderadores!$D$20,D18=Ponderadores!$C$21,Ponderadores!$D$21),0))</f>
        <v xml:space="preserve"> </v>
      </c>
      <c r="E29" s="11" t="str" cm="1">
        <f t="array" ref="E29">IF(ISBLANK(E6)," ",IFERROR(_xlfn.IFS(E18=Ponderadores!$C$18,Ponderadores!$D$18,E18=Ponderadores!$C$19,Ponderadores!$D$19,E18=Ponderadores!$C$20,Ponderadores!$D$20,E18=Ponderadores!$C$21,Ponderadores!$D$21),0))</f>
        <v xml:space="preserve"> </v>
      </c>
      <c r="F29" s="11" t="str" cm="1">
        <f t="array" ref="F29">IF(ISBLANK(F6)," ",IFERROR(_xlfn.IFS(F18=Ponderadores!$C$18,Ponderadores!$D$18,F18=Ponderadores!$C$19,Ponderadores!$D$19,F18=Ponderadores!$C$20,Ponderadores!$D$20,F18=Ponderadores!$C$21,Ponderadores!$D$21),0))</f>
        <v xml:space="preserve"> </v>
      </c>
      <c r="G29" s="11" t="str" cm="1">
        <f t="array" ref="G29">IF(ISBLANK(G6)," ",IFERROR(_xlfn.IFS(G18=Ponderadores!$C$18,Ponderadores!$D$18,G18=Ponderadores!$C$19,Ponderadores!$D$19,G18=Ponderadores!$C$20,Ponderadores!$D$20,G18=Ponderadores!$C$21,Ponderadores!$D$21),0))</f>
        <v xml:space="preserve"> </v>
      </c>
      <c r="H29" s="11" t="str" cm="1">
        <f t="array" ref="H29">IF(ISBLANK(H6)," ",IFERROR(_xlfn.IFS(H18=Ponderadores!$C$18,Ponderadores!$D$18,H18=Ponderadores!$C$19,Ponderadores!$D$19,H18=Ponderadores!$C$20,Ponderadores!$D$20,H18=Ponderadores!$C$21,Ponderadores!$D$21),0))</f>
        <v xml:space="preserve"> </v>
      </c>
      <c r="I29" s="155" t="str" cm="1">
        <f t="array" ref="I29">IF(ISBLANK(I6)," ",IFERROR(_xlfn.IFS(I18=Ponderadores!$C$18,Ponderadores!$D$18,I18=Ponderadores!$C$19,Ponderadores!$D$19,I18=Ponderadores!$C$20,Ponderadores!$D$20,I18=Ponderadores!$C$21,Ponderadores!$D$21),0))</f>
        <v xml:space="preserve"> </v>
      </c>
      <c r="J29" s="11" t="str" cm="1">
        <f t="array" ref="J29">IF(ISBLANK(J6)," ",IFERROR(_xlfn.IFS(J18=Ponderadores!$C$18,Ponderadores!$D$18,J18=Ponderadores!$C$19,Ponderadores!$D$19,J18=Ponderadores!$C$20,Ponderadores!$D$20,J18=Ponderadores!$C$21,Ponderadores!$D$21),0))</f>
        <v xml:space="preserve"> </v>
      </c>
      <c r="K29" s="11" t="str" cm="1">
        <f t="array" ref="K29">IF(ISBLANK(K6)," ",IFERROR(_xlfn.IFS(K18=Ponderadores!$C$18,Ponderadores!$D$18,K18=Ponderadores!$C$19,Ponderadores!$D$19,K18=Ponderadores!$C$20,Ponderadores!$D$20,K18=Ponderadores!$C$21,Ponderadores!$D$21),0))</f>
        <v xml:space="preserve"> </v>
      </c>
      <c r="L29" s="11" t="str" cm="1">
        <f t="array" ref="L29">IF(ISBLANK(L6)," ",IFERROR(_xlfn.IFS(L18=Ponderadores!$C$18,Ponderadores!$D$18,L18=Ponderadores!$C$19,Ponderadores!$D$19,L18=Ponderadores!$C$20,Ponderadores!$D$20,L18=Ponderadores!$C$21,Ponderadores!$D$21),0))</f>
        <v xml:space="preserve"> </v>
      </c>
      <c r="M29" s="11" t="str" cm="1">
        <f t="array" ref="M29">IF(ISBLANK(M6)," ",IFERROR(_xlfn.IFS(M18=Ponderadores!$C$18,Ponderadores!$D$18,M18=Ponderadores!$C$19,Ponderadores!$D$19,M18=Ponderadores!$C$20,Ponderadores!$D$20,M18=Ponderadores!$C$21,Ponderadores!$D$21),0))</f>
        <v xml:space="preserve"> </v>
      </c>
      <c r="N29" s="11" t="str" cm="1">
        <f t="array" ref="N29">IF(ISBLANK(N6)," ",IFERROR(_xlfn.IFS(N18=Ponderadores!$C$18,Ponderadores!$D$18,N18=Ponderadores!$C$19,Ponderadores!$D$19,N18=Ponderadores!$C$20,Ponderadores!$D$20,N18=Ponderadores!$C$21,Ponderadores!$D$21),0))</f>
        <v xml:space="preserve"> </v>
      </c>
      <c r="O29" s="11" t="str" cm="1">
        <f t="array" ref="O29">IF(ISBLANK(O6)," ",IFERROR(_xlfn.IFS(O18=Ponderadores!$C$18,Ponderadores!$D$18,O18=Ponderadores!$C$19,Ponderadores!$D$19,O18=Ponderadores!$C$20,Ponderadores!$D$20,O18=Ponderadores!$C$21,Ponderadores!$D$21),0))</f>
        <v xml:space="preserve"> </v>
      </c>
      <c r="P29" s="11" t="str" cm="1">
        <f t="array" ref="P29">IF(ISBLANK(P6)," ",IFERROR(_xlfn.IFS(P18=Ponderadores!$C$18,Ponderadores!$D$18,P18=Ponderadores!$C$19,Ponderadores!$D$19,P18=Ponderadores!$C$20,Ponderadores!$D$20,P18=Ponderadores!$C$21,Ponderadores!$D$21),0))</f>
        <v xml:space="preserve"> </v>
      </c>
      <c r="Q29" s="11" t="str" cm="1">
        <f t="array" ref="Q29">IF(ISBLANK(Q6)," ",IFERROR(_xlfn.IFS(Q18=Ponderadores!$C$18,Ponderadores!$D$18,Q18=Ponderadores!$C$19,Ponderadores!$D$19,Q18=Ponderadores!$C$20,Ponderadores!$D$20,Q18=Ponderadores!$C$21,Ponderadores!$D$21),0))</f>
        <v xml:space="preserve"> </v>
      </c>
      <c r="R29" s="11" t="str" cm="1">
        <f t="array" ref="R29">IF(ISBLANK(R6)," ",IFERROR(_xlfn.IFS(R18=Ponderadores!$C$18,Ponderadores!$D$18,R18=Ponderadores!$C$19,Ponderadores!$D$19,R18=Ponderadores!$C$20,Ponderadores!$D$20,R18=Ponderadores!$C$21,Ponderadores!$D$21),0))</f>
        <v xml:space="preserve"> </v>
      </c>
      <c r="S29" s="11" t="str" cm="1">
        <f t="array" ref="S29">IF(ISBLANK(S6)," ",IFERROR(_xlfn.IFS(S18=Ponderadores!$C$18,Ponderadores!$D$18,S18=Ponderadores!$C$19,Ponderadores!$D$19,S18=Ponderadores!$C$20,Ponderadores!$D$20,S18=Ponderadores!$C$21,Ponderadores!$D$21),0))</f>
        <v xml:space="preserve"> </v>
      </c>
      <c r="T29" s="11" t="str" cm="1">
        <f t="array" ref="T29">IF(ISBLANK(T6)," ",IFERROR(_xlfn.IFS(T18=Ponderadores!$C$18,Ponderadores!$D$18,T18=Ponderadores!$C$19,Ponderadores!$D$19,T18=Ponderadores!$C$20,Ponderadores!$D$20,T18=Ponderadores!$C$21,Ponderadores!$D$21),0))</f>
        <v xml:space="preserve"> </v>
      </c>
      <c r="U29" s="11" t="str" cm="1">
        <f t="array" ref="U29">IF(ISBLANK(U6)," ",IFERROR(_xlfn.IFS(U18=Ponderadores!$C$18,Ponderadores!$D$18,U18=Ponderadores!$C$19,Ponderadores!$D$19,U18=Ponderadores!$C$20,Ponderadores!$D$20,U18=Ponderadores!$C$21,Ponderadores!$D$21),0))</f>
        <v xml:space="preserve"> </v>
      </c>
      <c r="V29" s="11" t="str" cm="1">
        <f t="array" ref="V29">IF(ISBLANK(V6)," ",IFERROR(_xlfn.IFS(V18=Ponderadores!$C$18,Ponderadores!$D$18,V18=Ponderadores!$C$19,Ponderadores!$D$19,V18=Ponderadores!$C$20,Ponderadores!$D$20,V18=Ponderadores!$C$21,Ponderadores!$D$21),0))</f>
        <v xml:space="preserve"> </v>
      </c>
      <c r="W29" s="11" t="str" cm="1">
        <f t="array" ref="W29">IF(ISBLANK(W6)," ",IFERROR(_xlfn.IFS(W18=Ponderadores!$C$18,Ponderadores!$D$18,W18=Ponderadores!$C$19,Ponderadores!$D$19,W18=Ponderadores!$C$20,Ponderadores!$D$20,W18=Ponderadores!$C$21,Ponderadores!$D$21),0))</f>
        <v xml:space="preserve"> </v>
      </c>
      <c r="X29" s="11" t="str" cm="1">
        <f t="array" ref="X29">IF(ISBLANK(X6)," ",IFERROR(_xlfn.IFS(X18=Ponderadores!$C$18,Ponderadores!$D$18,X18=Ponderadores!$C$19,Ponderadores!$D$19,X18=Ponderadores!$C$20,Ponderadores!$D$20,X18=Ponderadores!$C$21,Ponderadores!$D$21),0))</f>
        <v xml:space="preserve"> </v>
      </c>
      <c r="Y29" s="11" t="str" cm="1">
        <f t="array" ref="Y29">IF(ISBLANK(Y6)," ",IFERROR(_xlfn.IFS(Y18=Ponderadores!$C$18,Ponderadores!$D$18,Y18=Ponderadores!$C$19,Ponderadores!$D$19,Y18=Ponderadores!$C$20,Ponderadores!$D$20,Y18=Ponderadores!$C$21,Ponderadores!$D$21),0))</f>
        <v xml:space="preserve"> </v>
      </c>
      <c r="Z29" s="11" t="str" cm="1">
        <f t="array" ref="Z29">IF(ISBLANK(Z6)," ",IFERROR(_xlfn.IFS(Z18=Ponderadores!$C$18,Ponderadores!$D$18,Z18=Ponderadores!$C$19,Ponderadores!$D$19,Z18=Ponderadores!$C$20,Ponderadores!$D$20,Z18=Ponderadores!$C$21,Ponderadores!$D$21),0))</f>
        <v xml:space="preserve"> </v>
      </c>
      <c r="AA29" s="11" t="str" cm="1">
        <f t="array" ref="AA29">IF(ISBLANK(AA6)," ",IFERROR(_xlfn.IFS(AA18=Ponderadores!$C$18,Ponderadores!$D$18,AA18=Ponderadores!$C$19,Ponderadores!$D$19,AA18=Ponderadores!$C$20,Ponderadores!$D$20,AA18=Ponderadores!$C$21,Ponderadores!$D$21),0))</f>
        <v xml:space="preserve"> </v>
      </c>
      <c r="AB29" s="11" t="str" cm="1">
        <f t="array" ref="AB29">IF(ISBLANK(AB6)," ",IFERROR(_xlfn.IFS(AB18=Ponderadores!$C$18,Ponderadores!$D$18,AB18=Ponderadores!$C$19,Ponderadores!$D$19,AB18=Ponderadores!$C$20,Ponderadores!$D$20,AB18=Ponderadores!$C$21,Ponderadores!$D$21),0))</f>
        <v xml:space="preserve"> </v>
      </c>
      <c r="AC29" s="11" t="str" cm="1">
        <f t="array" ref="AC29">IF(ISBLANK(AC6)," ",IFERROR(_xlfn.IFS(AC18=Ponderadores!$C$18,Ponderadores!$D$18,AC18=Ponderadores!$C$19,Ponderadores!$D$19,AC18=Ponderadores!$C$20,Ponderadores!$D$20,AC18=Ponderadores!$C$21,Ponderadores!$D$21),0))</f>
        <v xml:space="preserve"> </v>
      </c>
      <c r="AD29" s="11" t="str" cm="1">
        <f t="array" ref="AD29">IF(ISBLANK(AD6)," ",IFERROR(_xlfn.IFS(AD18=Ponderadores!$C$18,Ponderadores!$D$18,AD18=Ponderadores!$C$19,Ponderadores!$D$19,AD18=Ponderadores!$C$20,Ponderadores!$D$20,AD18=Ponderadores!$C$21,Ponderadores!$D$21),0))</f>
        <v xml:space="preserve"> </v>
      </c>
      <c r="AE29" s="11" t="str" cm="1">
        <f t="array" ref="AE29">IF(ISBLANK(AE6)," ",IFERROR(_xlfn.IFS(AE18=Ponderadores!$C$18,Ponderadores!$D$18,AE18=Ponderadores!$C$19,Ponderadores!$D$19,AE18=Ponderadores!$C$20,Ponderadores!$D$20,AE18=Ponderadores!$C$21,Ponderadores!$D$21),0))</f>
        <v xml:space="preserve"> </v>
      </c>
      <c r="AF29" s="11" t="str" cm="1">
        <f t="array" ref="AF29">IF(ISBLANK(AF6)," ",IFERROR(_xlfn.IFS(AF18=Ponderadores!$C$18,Ponderadores!$D$18,AF18=Ponderadores!$C$19,Ponderadores!$D$19,AF18=Ponderadores!$C$20,Ponderadores!$D$20,AF18=Ponderadores!$C$21,Ponderadores!$D$21),0))</f>
        <v xml:space="preserve"> </v>
      </c>
      <c r="AG29" s="11" t="str" cm="1">
        <f t="array" ref="AG29">IF(ISBLANK(AG6)," ",IFERROR(_xlfn.IFS(AG18=Ponderadores!$C$18,Ponderadores!$D$18,AG18=Ponderadores!$C$19,Ponderadores!$D$19,AG18=Ponderadores!$C$20,Ponderadores!$D$20,AG18=Ponderadores!$C$21,Ponderadores!$D$21),0))</f>
        <v xml:space="preserve"> </v>
      </c>
      <c r="AH29" s="11" t="str" cm="1">
        <f t="array" ref="AH29">IF(ISBLANK(AH6)," ",IFERROR(_xlfn.IFS(AH18=Ponderadores!$C$18,Ponderadores!$D$18,AH18=Ponderadores!$C$19,Ponderadores!$D$19,AH18=Ponderadores!$C$20,Ponderadores!$D$20,AH18=Ponderadores!$C$21,Ponderadores!$D$21),0))</f>
        <v xml:space="preserve"> </v>
      </c>
      <c r="AI29" s="11" t="str" cm="1">
        <f t="array" ref="AI29">IF(ISBLANK(AI6)," ",IFERROR(_xlfn.IFS(AI18=Ponderadores!$C$18,Ponderadores!$D$18,AI18=Ponderadores!$C$19,Ponderadores!$D$19,AI18=Ponderadores!$C$20,Ponderadores!$D$20,AI18=Ponderadores!$C$21,Ponderadores!$D$21),0))</f>
        <v xml:space="preserve"> </v>
      </c>
      <c r="AJ29" s="11" t="str" cm="1">
        <f t="array" ref="AJ29">IF(ISBLANK(AJ6)," ",IFERROR(_xlfn.IFS(AJ18=Ponderadores!$C$18,Ponderadores!$D$18,AJ18=Ponderadores!$C$19,Ponderadores!$D$19,AJ18=Ponderadores!$C$20,Ponderadores!$D$20,AJ18=Ponderadores!$C$21,Ponderadores!$D$21),0))</f>
        <v xml:space="preserve"> </v>
      </c>
      <c r="AK29" s="11" t="str" cm="1">
        <f t="array" ref="AK29">IF(ISBLANK(AK6)," ",IFERROR(_xlfn.IFS(AK18=Ponderadores!$C$18,Ponderadores!$D$18,AK18=Ponderadores!$C$19,Ponderadores!$D$19,AK18=Ponderadores!$C$20,Ponderadores!$D$20,AK18=Ponderadores!$C$21,Ponderadores!$D$21),0))</f>
        <v xml:space="preserve"> </v>
      </c>
      <c r="AL29" s="11" t="str" cm="1">
        <f t="array" ref="AL29">IF(ISBLANK(AL6)," ",IFERROR(_xlfn.IFS(AL18=Ponderadores!$C$18,Ponderadores!$D$18,AL18=Ponderadores!$C$19,Ponderadores!$D$19,AL18=Ponderadores!$C$20,Ponderadores!$D$20,AL18=Ponderadores!$C$21,Ponderadores!$D$21),0))</f>
        <v xml:space="preserve"> </v>
      </c>
      <c r="AM29" s="11" t="str" cm="1">
        <f t="array" ref="AM29">IF(ISBLANK(AM6)," ",IFERROR(_xlfn.IFS(AM18=Ponderadores!$C$18,Ponderadores!$D$18,AM18=Ponderadores!$C$19,Ponderadores!$D$19,AM18=Ponderadores!$C$20,Ponderadores!$D$20,AM18=Ponderadores!$C$21,Ponderadores!$D$21),0))</f>
        <v xml:space="preserve"> </v>
      </c>
      <c r="AN29" s="11" t="str" cm="1">
        <f t="array" ref="AN29">IF(ISBLANK(AN6)," ",IFERROR(_xlfn.IFS(AN18=Ponderadores!$C$18,Ponderadores!$D$18,AN18=Ponderadores!$C$19,Ponderadores!$D$19,AN18=Ponderadores!$C$20,Ponderadores!$D$20,AN18=Ponderadores!$C$21,Ponderadores!$D$21),0))</f>
        <v xml:space="preserve"> </v>
      </c>
      <c r="AO29" s="11" t="str" cm="1">
        <f t="array" ref="AO29">IF(ISBLANK(AO6)," ",IFERROR(_xlfn.IFS(AO18=Ponderadores!$C$18,Ponderadores!$D$18,AO18=Ponderadores!$C$19,Ponderadores!$D$19,AO18=Ponderadores!$C$20,Ponderadores!$D$20,AO18=Ponderadores!$C$21,Ponderadores!$D$21),0))</f>
        <v xml:space="preserve"> </v>
      </c>
      <c r="AP29" s="11" t="str" cm="1">
        <f t="array" ref="AP29">IF(ISBLANK(AP6)," ",IFERROR(_xlfn.IFS(AP18=Ponderadores!$C$18,Ponderadores!$D$18,AP18=Ponderadores!$C$19,Ponderadores!$D$19,AP18=Ponderadores!$C$20,Ponderadores!$D$20,AP18=Ponderadores!$C$21,Ponderadores!$D$21),0))</f>
        <v xml:space="preserve"> </v>
      </c>
      <c r="AQ29" s="11" t="str" cm="1">
        <f t="array" ref="AQ29">IF(ISBLANK(AQ6)," ",IFERROR(_xlfn.IFS(AQ18=Ponderadores!$C$18,Ponderadores!$D$18,AQ18=Ponderadores!$C$19,Ponderadores!$D$19,AQ18=Ponderadores!$C$20,Ponderadores!$D$20,AQ18=Ponderadores!$C$21,Ponderadores!$D$21),0))</f>
        <v xml:space="preserve"> </v>
      </c>
      <c r="AR29" s="11" t="str" cm="1">
        <f t="array" ref="AR29">IF(ISBLANK(AR6)," ",IFERROR(_xlfn.IFS(AR18=Ponderadores!$C$18,Ponderadores!$D$18,AR18=Ponderadores!$C$19,Ponderadores!$D$19,AR18=Ponderadores!$C$20,Ponderadores!$D$20,AR18=Ponderadores!$C$21,Ponderadores!$D$21),0))</f>
        <v xml:space="preserve"> </v>
      </c>
      <c r="AS29" s="11" t="str" cm="1">
        <f t="array" ref="AS29">IF(ISBLANK(AS6)," ",IFERROR(_xlfn.IFS(AS18=Ponderadores!$C$18,Ponderadores!$D$18,AS18=Ponderadores!$C$19,Ponderadores!$D$19,AS18=Ponderadores!$C$20,Ponderadores!$D$20,AS18=Ponderadores!$C$21,Ponderadores!$D$21),0))</f>
        <v xml:space="preserve"> </v>
      </c>
      <c r="AT29" s="11" t="str" cm="1">
        <f t="array" ref="AT29">IF(ISBLANK(AT6)," ",IFERROR(_xlfn.IFS(AT18=Ponderadores!$C$18,Ponderadores!$D$18,AT18=Ponderadores!$C$19,Ponderadores!$D$19,AT18=Ponderadores!$C$20,Ponderadores!$D$20,AT18=Ponderadores!$C$21,Ponderadores!$D$21),0))</f>
        <v xml:space="preserve"> </v>
      </c>
      <c r="AU29" s="11" t="str" cm="1">
        <f t="array" ref="AU29">IF(ISBLANK(AU6)," ",IFERROR(_xlfn.IFS(AU18=Ponderadores!$C$18,Ponderadores!$D$18,AU18=Ponderadores!$C$19,Ponderadores!$D$19,AU18=Ponderadores!$C$20,Ponderadores!$D$20,AU18=Ponderadores!$C$21,Ponderadores!$D$21),0))</f>
        <v xml:space="preserve"> </v>
      </c>
      <c r="AV29" s="11" t="str" cm="1">
        <f t="array" ref="AV29">IF(ISBLANK(AV6)," ",IFERROR(_xlfn.IFS(AV18=Ponderadores!$C$18,Ponderadores!$D$18,AV18=Ponderadores!$C$19,Ponderadores!$D$19,AV18=Ponderadores!$C$20,Ponderadores!$D$20,AV18=Ponderadores!$C$21,Ponderadores!$D$21),0))</f>
        <v xml:space="preserve"> </v>
      </c>
      <c r="AW29" s="11" t="str" cm="1">
        <f t="array" ref="AW29">IF(ISBLANK(AW6)," ",IFERROR(_xlfn.IFS(AW18=Ponderadores!$C$18,Ponderadores!$D$18,AW18=Ponderadores!$C$19,Ponderadores!$D$19,AW18=Ponderadores!$C$20,Ponderadores!$D$20,AW18=Ponderadores!$C$21,Ponderadores!$D$21),0))</f>
        <v xml:space="preserve"> </v>
      </c>
      <c r="AX29" s="11" t="str" cm="1">
        <f t="array" ref="AX29">IF(ISBLANK(AX6)," ",IFERROR(_xlfn.IFS(AX18=Ponderadores!$C$18,Ponderadores!$D$18,AX18=Ponderadores!$C$19,Ponderadores!$D$19,AX18=Ponderadores!$C$20,Ponderadores!$D$20,AX18=Ponderadores!$C$21,Ponderadores!$D$21),0))</f>
        <v xml:space="preserve"> </v>
      </c>
      <c r="AY29" s="11" t="str" cm="1">
        <f t="array" ref="AY29">IF(ISBLANK(AY6)," ",IFERROR(_xlfn.IFS(AY18=Ponderadores!$C$18,Ponderadores!$D$18,AY18=Ponderadores!$C$19,Ponderadores!$D$19,AY18=Ponderadores!$C$20,Ponderadores!$D$20,AY18=Ponderadores!$C$21,Ponderadores!$D$21),0))</f>
        <v xml:space="preserve"> </v>
      </c>
      <c r="AZ29" s="11" t="str" cm="1">
        <f t="array" ref="AZ29">IF(ISBLANK(AZ6)," ",IFERROR(_xlfn.IFS(AZ18=Ponderadores!$C$18,Ponderadores!$D$18,AZ18=Ponderadores!$C$19,Ponderadores!$D$19,AZ18=Ponderadores!$C$20,Ponderadores!$D$20,AZ18=Ponderadores!$C$21,Ponderadores!$D$21),0))</f>
        <v xml:space="preserve"> </v>
      </c>
      <c r="BA29" s="11" t="str" cm="1">
        <f t="array" ref="BA29">IF(ISBLANK(BA6)," ",IFERROR(_xlfn.IFS(BA18=Ponderadores!$C$18,Ponderadores!$D$18,BA18=Ponderadores!$C$19,Ponderadores!$D$19,BA18=Ponderadores!$C$20,Ponderadores!$D$20,BA18=Ponderadores!$C$21,Ponderadores!$D$21),0))</f>
        <v xml:space="preserve"> </v>
      </c>
      <c r="BB29" s="11" t="str" cm="1">
        <f t="array" ref="BB29">IF(ISBLANK(BB6)," ",IFERROR(_xlfn.IFS(BB18=Ponderadores!$C$18,Ponderadores!$D$18,BB18=Ponderadores!$C$19,Ponderadores!$D$19,BB18=Ponderadores!$C$20,Ponderadores!$D$20,BB18=Ponderadores!$C$21,Ponderadores!$D$21),0))</f>
        <v xml:space="preserve"> </v>
      </c>
      <c r="BC29" s="11" t="str" cm="1">
        <f t="array" ref="BC29">IF(ISBLANK(BC6)," ",IFERROR(_xlfn.IFS(BC18=Ponderadores!$C$18,Ponderadores!$D$18,BC18=Ponderadores!$C$19,Ponderadores!$D$19,BC18=Ponderadores!$C$20,Ponderadores!$D$20,BC18=Ponderadores!$C$21,Ponderadores!$D$21),0))</f>
        <v xml:space="preserve"> </v>
      </c>
      <c r="BD29" s="11" t="str" cm="1">
        <f t="array" ref="BD29">IF(ISBLANK(BD6)," ",IFERROR(_xlfn.IFS(BD18=Ponderadores!$C$18,Ponderadores!$D$18,BD18=Ponderadores!$C$19,Ponderadores!$D$19,BD18=Ponderadores!$C$20,Ponderadores!$D$20,BD18=Ponderadores!$C$21,Ponderadores!$D$21),0))</f>
        <v xml:space="preserve"> </v>
      </c>
      <c r="BE29" s="11" t="str" cm="1">
        <f t="array" ref="BE29">IF(ISBLANK(BE6)," ",IFERROR(_xlfn.IFS(BE18=Ponderadores!$C$18,Ponderadores!$D$18,BE18=Ponderadores!$C$19,Ponderadores!$D$19,BE18=Ponderadores!$C$20,Ponderadores!$D$20,BE18=Ponderadores!$C$21,Ponderadores!$D$21),0))</f>
        <v xml:space="preserve"> </v>
      </c>
      <c r="BF29" s="11" t="str" cm="1">
        <f t="array" ref="BF29">IF(ISBLANK(BF6)," ",IFERROR(_xlfn.IFS(BF18=Ponderadores!$C$18,Ponderadores!$D$18,BF18=Ponderadores!$C$19,Ponderadores!$D$19,BF18=Ponderadores!$C$20,Ponderadores!$D$20,BF18=Ponderadores!$C$21,Ponderadores!$D$21),0))</f>
        <v xml:space="preserve"> </v>
      </c>
      <c r="BG29" s="11" t="str" cm="1">
        <f t="array" ref="BG29">IF(ISBLANK(BG6)," ",IFERROR(_xlfn.IFS(BG18=Ponderadores!$C$18,Ponderadores!$D$18,BG18=Ponderadores!$C$19,Ponderadores!$D$19,BG18=Ponderadores!$C$20,Ponderadores!$D$20,BG18=Ponderadores!$C$21,Ponderadores!$D$21),0))</f>
        <v xml:space="preserve"> </v>
      </c>
      <c r="BH29" s="11" t="str" cm="1">
        <f t="array" ref="BH29">IF(ISBLANK(BH6)," ",IFERROR(_xlfn.IFS(BH18=Ponderadores!$C$18,Ponderadores!$D$18,BH18=Ponderadores!$C$19,Ponderadores!$D$19,BH18=Ponderadores!$C$20,Ponderadores!$D$20,BH18=Ponderadores!$C$21,Ponderadores!$D$21),0))</f>
        <v xml:space="preserve"> </v>
      </c>
      <c r="BI29" s="11" t="str" cm="1">
        <f t="array" ref="BI29">IF(ISBLANK(BI6)," ",IFERROR(_xlfn.IFS(BI18=Ponderadores!$C$18,Ponderadores!$D$18,BI18=Ponderadores!$C$19,Ponderadores!$D$19,BI18=Ponderadores!$C$20,Ponderadores!$D$20,BI18=Ponderadores!$C$21,Ponderadores!$D$21),0))</f>
        <v xml:space="preserve"> </v>
      </c>
      <c r="BJ29" s="11" t="str" cm="1">
        <f t="array" ref="BJ29">IF(ISBLANK(BJ6)," ",IFERROR(_xlfn.IFS(BJ18=Ponderadores!$C$18,Ponderadores!$D$18,BJ18=Ponderadores!$C$19,Ponderadores!$D$19,BJ18=Ponderadores!$C$20,Ponderadores!$D$20,BJ18=Ponderadores!$C$21,Ponderadores!$D$21),0))</f>
        <v xml:space="preserve"> </v>
      </c>
      <c r="BK29" s="11" t="str" cm="1">
        <f t="array" ref="BK29">IF(ISBLANK(BK6)," ",IFERROR(_xlfn.IFS(BK18=Ponderadores!$C$18,Ponderadores!$D$18,BK18=Ponderadores!$C$19,Ponderadores!$D$19,BK18=Ponderadores!$C$20,Ponderadores!$D$20,BK18=Ponderadores!$C$21,Ponderadores!$D$21),0))</f>
        <v xml:space="preserve"> </v>
      </c>
      <c r="BL29" s="11" t="str" cm="1">
        <f t="array" ref="BL29">IF(ISBLANK(BL6)," ",IFERROR(_xlfn.IFS(BL18=Ponderadores!$C$18,Ponderadores!$D$18,BL18=Ponderadores!$C$19,Ponderadores!$D$19,BL18=Ponderadores!$C$20,Ponderadores!$D$20,BL18=Ponderadores!$C$21,Ponderadores!$D$21),0))</f>
        <v xml:space="preserve"> </v>
      </c>
      <c r="BM29" s="11" t="str" cm="1">
        <f t="array" ref="BM29">IF(ISBLANK(BM6)," ",IFERROR(_xlfn.IFS(BM18=Ponderadores!$C$18,Ponderadores!$D$18,BM18=Ponderadores!$C$19,Ponderadores!$D$19,BM18=Ponderadores!$C$20,Ponderadores!$D$20,BM18=Ponderadores!$C$21,Ponderadores!$D$21),0))</f>
        <v xml:space="preserve"> </v>
      </c>
      <c r="BN29" s="11" t="str" cm="1">
        <f t="array" ref="BN29">IF(ISBLANK(BN6)," ",IFERROR(_xlfn.IFS(BN18=Ponderadores!$C$18,Ponderadores!$D$18,BN18=Ponderadores!$C$19,Ponderadores!$D$19,BN18=Ponderadores!$C$20,Ponderadores!$D$20,BN18=Ponderadores!$C$21,Ponderadores!$D$21),0))</f>
        <v xml:space="preserve"> </v>
      </c>
      <c r="BO29" s="11" t="str" cm="1">
        <f t="array" ref="BO29">IF(ISBLANK(BO6)," ",IFERROR(_xlfn.IFS(BO18=Ponderadores!$C$18,Ponderadores!$D$18,BO18=Ponderadores!$C$19,Ponderadores!$D$19,BO18=Ponderadores!$C$20,Ponderadores!$D$20,BO18=Ponderadores!$C$21,Ponderadores!$D$21),0))</f>
        <v xml:space="preserve"> </v>
      </c>
      <c r="BP29" s="11" t="str" cm="1">
        <f t="array" ref="BP29">IF(ISBLANK(BP6)," ",IFERROR(_xlfn.IFS(BP18=Ponderadores!$C$18,Ponderadores!$D$18,BP18=Ponderadores!$C$19,Ponderadores!$D$19,BP18=Ponderadores!$C$20,Ponderadores!$D$20,BP18=Ponderadores!$C$21,Ponderadores!$D$21),0))</f>
        <v xml:space="preserve"> </v>
      </c>
      <c r="BQ29" s="11" t="str" cm="1">
        <f t="array" ref="BQ29">IF(ISBLANK(BQ6)," ",IFERROR(_xlfn.IFS(BQ18=Ponderadores!$C$18,Ponderadores!$D$18,BQ18=Ponderadores!$C$19,Ponderadores!$D$19,BQ18=Ponderadores!$C$20,Ponderadores!$D$20,BQ18=Ponderadores!$C$21,Ponderadores!$D$21),0))</f>
        <v xml:space="preserve"> </v>
      </c>
      <c r="BR29" s="11" t="str" cm="1">
        <f t="array" ref="BR29">IF(ISBLANK(BR6)," ",IFERROR(_xlfn.IFS(BR18=Ponderadores!$C$18,Ponderadores!$D$18,BR18=Ponderadores!$C$19,Ponderadores!$D$19,BR18=Ponderadores!$C$20,Ponderadores!$D$20,BR18=Ponderadores!$C$21,Ponderadores!$D$21),0))</f>
        <v xml:space="preserve"> </v>
      </c>
      <c r="BS29" s="11" t="str" cm="1">
        <f t="array" ref="BS29">IF(ISBLANK(BS6)," ",IFERROR(_xlfn.IFS(BS18=Ponderadores!$C$18,Ponderadores!$D$18,BS18=Ponderadores!$C$19,Ponderadores!$D$19,BS18=Ponderadores!$C$20,Ponderadores!$D$20,BS18=Ponderadores!$C$21,Ponderadores!$D$21),0))</f>
        <v xml:space="preserve"> </v>
      </c>
      <c r="BT29" s="11" t="str" cm="1">
        <f t="array" ref="BT29">IF(ISBLANK(BT6)," ",IFERROR(_xlfn.IFS(BT18=Ponderadores!$C$18,Ponderadores!$D$18,BT18=Ponderadores!$C$19,Ponderadores!$D$19,BT18=Ponderadores!$C$20,Ponderadores!$D$20,BT18=Ponderadores!$C$21,Ponderadores!$D$21),0))</f>
        <v xml:space="preserve"> </v>
      </c>
      <c r="BU29" s="11" t="str" cm="1">
        <f t="array" ref="BU29">IF(ISBLANK(BU6)," ",IFERROR(_xlfn.IFS(BU18=Ponderadores!$C$18,Ponderadores!$D$18,BU18=Ponderadores!$C$19,Ponderadores!$D$19,BU18=Ponderadores!$C$20,Ponderadores!$D$20,BU18=Ponderadores!$C$21,Ponderadores!$D$21),0))</f>
        <v xml:space="preserve"> </v>
      </c>
      <c r="BV29" s="11" t="str" cm="1">
        <f t="array" ref="BV29">IF(ISBLANK(BV6)," ",IFERROR(_xlfn.IFS(BV18=Ponderadores!$C$18,Ponderadores!$D$18,BV18=Ponderadores!$C$19,Ponderadores!$D$19,BV18=Ponderadores!$C$20,Ponderadores!$D$20,BV18=Ponderadores!$C$21,Ponderadores!$D$21),0))</f>
        <v xml:space="preserve"> </v>
      </c>
      <c r="BW29" s="11" t="str" cm="1">
        <f t="array" ref="BW29">IF(ISBLANK(BW6)," ",IFERROR(_xlfn.IFS(BW18=Ponderadores!$C$18,Ponderadores!$D$18,BW18=Ponderadores!$C$19,Ponderadores!$D$19,BW18=Ponderadores!$C$20,Ponderadores!$D$20,BW18=Ponderadores!$C$21,Ponderadores!$D$21),0))</f>
        <v xml:space="preserve"> </v>
      </c>
      <c r="BX29" s="11" t="str" cm="1">
        <f t="array" ref="BX29">IF(ISBLANK(BX6)," ",IFERROR(_xlfn.IFS(BX18=Ponderadores!$C$18,Ponderadores!$D$18,BX18=Ponderadores!$C$19,Ponderadores!$D$19,BX18=Ponderadores!$C$20,Ponderadores!$D$20,BX18=Ponderadores!$C$21,Ponderadores!$D$21),0))</f>
        <v xml:space="preserve"> </v>
      </c>
      <c r="BY29" s="11" t="str" cm="1">
        <f t="array" ref="BY29">IF(ISBLANK(BY6)," ",IFERROR(_xlfn.IFS(BY18=Ponderadores!$C$18,Ponderadores!$D$18,BY18=Ponderadores!$C$19,Ponderadores!$D$19,BY18=Ponderadores!$C$20,Ponderadores!$D$20,BY18=Ponderadores!$C$21,Ponderadores!$D$21),0))</f>
        <v xml:space="preserve"> </v>
      </c>
      <c r="BZ29" s="11" t="str" cm="1">
        <f t="array" ref="BZ29">IF(ISBLANK(BZ6)," ",IFERROR(_xlfn.IFS(BZ18=Ponderadores!$C$18,Ponderadores!$D$18,BZ18=Ponderadores!$C$19,Ponderadores!$D$19,BZ18=Ponderadores!$C$20,Ponderadores!$D$20,BZ18=Ponderadores!$C$21,Ponderadores!$D$21),0))</f>
        <v xml:space="preserve"> </v>
      </c>
      <c r="CA29" s="11" t="str" cm="1">
        <f t="array" ref="CA29">IF(ISBLANK(CA6)," ",IFERROR(_xlfn.IFS(CA18=Ponderadores!$C$18,Ponderadores!$D$18,CA18=Ponderadores!$C$19,Ponderadores!$D$19,CA18=Ponderadores!$C$20,Ponderadores!$D$20,CA18=Ponderadores!$C$21,Ponderadores!$D$21),0))</f>
        <v xml:space="preserve"> </v>
      </c>
      <c r="CB29" s="11" t="str" cm="1">
        <f t="array" ref="CB29">IF(ISBLANK(CB6)," ",IFERROR(_xlfn.IFS(CB18=Ponderadores!$C$18,Ponderadores!$D$18,CB18=Ponderadores!$C$19,Ponderadores!$D$19,CB18=Ponderadores!$C$20,Ponderadores!$D$20,CB18=Ponderadores!$C$21,Ponderadores!$D$21),0))</f>
        <v xml:space="preserve"> </v>
      </c>
      <c r="CC29" s="11" t="str" cm="1">
        <f t="array" ref="CC29">IF(ISBLANK(CC6)," ",IFERROR(_xlfn.IFS(CC18=Ponderadores!$C$18,Ponderadores!$D$18,CC18=Ponderadores!$C$19,Ponderadores!$D$19,CC18=Ponderadores!$C$20,Ponderadores!$D$20,CC18=Ponderadores!$C$21,Ponderadores!$D$21),0))</f>
        <v xml:space="preserve"> </v>
      </c>
      <c r="CD29" s="11" t="str" cm="1">
        <f t="array" ref="CD29">IF(ISBLANK(CD6)," ",IFERROR(_xlfn.IFS(CD18=Ponderadores!$C$18,Ponderadores!$D$18,CD18=Ponderadores!$C$19,Ponderadores!$D$19,CD18=Ponderadores!$C$20,Ponderadores!$D$20,CD18=Ponderadores!$C$21,Ponderadores!$D$21),0))</f>
        <v xml:space="preserve"> </v>
      </c>
      <c r="CE29" s="11" t="str" cm="1">
        <f t="array" ref="CE29">IF(ISBLANK(CE6)," ",IFERROR(_xlfn.IFS(CE18=Ponderadores!$C$18,Ponderadores!$D$18,CE18=Ponderadores!$C$19,Ponderadores!$D$19,CE18=Ponderadores!$C$20,Ponderadores!$D$20,CE18=Ponderadores!$C$21,Ponderadores!$D$21),0))</f>
        <v xml:space="preserve"> </v>
      </c>
      <c r="CF29" s="11" t="str" cm="1">
        <f t="array" ref="CF29">IF(ISBLANK(CF6)," ",IFERROR(_xlfn.IFS(CF18=Ponderadores!$C$18,Ponderadores!$D$18,CF18=Ponderadores!$C$19,Ponderadores!$D$19,CF18=Ponderadores!$C$20,Ponderadores!$D$20,CF18=Ponderadores!$C$21,Ponderadores!$D$21),0))</f>
        <v xml:space="preserve"> </v>
      </c>
      <c r="CG29" s="11" t="str" cm="1">
        <f t="array" ref="CG29">IF(ISBLANK(CG6)," ",IFERROR(_xlfn.IFS(CG18=Ponderadores!$C$18,Ponderadores!$D$18,CG18=Ponderadores!$C$19,Ponderadores!$D$19,CG18=Ponderadores!$C$20,Ponderadores!$D$20,CG18=Ponderadores!$C$21,Ponderadores!$D$21),0))</f>
        <v xml:space="preserve"> </v>
      </c>
      <c r="CH29" s="11" t="str" cm="1">
        <f t="array" ref="CH29">IF(ISBLANK(CH6)," ",IFERROR(_xlfn.IFS(CH18=Ponderadores!$C$18,Ponderadores!$D$18,CH18=Ponderadores!$C$19,Ponderadores!$D$19,CH18=Ponderadores!$C$20,Ponderadores!$D$20,CH18=Ponderadores!$C$21,Ponderadores!$D$21),0))</f>
        <v xml:space="preserve"> </v>
      </c>
      <c r="CI29" s="11" t="str" cm="1">
        <f t="array" ref="CI29">IF(ISBLANK(CI6)," ",IFERROR(_xlfn.IFS(CI18=Ponderadores!$C$18,Ponderadores!$D$18,CI18=Ponderadores!$C$19,Ponderadores!$D$19,CI18=Ponderadores!$C$20,Ponderadores!$D$20,CI18=Ponderadores!$C$21,Ponderadores!$D$21),0))</f>
        <v xml:space="preserve"> </v>
      </c>
      <c r="CJ29" s="11" t="str" cm="1">
        <f t="array" ref="CJ29">IF(ISBLANK(CJ6)," ",IFERROR(_xlfn.IFS(CJ18=Ponderadores!$C$18,Ponderadores!$D$18,CJ18=Ponderadores!$C$19,Ponderadores!$D$19,CJ18=Ponderadores!$C$20,Ponderadores!$D$20,CJ18=Ponderadores!$C$21,Ponderadores!$D$21),0))</f>
        <v xml:space="preserve"> </v>
      </c>
      <c r="CK29" s="11" t="str" cm="1">
        <f t="array" ref="CK29">IF(ISBLANK(CK6)," ",IFERROR(_xlfn.IFS(CK18=Ponderadores!$C$18,Ponderadores!$D$18,CK18=Ponderadores!$C$19,Ponderadores!$D$19,CK18=Ponderadores!$C$20,Ponderadores!$D$20,CK18=Ponderadores!$C$21,Ponderadores!$D$21),0))</f>
        <v xml:space="preserve"> </v>
      </c>
      <c r="CL29" s="11" t="str" cm="1">
        <f t="array" ref="CL29">IF(ISBLANK(CL6)," ",IFERROR(_xlfn.IFS(CL18=Ponderadores!$C$18,Ponderadores!$D$18,CL18=Ponderadores!$C$19,Ponderadores!$D$19,CL18=Ponderadores!$C$20,Ponderadores!$D$20,CL18=Ponderadores!$C$21,Ponderadores!$D$21),0))</f>
        <v xml:space="preserve"> </v>
      </c>
      <c r="CM29" s="11" t="str" cm="1">
        <f t="array" ref="CM29">IF(ISBLANK(CM6)," ",IFERROR(_xlfn.IFS(CM18=Ponderadores!$C$18,Ponderadores!$D$18,CM18=Ponderadores!$C$19,Ponderadores!$D$19,CM18=Ponderadores!$C$20,Ponderadores!$D$20,CM18=Ponderadores!$C$21,Ponderadores!$D$21),0))</f>
        <v xml:space="preserve"> </v>
      </c>
      <c r="CN29" s="11" t="str" cm="1">
        <f t="array" ref="CN29">IF(ISBLANK(CN6)," ",IFERROR(_xlfn.IFS(CN18=Ponderadores!$C$18,Ponderadores!$D$18,CN18=Ponderadores!$C$19,Ponderadores!$D$19,CN18=Ponderadores!$C$20,Ponderadores!$D$20,CN18=Ponderadores!$C$21,Ponderadores!$D$21),0))</f>
        <v xml:space="preserve"> </v>
      </c>
      <c r="CO29" s="11" t="str" cm="1">
        <f t="array" ref="CO29">IF(ISBLANK(CO6)," ",IFERROR(_xlfn.IFS(CO18=Ponderadores!$C$18,Ponderadores!$D$18,CO18=Ponderadores!$C$19,Ponderadores!$D$19,CO18=Ponderadores!$C$20,Ponderadores!$D$20,CO18=Ponderadores!$C$21,Ponderadores!$D$21),0))</f>
        <v xml:space="preserve"> </v>
      </c>
      <c r="CP29" s="11" t="str" cm="1">
        <f t="array" ref="CP29">IF(ISBLANK(CP6)," ",IFERROR(_xlfn.IFS(CP18=Ponderadores!$C$18,Ponderadores!$D$18,CP18=Ponderadores!$C$19,Ponderadores!$D$19,CP18=Ponderadores!$C$20,Ponderadores!$D$20,CP18=Ponderadores!$C$21,Ponderadores!$D$21),0))</f>
        <v xml:space="preserve"> </v>
      </c>
      <c r="CQ29" s="11" t="str" cm="1">
        <f t="array" ref="CQ29">IF(ISBLANK(CQ6)," ",IFERROR(_xlfn.IFS(CQ18=Ponderadores!$C$18,Ponderadores!$D$18,CQ18=Ponderadores!$C$19,Ponderadores!$D$19,CQ18=Ponderadores!$C$20,Ponderadores!$D$20,CQ18=Ponderadores!$C$21,Ponderadores!$D$21),0))</f>
        <v xml:space="preserve"> </v>
      </c>
      <c r="CR29" s="11" t="str" cm="1">
        <f t="array" ref="CR29">IF(ISBLANK(CR6)," ",IFERROR(_xlfn.IFS(CR18=Ponderadores!$C$18,Ponderadores!$D$18,CR18=Ponderadores!$C$19,Ponderadores!$D$19,CR18=Ponderadores!$C$20,Ponderadores!$D$20,CR18=Ponderadores!$C$21,Ponderadores!$D$21),0))</f>
        <v xml:space="preserve"> </v>
      </c>
      <c r="CS29" s="11" t="str" cm="1">
        <f t="array" ref="CS29">IF(ISBLANK(CS6)," ",IFERROR(_xlfn.IFS(CS18=Ponderadores!$C$18,Ponderadores!$D$18,CS18=Ponderadores!$C$19,Ponderadores!$D$19,CS18=Ponderadores!$C$20,Ponderadores!$D$20,CS18=Ponderadores!$C$21,Ponderadores!$D$21),0))</f>
        <v xml:space="preserve"> </v>
      </c>
      <c r="CT29" s="11" t="str" cm="1">
        <f t="array" ref="CT29">IF(ISBLANK(CT6)," ",IFERROR(_xlfn.IFS(CT18=Ponderadores!$C$18,Ponderadores!$D$18,CT18=Ponderadores!$C$19,Ponderadores!$D$19,CT18=Ponderadores!$C$20,Ponderadores!$D$20,CT18=Ponderadores!$C$21,Ponderadores!$D$21),0))</f>
        <v xml:space="preserve"> </v>
      </c>
      <c r="CU29" s="11" t="str" cm="1">
        <f t="array" ref="CU29">IF(ISBLANK(CU6)," ",IFERROR(_xlfn.IFS(CU18=Ponderadores!$C$18,Ponderadores!$D$18,CU18=Ponderadores!$C$19,Ponderadores!$D$19,CU18=Ponderadores!$C$20,Ponderadores!$D$20,CU18=Ponderadores!$C$21,Ponderadores!$D$21),0))</f>
        <v xml:space="preserve"> </v>
      </c>
      <c r="CV29" s="11" t="str" cm="1">
        <f t="array" ref="CV29">IF(ISBLANK(CV6)," ",IFERROR(_xlfn.IFS(CV18=Ponderadores!$C$18,Ponderadores!$D$18,CV18=Ponderadores!$C$19,Ponderadores!$D$19,CV18=Ponderadores!$C$20,Ponderadores!$D$20,CV18=Ponderadores!$C$21,Ponderadores!$D$21),0))</f>
        <v xml:space="preserve"> </v>
      </c>
      <c r="CW29" s="11" t="str" cm="1">
        <f t="array" ref="CW29">IF(ISBLANK(CW6)," ",IFERROR(_xlfn.IFS(CW18=Ponderadores!$C$18,Ponderadores!$D$18,CW18=Ponderadores!$C$19,Ponderadores!$D$19,CW18=Ponderadores!$C$20,Ponderadores!$D$20,CW18=Ponderadores!$C$21,Ponderadores!$D$21),0))</f>
        <v xml:space="preserve"> </v>
      </c>
      <c r="CX29" s="11" t="str" cm="1">
        <f t="array" ref="CX29">IF(ISBLANK(CX6)," ",IFERROR(_xlfn.IFS(CX18=Ponderadores!$C$18,Ponderadores!$D$18,CX18=Ponderadores!$C$19,Ponderadores!$D$19,CX18=Ponderadores!$C$20,Ponderadores!$D$20,CX18=Ponderadores!$C$21,Ponderadores!$D$21),0))</f>
        <v xml:space="preserve"> </v>
      </c>
      <c r="CY29" s="11" t="str" cm="1">
        <f t="array" ref="CY29">IF(ISBLANK(CY6)," ",IFERROR(_xlfn.IFS(CY18=Ponderadores!$C$18,Ponderadores!$D$18,CY18=Ponderadores!$C$19,Ponderadores!$D$19,CY18=Ponderadores!$C$20,Ponderadores!$D$20,CY18=Ponderadores!$C$21,Ponderadores!$D$21),0))</f>
        <v xml:space="preserve"> </v>
      </c>
      <c r="CZ29" s="11" t="str" cm="1">
        <f t="array" ref="CZ29">IF(ISBLANK(CZ6)," ",IFERROR(_xlfn.IFS(CZ18=Ponderadores!$C$18,Ponderadores!$D$18,CZ18=Ponderadores!$C$19,Ponderadores!$D$19,CZ18=Ponderadores!$C$20,Ponderadores!$D$20,CZ18=Ponderadores!$C$21,Ponderadores!$D$21),0))</f>
        <v xml:space="preserve"> </v>
      </c>
      <c r="DA29" s="11" t="str" cm="1">
        <f t="array" ref="DA29">IF(ISBLANK(DA6)," ",IFERROR(_xlfn.IFS(DA18=Ponderadores!$C$18,Ponderadores!$D$18,DA18=Ponderadores!$C$19,Ponderadores!$D$19,DA18=Ponderadores!$C$20,Ponderadores!$D$20,DA18=Ponderadores!$C$21,Ponderadores!$D$21),0))</f>
        <v xml:space="preserve"> </v>
      </c>
      <c r="DB29" s="11" t="str" cm="1">
        <f t="array" ref="DB29">IF(ISBLANK(DB6)," ",IFERROR(_xlfn.IFS(DB18=Ponderadores!$C$18,Ponderadores!$D$18,DB18=Ponderadores!$C$19,Ponderadores!$D$19,DB18=Ponderadores!$C$20,Ponderadores!$D$20,DB18=Ponderadores!$C$21,Ponderadores!$D$21),0))</f>
        <v xml:space="preserve"> </v>
      </c>
      <c r="DC29" s="11" t="str" cm="1">
        <f t="array" ref="DC29">IF(ISBLANK(DC6)," ",IFERROR(_xlfn.IFS(DC18=Ponderadores!$C$18,Ponderadores!$D$18,DC18=Ponderadores!$C$19,Ponderadores!$D$19,DC18=Ponderadores!$C$20,Ponderadores!$D$20,DC18=Ponderadores!$C$21,Ponderadores!$D$21),0))</f>
        <v xml:space="preserve"> </v>
      </c>
      <c r="DD29" s="11" t="str" cm="1">
        <f t="array" ref="DD29">IF(ISBLANK(DD6)," ",IFERROR(_xlfn.IFS(DD18=Ponderadores!$C$18,Ponderadores!$D$18,DD18=Ponderadores!$C$19,Ponderadores!$D$19,DD18=Ponderadores!$C$20,Ponderadores!$D$20,DD18=Ponderadores!$C$21,Ponderadores!$D$21),0))</f>
        <v xml:space="preserve"> </v>
      </c>
      <c r="DE29" s="11" t="str" cm="1">
        <f t="array" ref="DE29">IF(ISBLANK(DE6)," ",IFERROR(_xlfn.IFS(DE18=Ponderadores!$C$18,Ponderadores!$D$18,DE18=Ponderadores!$C$19,Ponderadores!$D$19,DE18=Ponderadores!$C$20,Ponderadores!$D$20,DE18=Ponderadores!$C$21,Ponderadores!$D$21),0))</f>
        <v xml:space="preserve"> </v>
      </c>
      <c r="DF29" s="11" t="str" cm="1">
        <f t="array" ref="DF29">IF(ISBLANK(DF6)," ",IFERROR(_xlfn.IFS(DF18=Ponderadores!$C$18,Ponderadores!$D$18,DF18=Ponderadores!$C$19,Ponderadores!$D$19,DF18=Ponderadores!$C$20,Ponderadores!$D$20,DF18=Ponderadores!$C$21,Ponderadores!$D$21),0))</f>
        <v xml:space="preserve"> </v>
      </c>
      <c r="DG29" s="11" t="str" cm="1">
        <f t="array" ref="DG29">IF(ISBLANK(DG6)," ",IFERROR(_xlfn.IFS(DG18=Ponderadores!$C$18,Ponderadores!$D$18,DG18=Ponderadores!$C$19,Ponderadores!$D$19,DG18=Ponderadores!$C$20,Ponderadores!$D$20,DG18=Ponderadores!$C$21,Ponderadores!$D$21),0))</f>
        <v xml:space="preserve"> </v>
      </c>
      <c r="DH29" s="11" t="str" cm="1">
        <f t="array" ref="DH29">IF(ISBLANK(DH6)," ",IFERROR(_xlfn.IFS(DH18=Ponderadores!$C$18,Ponderadores!$D$18,DH18=Ponderadores!$C$19,Ponderadores!$D$19,DH18=Ponderadores!$C$20,Ponderadores!$D$20,DH18=Ponderadores!$C$21,Ponderadores!$D$21),0))</f>
        <v xml:space="preserve"> </v>
      </c>
      <c r="DI29" s="11" t="str" cm="1">
        <f t="array" ref="DI29">IF(ISBLANK(DI6)," ",IFERROR(_xlfn.IFS(DI18=Ponderadores!$C$18,Ponderadores!$D$18,DI18=Ponderadores!$C$19,Ponderadores!$D$19,DI18=Ponderadores!$C$20,Ponderadores!$D$20,DI18=Ponderadores!$C$21,Ponderadores!$D$21),0))</f>
        <v xml:space="preserve"> </v>
      </c>
    </row>
    <row r="30" spans="2:113" x14ac:dyDescent="0.25">
      <c r="B30" s="186" t="s">
        <v>101</v>
      </c>
      <c r="C30" s="11">
        <f ca="1">IF(ISBLANK(C6)," ",IFERROR(C19/MAX($C$19:$X$19),0))</f>
        <v>0</v>
      </c>
      <c r="D30" s="11" t="str">
        <f t="shared" ref="D30:BO30" si="4">IF(ISBLANK(D6)," ",IFERROR(D19/MAX($C$19:$X$19),0))</f>
        <v xml:space="preserve"> </v>
      </c>
      <c r="E30" s="11" t="str">
        <f t="shared" si="4"/>
        <v xml:space="preserve"> </v>
      </c>
      <c r="F30" s="11" t="str">
        <f t="shared" si="4"/>
        <v xml:space="preserve"> </v>
      </c>
      <c r="G30" s="11" t="str">
        <f t="shared" si="4"/>
        <v xml:space="preserve"> </v>
      </c>
      <c r="H30" s="11" t="str">
        <f t="shared" si="4"/>
        <v xml:space="preserve"> </v>
      </c>
      <c r="I30" s="155" t="str">
        <f t="shared" si="4"/>
        <v xml:space="preserve"> </v>
      </c>
      <c r="J30" s="11" t="str">
        <f t="shared" si="4"/>
        <v xml:space="preserve"> </v>
      </c>
      <c r="K30" s="11" t="str">
        <f t="shared" si="4"/>
        <v xml:space="preserve"> </v>
      </c>
      <c r="L30" s="11" t="str">
        <f t="shared" si="4"/>
        <v xml:space="preserve"> </v>
      </c>
      <c r="M30" s="11" t="str">
        <f t="shared" si="4"/>
        <v xml:space="preserve"> </v>
      </c>
      <c r="N30" s="11" t="str">
        <f t="shared" si="4"/>
        <v xml:space="preserve"> </v>
      </c>
      <c r="O30" s="11" t="str">
        <f t="shared" si="4"/>
        <v xml:space="preserve"> </v>
      </c>
      <c r="P30" s="11" t="str">
        <f t="shared" si="4"/>
        <v xml:space="preserve"> </v>
      </c>
      <c r="Q30" s="11" t="str">
        <f t="shared" si="4"/>
        <v xml:space="preserve"> </v>
      </c>
      <c r="R30" s="11" t="str">
        <f t="shared" si="4"/>
        <v xml:space="preserve"> </v>
      </c>
      <c r="S30" s="11" t="str">
        <f t="shared" si="4"/>
        <v xml:space="preserve"> </v>
      </c>
      <c r="T30" s="11" t="str">
        <f t="shared" si="4"/>
        <v xml:space="preserve"> </v>
      </c>
      <c r="U30" s="11" t="str">
        <f t="shared" si="4"/>
        <v xml:space="preserve"> </v>
      </c>
      <c r="V30" s="11" t="str">
        <f t="shared" si="4"/>
        <v xml:space="preserve"> </v>
      </c>
      <c r="W30" s="11" t="str">
        <f t="shared" si="4"/>
        <v xml:space="preserve"> </v>
      </c>
      <c r="X30" s="11" t="str">
        <f t="shared" si="4"/>
        <v xml:space="preserve"> </v>
      </c>
      <c r="Y30" s="11" t="str">
        <f t="shared" si="4"/>
        <v xml:space="preserve"> </v>
      </c>
      <c r="Z30" s="11" t="str">
        <f t="shared" si="4"/>
        <v xml:space="preserve"> </v>
      </c>
      <c r="AA30" s="11" t="str">
        <f t="shared" si="4"/>
        <v xml:space="preserve"> </v>
      </c>
      <c r="AB30" s="11" t="str">
        <f t="shared" si="4"/>
        <v xml:space="preserve"> </v>
      </c>
      <c r="AC30" s="11" t="str">
        <f t="shared" si="4"/>
        <v xml:space="preserve"> </v>
      </c>
      <c r="AD30" s="11" t="str">
        <f t="shared" si="4"/>
        <v xml:space="preserve"> </v>
      </c>
      <c r="AE30" s="11" t="str">
        <f t="shared" si="4"/>
        <v xml:space="preserve"> </v>
      </c>
      <c r="AF30" s="11" t="str">
        <f t="shared" si="4"/>
        <v xml:space="preserve"> </v>
      </c>
      <c r="AG30" s="11" t="str">
        <f t="shared" si="4"/>
        <v xml:space="preserve"> </v>
      </c>
      <c r="AH30" s="11" t="str">
        <f t="shared" si="4"/>
        <v xml:space="preserve"> </v>
      </c>
      <c r="AI30" s="11" t="str">
        <f t="shared" si="4"/>
        <v xml:space="preserve"> </v>
      </c>
      <c r="AJ30" s="11" t="str">
        <f t="shared" si="4"/>
        <v xml:space="preserve"> </v>
      </c>
      <c r="AK30" s="11" t="str">
        <f t="shared" si="4"/>
        <v xml:space="preserve"> </v>
      </c>
      <c r="AL30" s="11" t="str">
        <f t="shared" si="4"/>
        <v xml:space="preserve"> </v>
      </c>
      <c r="AM30" s="11" t="str">
        <f t="shared" si="4"/>
        <v xml:space="preserve"> </v>
      </c>
      <c r="AN30" s="11" t="str">
        <f t="shared" si="4"/>
        <v xml:space="preserve"> </v>
      </c>
      <c r="AO30" s="11" t="str">
        <f t="shared" si="4"/>
        <v xml:space="preserve"> </v>
      </c>
      <c r="AP30" s="11" t="str">
        <f t="shared" si="4"/>
        <v xml:space="preserve"> </v>
      </c>
      <c r="AQ30" s="11" t="str">
        <f t="shared" si="4"/>
        <v xml:space="preserve"> </v>
      </c>
      <c r="AR30" s="11" t="str">
        <f t="shared" si="4"/>
        <v xml:space="preserve"> </v>
      </c>
      <c r="AS30" s="11" t="str">
        <f t="shared" si="4"/>
        <v xml:space="preserve"> </v>
      </c>
      <c r="AT30" s="11" t="str">
        <f t="shared" si="4"/>
        <v xml:space="preserve"> </v>
      </c>
      <c r="AU30" s="11" t="str">
        <f t="shared" si="4"/>
        <v xml:space="preserve"> </v>
      </c>
      <c r="AV30" s="11" t="str">
        <f t="shared" si="4"/>
        <v xml:space="preserve"> </v>
      </c>
      <c r="AW30" s="11" t="str">
        <f t="shared" si="4"/>
        <v xml:space="preserve"> </v>
      </c>
      <c r="AX30" s="11" t="str">
        <f t="shared" si="4"/>
        <v xml:space="preserve"> </v>
      </c>
      <c r="AY30" s="11" t="str">
        <f t="shared" si="4"/>
        <v xml:space="preserve"> </v>
      </c>
      <c r="AZ30" s="11" t="str">
        <f t="shared" si="4"/>
        <v xml:space="preserve"> </v>
      </c>
      <c r="BA30" s="11" t="str">
        <f t="shared" si="4"/>
        <v xml:space="preserve"> </v>
      </c>
      <c r="BB30" s="11" t="str">
        <f t="shared" si="4"/>
        <v xml:space="preserve"> </v>
      </c>
      <c r="BC30" s="11" t="str">
        <f t="shared" si="4"/>
        <v xml:space="preserve"> </v>
      </c>
      <c r="BD30" s="11" t="str">
        <f t="shared" si="4"/>
        <v xml:space="preserve"> </v>
      </c>
      <c r="BE30" s="11" t="str">
        <f t="shared" si="4"/>
        <v xml:space="preserve"> </v>
      </c>
      <c r="BF30" s="11" t="str">
        <f t="shared" si="4"/>
        <v xml:space="preserve"> </v>
      </c>
      <c r="BG30" s="11" t="str">
        <f t="shared" si="4"/>
        <v xml:space="preserve"> </v>
      </c>
      <c r="BH30" s="11" t="str">
        <f t="shared" si="4"/>
        <v xml:space="preserve"> </v>
      </c>
      <c r="BI30" s="11" t="str">
        <f t="shared" si="4"/>
        <v xml:space="preserve"> </v>
      </c>
      <c r="BJ30" s="11" t="str">
        <f t="shared" si="4"/>
        <v xml:space="preserve"> </v>
      </c>
      <c r="BK30" s="11" t="str">
        <f t="shared" si="4"/>
        <v xml:space="preserve"> </v>
      </c>
      <c r="BL30" s="11" t="str">
        <f t="shared" si="4"/>
        <v xml:space="preserve"> </v>
      </c>
      <c r="BM30" s="11" t="str">
        <f t="shared" si="4"/>
        <v xml:space="preserve"> </v>
      </c>
      <c r="BN30" s="11" t="str">
        <f t="shared" si="4"/>
        <v xml:space="preserve"> </v>
      </c>
      <c r="BO30" s="11" t="str">
        <f t="shared" si="4"/>
        <v xml:space="preserve"> </v>
      </c>
      <c r="BP30" s="11" t="str">
        <f t="shared" ref="BP30:DI30" si="5">IF(ISBLANK(BP6)," ",IFERROR(BP19/MAX($C$19:$X$19),0))</f>
        <v xml:space="preserve"> </v>
      </c>
      <c r="BQ30" s="11" t="str">
        <f t="shared" si="5"/>
        <v xml:space="preserve"> </v>
      </c>
      <c r="BR30" s="11" t="str">
        <f t="shared" si="5"/>
        <v xml:space="preserve"> </v>
      </c>
      <c r="BS30" s="11" t="str">
        <f t="shared" si="5"/>
        <v xml:space="preserve"> </v>
      </c>
      <c r="BT30" s="11" t="str">
        <f t="shared" si="5"/>
        <v xml:space="preserve"> </v>
      </c>
      <c r="BU30" s="11" t="str">
        <f t="shared" si="5"/>
        <v xml:space="preserve"> </v>
      </c>
      <c r="BV30" s="11" t="str">
        <f t="shared" si="5"/>
        <v xml:space="preserve"> </v>
      </c>
      <c r="BW30" s="11" t="str">
        <f t="shared" si="5"/>
        <v xml:space="preserve"> </v>
      </c>
      <c r="BX30" s="11" t="str">
        <f t="shared" si="5"/>
        <v xml:space="preserve"> </v>
      </c>
      <c r="BY30" s="11" t="str">
        <f t="shared" si="5"/>
        <v xml:space="preserve"> </v>
      </c>
      <c r="BZ30" s="11" t="str">
        <f t="shared" si="5"/>
        <v xml:space="preserve"> </v>
      </c>
      <c r="CA30" s="11" t="str">
        <f t="shared" si="5"/>
        <v xml:space="preserve"> </v>
      </c>
      <c r="CB30" s="11" t="str">
        <f t="shared" si="5"/>
        <v xml:space="preserve"> </v>
      </c>
      <c r="CC30" s="11" t="str">
        <f t="shared" si="5"/>
        <v xml:space="preserve"> </v>
      </c>
      <c r="CD30" s="11" t="str">
        <f t="shared" si="5"/>
        <v xml:space="preserve"> </v>
      </c>
      <c r="CE30" s="11" t="str">
        <f t="shared" si="5"/>
        <v xml:space="preserve"> </v>
      </c>
      <c r="CF30" s="11" t="str">
        <f t="shared" si="5"/>
        <v xml:space="preserve"> </v>
      </c>
      <c r="CG30" s="11" t="str">
        <f t="shared" si="5"/>
        <v xml:space="preserve"> </v>
      </c>
      <c r="CH30" s="11" t="str">
        <f t="shared" si="5"/>
        <v xml:space="preserve"> </v>
      </c>
      <c r="CI30" s="11" t="str">
        <f t="shared" si="5"/>
        <v xml:space="preserve"> </v>
      </c>
      <c r="CJ30" s="11" t="str">
        <f t="shared" si="5"/>
        <v xml:space="preserve"> </v>
      </c>
      <c r="CK30" s="11" t="str">
        <f t="shared" si="5"/>
        <v xml:space="preserve"> </v>
      </c>
      <c r="CL30" s="11" t="str">
        <f t="shared" si="5"/>
        <v xml:space="preserve"> </v>
      </c>
      <c r="CM30" s="11" t="str">
        <f t="shared" si="5"/>
        <v xml:space="preserve"> </v>
      </c>
      <c r="CN30" s="11" t="str">
        <f t="shared" si="5"/>
        <v xml:space="preserve"> </v>
      </c>
      <c r="CO30" s="11" t="str">
        <f t="shared" si="5"/>
        <v xml:space="preserve"> </v>
      </c>
      <c r="CP30" s="11" t="str">
        <f t="shared" si="5"/>
        <v xml:space="preserve"> </v>
      </c>
      <c r="CQ30" s="11" t="str">
        <f t="shared" si="5"/>
        <v xml:space="preserve"> </v>
      </c>
      <c r="CR30" s="11" t="str">
        <f t="shared" si="5"/>
        <v xml:space="preserve"> </v>
      </c>
      <c r="CS30" s="11" t="str">
        <f t="shared" si="5"/>
        <v xml:space="preserve"> </v>
      </c>
      <c r="CT30" s="11" t="str">
        <f t="shared" si="5"/>
        <v xml:space="preserve"> </v>
      </c>
      <c r="CU30" s="11" t="str">
        <f t="shared" si="5"/>
        <v xml:space="preserve"> </v>
      </c>
      <c r="CV30" s="11" t="str">
        <f t="shared" si="5"/>
        <v xml:space="preserve"> </v>
      </c>
      <c r="CW30" s="11" t="str">
        <f t="shared" si="5"/>
        <v xml:space="preserve"> </v>
      </c>
      <c r="CX30" s="11" t="str">
        <f t="shared" si="5"/>
        <v xml:space="preserve"> </v>
      </c>
      <c r="CY30" s="11" t="str">
        <f t="shared" si="5"/>
        <v xml:space="preserve"> </v>
      </c>
      <c r="CZ30" s="11" t="str">
        <f t="shared" si="5"/>
        <v xml:space="preserve"> </v>
      </c>
      <c r="DA30" s="11" t="str">
        <f t="shared" si="5"/>
        <v xml:space="preserve"> </v>
      </c>
      <c r="DB30" s="11" t="str">
        <f t="shared" si="5"/>
        <v xml:space="preserve"> </v>
      </c>
      <c r="DC30" s="11" t="str">
        <f t="shared" si="5"/>
        <v xml:space="preserve"> </v>
      </c>
      <c r="DD30" s="11" t="str">
        <f t="shared" si="5"/>
        <v xml:space="preserve"> </v>
      </c>
      <c r="DE30" s="11" t="str">
        <f t="shared" si="5"/>
        <v xml:space="preserve"> </v>
      </c>
      <c r="DF30" s="11" t="str">
        <f t="shared" si="5"/>
        <v xml:space="preserve"> </v>
      </c>
      <c r="DG30" s="11" t="str">
        <f t="shared" si="5"/>
        <v xml:space="preserve"> </v>
      </c>
      <c r="DH30" s="11" t="str">
        <f t="shared" si="5"/>
        <v xml:space="preserve"> </v>
      </c>
      <c r="DI30" s="11" t="str">
        <f t="shared" si="5"/>
        <v xml:space="preserve"> </v>
      </c>
    </row>
    <row r="31" spans="2:113" x14ac:dyDescent="0.25">
      <c r="B31" s="186" t="s">
        <v>207</v>
      </c>
      <c r="C31" s="11" cm="1">
        <f t="array" aca="1" ref="C31" ca="1">IF(ISBLANK(C6)," ",IFERROR(_xlfn.IFS(C20=Ponderadores!$L$18,Ponderadores!$M$18,C20=Ponderadores!$L$19,Ponderadores!$M$19,C20=Ponderadores!$L$20,Ponderadores!$M$20,C20=Ponderadores!$L$21,Ponderadores!$M$21),0))</f>
        <v>0</v>
      </c>
      <c r="D31" s="11" t="str" cm="1">
        <f t="array" ref="D31">IF(ISBLANK(D6)," ",IFERROR(_xlfn.IFS(D20=Ponderadores!$L$18,Ponderadores!$M$18,D20=Ponderadores!$L$19,Ponderadores!$M$19,D20=Ponderadores!$L$20,Ponderadores!$M$20,D20=Ponderadores!$L$21,Ponderadores!$M$21),0))</f>
        <v xml:space="preserve"> </v>
      </c>
      <c r="E31" s="11" t="str" cm="1">
        <f t="array" ref="E31">IF(ISBLANK(E6)," ",IFERROR(_xlfn.IFS(E20=Ponderadores!$L$18,Ponderadores!$M$18,E20=Ponderadores!$L$19,Ponderadores!$M$19,E20=Ponderadores!$L$20,Ponderadores!$M$20,E20=Ponderadores!$L$21,Ponderadores!$M$21),0))</f>
        <v xml:space="preserve"> </v>
      </c>
      <c r="F31" s="11" t="str" cm="1">
        <f t="array" ref="F31">IF(ISBLANK(F6)," ",IFERROR(_xlfn.IFS(F20=Ponderadores!$L$18,Ponderadores!$M$18,F20=Ponderadores!$L$19,Ponderadores!$M$19,F20=Ponderadores!$L$20,Ponderadores!$M$20,F20=Ponderadores!$L$21,Ponderadores!$M$21),0))</f>
        <v xml:space="preserve"> </v>
      </c>
      <c r="G31" s="11" t="str" cm="1">
        <f t="array" ref="G31">IF(ISBLANK(G6)," ",IFERROR(_xlfn.IFS(G20=Ponderadores!$L$18,Ponderadores!$M$18,G20=Ponderadores!$L$19,Ponderadores!$M$19,G20=Ponderadores!$L$20,Ponderadores!$M$20,G20=Ponderadores!$L$21,Ponderadores!$M$21),0))</f>
        <v xml:space="preserve"> </v>
      </c>
      <c r="H31" s="11" t="str" cm="1">
        <f t="array" ref="H31">IF(ISBLANK(H6)," ",IFERROR(_xlfn.IFS(H20=Ponderadores!$L$18,Ponderadores!$M$18,H20=Ponderadores!$L$19,Ponderadores!$M$19,H20=Ponderadores!$L$20,Ponderadores!$M$20,H20=Ponderadores!$L$21,Ponderadores!$M$21),0))</f>
        <v xml:space="preserve"> </v>
      </c>
      <c r="I31" s="155" t="str" cm="1">
        <f t="array" ref="I31">IF(ISBLANK(I6)," ",IFERROR(_xlfn.IFS(I20=Ponderadores!$L$18,Ponderadores!$M$18,I20=Ponderadores!$L$19,Ponderadores!$M$19,I20=Ponderadores!$L$20,Ponderadores!$M$20,I20=Ponderadores!$L$21,Ponderadores!$M$21),0))</f>
        <v xml:space="preserve"> </v>
      </c>
      <c r="J31" s="11" t="str" cm="1">
        <f t="array" ref="J31">IF(ISBLANK(J6)," ",IFERROR(_xlfn.IFS(J20=Ponderadores!$L$18,Ponderadores!$M$18,J20=Ponderadores!$L$19,Ponderadores!$M$19,J20=Ponderadores!$L$20,Ponderadores!$M$20,J20=Ponderadores!$L$21,Ponderadores!$M$21),0))</f>
        <v xml:space="preserve"> </v>
      </c>
      <c r="K31" s="11" t="str" cm="1">
        <f t="array" ref="K31">IF(ISBLANK(K6)," ",IFERROR(_xlfn.IFS(K20=Ponderadores!$L$18,Ponderadores!$M$18,K20=Ponderadores!$L$19,Ponderadores!$M$19,K20=Ponderadores!$L$20,Ponderadores!$M$20,K20=Ponderadores!$L$21,Ponderadores!$M$21),0))</f>
        <v xml:space="preserve"> </v>
      </c>
      <c r="L31" s="11" t="str" cm="1">
        <f t="array" ref="L31">IF(ISBLANK(L6)," ",IFERROR(_xlfn.IFS(L20=Ponderadores!$L$18,Ponderadores!$M$18,L20=Ponderadores!$L$19,Ponderadores!$M$19,L20=Ponderadores!$L$20,Ponderadores!$M$20,L20=Ponderadores!$L$21,Ponderadores!$M$21),0))</f>
        <v xml:space="preserve"> </v>
      </c>
      <c r="M31" s="11" t="str" cm="1">
        <f t="array" ref="M31">IF(ISBLANK(M6)," ",IFERROR(_xlfn.IFS(M20=Ponderadores!$L$18,Ponderadores!$M$18,M20=Ponderadores!$L$19,Ponderadores!$M$19,M20=Ponderadores!$L$20,Ponderadores!$M$20,M20=Ponderadores!$L$21,Ponderadores!$M$21),0))</f>
        <v xml:space="preserve"> </v>
      </c>
      <c r="N31" s="11" t="str" cm="1">
        <f t="array" ref="N31">IF(ISBLANK(N6)," ",IFERROR(_xlfn.IFS(N20=Ponderadores!$L$18,Ponderadores!$M$18,N20=Ponderadores!$L$19,Ponderadores!$M$19,N20=Ponderadores!$L$20,Ponderadores!$M$20,N20=Ponderadores!$L$21,Ponderadores!$M$21),0))</f>
        <v xml:space="preserve"> </v>
      </c>
      <c r="O31" s="11" t="str" cm="1">
        <f t="array" ref="O31">IF(ISBLANK(O6)," ",IFERROR(_xlfn.IFS(O20=Ponderadores!$L$18,Ponderadores!$M$18,O20=Ponderadores!$L$19,Ponderadores!$M$19,O20=Ponderadores!$L$20,Ponderadores!$M$20,O20=Ponderadores!$L$21,Ponderadores!$M$21),0))</f>
        <v xml:space="preserve"> </v>
      </c>
      <c r="P31" s="11" t="str" cm="1">
        <f t="array" ref="P31">IF(ISBLANK(P6)," ",IFERROR(_xlfn.IFS(P20=Ponderadores!$L$18,Ponderadores!$M$18,P20=Ponderadores!$L$19,Ponderadores!$M$19,P20=Ponderadores!$L$20,Ponderadores!$M$20,P20=Ponderadores!$L$21,Ponderadores!$M$21),0))</f>
        <v xml:space="preserve"> </v>
      </c>
      <c r="Q31" s="11" t="str" cm="1">
        <f t="array" ref="Q31">IF(ISBLANK(Q6)," ",IFERROR(_xlfn.IFS(Q20=Ponderadores!$L$18,Ponderadores!$M$18,Q20=Ponderadores!$L$19,Ponderadores!$M$19,Q20=Ponderadores!$L$20,Ponderadores!$M$20,Q20=Ponderadores!$L$21,Ponderadores!$M$21),0))</f>
        <v xml:space="preserve"> </v>
      </c>
      <c r="R31" s="11" t="str" cm="1">
        <f t="array" ref="R31">IF(ISBLANK(R6)," ",IFERROR(_xlfn.IFS(R20=Ponderadores!$L$18,Ponderadores!$M$18,R20=Ponderadores!$L$19,Ponderadores!$M$19,R20=Ponderadores!$L$20,Ponderadores!$M$20,R20=Ponderadores!$L$21,Ponderadores!$M$21),0))</f>
        <v xml:space="preserve"> </v>
      </c>
      <c r="S31" s="11" t="str" cm="1">
        <f t="array" ref="S31">IF(ISBLANK(S6)," ",IFERROR(_xlfn.IFS(S20=Ponderadores!$L$18,Ponderadores!$M$18,S20=Ponderadores!$L$19,Ponderadores!$M$19,S20=Ponderadores!$L$20,Ponderadores!$M$20,S20=Ponderadores!$L$21,Ponderadores!$M$21),0))</f>
        <v xml:space="preserve"> </v>
      </c>
      <c r="T31" s="11" t="str" cm="1">
        <f t="array" ref="T31">IF(ISBLANK(T6)," ",IFERROR(_xlfn.IFS(T20=Ponderadores!$L$18,Ponderadores!$M$18,T20=Ponderadores!$L$19,Ponderadores!$M$19,T20=Ponderadores!$L$20,Ponderadores!$M$20,T20=Ponderadores!$L$21,Ponderadores!$M$21),0))</f>
        <v xml:space="preserve"> </v>
      </c>
      <c r="U31" s="11" t="str" cm="1">
        <f t="array" ref="U31">IF(ISBLANK(U6)," ",IFERROR(_xlfn.IFS(U20=Ponderadores!$L$18,Ponderadores!$M$18,U20=Ponderadores!$L$19,Ponderadores!$M$19,U20=Ponderadores!$L$20,Ponderadores!$M$20,U20=Ponderadores!$L$21,Ponderadores!$M$21),0))</f>
        <v xml:space="preserve"> </v>
      </c>
      <c r="V31" s="11" t="str" cm="1">
        <f t="array" ref="V31">IF(ISBLANK(V6)," ",IFERROR(_xlfn.IFS(V20=Ponderadores!$L$18,Ponderadores!$M$18,V20=Ponderadores!$L$19,Ponderadores!$M$19,V20=Ponderadores!$L$20,Ponderadores!$M$20,V20=Ponderadores!$L$21,Ponderadores!$M$21),0))</f>
        <v xml:space="preserve"> </v>
      </c>
      <c r="W31" s="11" t="str" cm="1">
        <f t="array" ref="W31">IF(ISBLANK(W6)," ",IFERROR(_xlfn.IFS(W20=Ponderadores!$L$18,Ponderadores!$M$18,W20=Ponderadores!$L$19,Ponderadores!$M$19,W20=Ponderadores!$L$20,Ponderadores!$M$20,W20=Ponderadores!$L$21,Ponderadores!$M$21),0))</f>
        <v xml:space="preserve"> </v>
      </c>
      <c r="X31" s="11" t="str" cm="1">
        <f t="array" ref="X31">IF(ISBLANK(X6)," ",IFERROR(_xlfn.IFS(X20=Ponderadores!$L$18,Ponderadores!$M$18,X20=Ponderadores!$L$19,Ponderadores!$M$19,X20=Ponderadores!$L$20,Ponderadores!$M$20,X20=Ponderadores!$L$21,Ponderadores!$M$21),0))</f>
        <v xml:space="preserve"> </v>
      </c>
      <c r="Y31" s="11" t="str" cm="1">
        <f t="array" ref="Y31">IF(ISBLANK(Y6)," ",IFERROR(_xlfn.IFS(Y20=Ponderadores!$L$18,Ponderadores!$M$18,Y20=Ponderadores!$L$19,Ponderadores!$M$19,Y20=Ponderadores!$L$20,Ponderadores!$M$20,Y20=Ponderadores!$L$21,Ponderadores!$M$21),0))</f>
        <v xml:space="preserve"> </v>
      </c>
      <c r="Z31" s="11" t="str" cm="1">
        <f t="array" ref="Z31">IF(ISBLANK(Z6)," ",IFERROR(_xlfn.IFS(Z20=Ponderadores!$L$18,Ponderadores!$M$18,Z20=Ponderadores!$L$19,Ponderadores!$M$19,Z20=Ponderadores!$L$20,Ponderadores!$M$20,Z20=Ponderadores!$L$21,Ponderadores!$M$21),0))</f>
        <v xml:space="preserve"> </v>
      </c>
      <c r="AA31" s="11" t="str" cm="1">
        <f t="array" ref="AA31">IF(ISBLANK(AA6)," ",IFERROR(_xlfn.IFS(AA20=Ponderadores!$L$18,Ponderadores!$M$18,AA20=Ponderadores!$L$19,Ponderadores!$M$19,AA20=Ponderadores!$L$20,Ponderadores!$M$20,AA20=Ponderadores!$L$21,Ponderadores!$M$21),0))</f>
        <v xml:space="preserve"> </v>
      </c>
      <c r="AB31" s="11" t="str" cm="1">
        <f t="array" ref="AB31">IF(ISBLANK(AB6)," ",IFERROR(_xlfn.IFS(AB20=Ponderadores!$L$18,Ponderadores!$M$18,AB20=Ponderadores!$L$19,Ponderadores!$M$19,AB20=Ponderadores!$L$20,Ponderadores!$M$20,AB20=Ponderadores!$L$21,Ponderadores!$M$21),0))</f>
        <v xml:space="preserve"> </v>
      </c>
      <c r="AC31" s="11" t="str" cm="1">
        <f t="array" ref="AC31">IF(ISBLANK(AC6)," ",IFERROR(_xlfn.IFS(AC20=Ponderadores!$L$18,Ponderadores!$M$18,AC20=Ponderadores!$L$19,Ponderadores!$M$19,AC20=Ponderadores!$L$20,Ponderadores!$M$20,AC20=Ponderadores!$L$21,Ponderadores!$M$21),0))</f>
        <v xml:space="preserve"> </v>
      </c>
      <c r="AD31" s="11" t="str" cm="1">
        <f t="array" ref="AD31">IF(ISBLANK(AD6)," ",IFERROR(_xlfn.IFS(AD20=Ponderadores!$L$18,Ponderadores!$M$18,AD20=Ponderadores!$L$19,Ponderadores!$M$19,AD20=Ponderadores!$L$20,Ponderadores!$M$20,AD20=Ponderadores!$L$21,Ponderadores!$M$21),0))</f>
        <v xml:space="preserve"> </v>
      </c>
      <c r="AE31" s="11" t="str" cm="1">
        <f t="array" ref="AE31">IF(ISBLANK(AE6)," ",IFERROR(_xlfn.IFS(AE20=Ponderadores!$L$18,Ponderadores!$M$18,AE20=Ponderadores!$L$19,Ponderadores!$M$19,AE20=Ponderadores!$L$20,Ponderadores!$M$20,AE20=Ponderadores!$L$21,Ponderadores!$M$21),0))</f>
        <v xml:space="preserve"> </v>
      </c>
      <c r="AF31" s="11" t="str" cm="1">
        <f t="array" ref="AF31">IF(ISBLANK(AF6)," ",IFERROR(_xlfn.IFS(AF20=Ponderadores!$L$18,Ponderadores!$M$18,AF20=Ponderadores!$L$19,Ponderadores!$M$19,AF20=Ponderadores!$L$20,Ponderadores!$M$20,AF20=Ponderadores!$L$21,Ponderadores!$M$21),0))</f>
        <v xml:space="preserve"> </v>
      </c>
      <c r="AG31" s="11" t="str" cm="1">
        <f t="array" ref="AG31">IF(ISBLANK(AG6)," ",IFERROR(_xlfn.IFS(AG20=Ponderadores!$L$18,Ponderadores!$M$18,AG20=Ponderadores!$L$19,Ponderadores!$M$19,AG20=Ponderadores!$L$20,Ponderadores!$M$20,AG20=Ponderadores!$L$21,Ponderadores!$M$21),0))</f>
        <v xml:space="preserve"> </v>
      </c>
      <c r="AH31" s="11" t="str" cm="1">
        <f t="array" ref="AH31">IF(ISBLANK(AH6)," ",IFERROR(_xlfn.IFS(AH20=Ponderadores!$L$18,Ponderadores!$M$18,AH20=Ponderadores!$L$19,Ponderadores!$M$19,AH20=Ponderadores!$L$20,Ponderadores!$M$20,AH20=Ponderadores!$L$21,Ponderadores!$M$21),0))</f>
        <v xml:space="preserve"> </v>
      </c>
      <c r="AI31" s="11" t="str" cm="1">
        <f t="array" ref="AI31">IF(ISBLANK(AI6)," ",IFERROR(_xlfn.IFS(AI20=Ponderadores!$L$18,Ponderadores!$M$18,AI20=Ponderadores!$L$19,Ponderadores!$M$19,AI20=Ponderadores!$L$20,Ponderadores!$M$20,AI20=Ponderadores!$L$21,Ponderadores!$M$21),0))</f>
        <v xml:space="preserve"> </v>
      </c>
      <c r="AJ31" s="11" t="str" cm="1">
        <f t="array" ref="AJ31">IF(ISBLANK(AJ6)," ",IFERROR(_xlfn.IFS(AJ20=Ponderadores!$L$18,Ponderadores!$M$18,AJ20=Ponderadores!$L$19,Ponderadores!$M$19,AJ20=Ponderadores!$L$20,Ponderadores!$M$20,AJ20=Ponderadores!$L$21,Ponderadores!$M$21),0))</f>
        <v xml:space="preserve"> </v>
      </c>
      <c r="AK31" s="11" t="str" cm="1">
        <f t="array" ref="AK31">IF(ISBLANK(AK6)," ",IFERROR(_xlfn.IFS(AK20=Ponderadores!$L$18,Ponderadores!$M$18,AK20=Ponderadores!$L$19,Ponderadores!$M$19,AK20=Ponderadores!$L$20,Ponderadores!$M$20,AK20=Ponderadores!$L$21,Ponderadores!$M$21),0))</f>
        <v xml:space="preserve"> </v>
      </c>
      <c r="AL31" s="11" t="str" cm="1">
        <f t="array" ref="AL31">IF(ISBLANK(AL6)," ",IFERROR(_xlfn.IFS(AL20=Ponderadores!$L$18,Ponderadores!$M$18,AL20=Ponderadores!$L$19,Ponderadores!$M$19,AL20=Ponderadores!$L$20,Ponderadores!$M$20,AL20=Ponderadores!$L$21,Ponderadores!$M$21),0))</f>
        <v xml:space="preserve"> </v>
      </c>
      <c r="AM31" s="11" t="str" cm="1">
        <f t="array" ref="AM31">IF(ISBLANK(AM6)," ",IFERROR(_xlfn.IFS(AM20=Ponderadores!$L$18,Ponderadores!$M$18,AM20=Ponderadores!$L$19,Ponderadores!$M$19,AM20=Ponderadores!$L$20,Ponderadores!$M$20,AM20=Ponderadores!$L$21,Ponderadores!$M$21),0))</f>
        <v xml:space="preserve"> </v>
      </c>
      <c r="AN31" s="11" t="str" cm="1">
        <f t="array" ref="AN31">IF(ISBLANK(AN6)," ",IFERROR(_xlfn.IFS(AN20=Ponderadores!$L$18,Ponderadores!$M$18,AN20=Ponderadores!$L$19,Ponderadores!$M$19,AN20=Ponderadores!$L$20,Ponderadores!$M$20,AN20=Ponderadores!$L$21,Ponderadores!$M$21),0))</f>
        <v xml:space="preserve"> </v>
      </c>
      <c r="AO31" s="11" t="str" cm="1">
        <f t="array" ref="AO31">IF(ISBLANK(AO6)," ",IFERROR(_xlfn.IFS(AO20=Ponderadores!$L$18,Ponderadores!$M$18,AO20=Ponderadores!$L$19,Ponderadores!$M$19,AO20=Ponderadores!$L$20,Ponderadores!$M$20,AO20=Ponderadores!$L$21,Ponderadores!$M$21),0))</f>
        <v xml:space="preserve"> </v>
      </c>
      <c r="AP31" s="11" t="str" cm="1">
        <f t="array" ref="AP31">IF(ISBLANK(AP6)," ",IFERROR(_xlfn.IFS(AP20=Ponderadores!$L$18,Ponderadores!$M$18,AP20=Ponderadores!$L$19,Ponderadores!$M$19,AP20=Ponderadores!$L$20,Ponderadores!$M$20,AP20=Ponderadores!$L$21,Ponderadores!$M$21),0))</f>
        <v xml:space="preserve"> </v>
      </c>
      <c r="AQ31" s="11" t="str" cm="1">
        <f t="array" ref="AQ31">IF(ISBLANK(AQ6)," ",IFERROR(_xlfn.IFS(AQ20=Ponderadores!$L$18,Ponderadores!$M$18,AQ20=Ponderadores!$L$19,Ponderadores!$M$19,AQ20=Ponderadores!$L$20,Ponderadores!$M$20,AQ20=Ponderadores!$L$21,Ponderadores!$M$21),0))</f>
        <v xml:space="preserve"> </v>
      </c>
      <c r="AR31" s="11" t="str" cm="1">
        <f t="array" ref="AR31">IF(ISBLANK(AR6)," ",IFERROR(_xlfn.IFS(AR20=Ponderadores!$L$18,Ponderadores!$M$18,AR20=Ponderadores!$L$19,Ponderadores!$M$19,AR20=Ponderadores!$L$20,Ponderadores!$M$20,AR20=Ponderadores!$L$21,Ponderadores!$M$21),0))</f>
        <v xml:space="preserve"> </v>
      </c>
      <c r="AS31" s="11" t="str" cm="1">
        <f t="array" ref="AS31">IF(ISBLANK(AS6)," ",IFERROR(_xlfn.IFS(AS20=Ponderadores!$L$18,Ponderadores!$M$18,AS20=Ponderadores!$L$19,Ponderadores!$M$19,AS20=Ponderadores!$L$20,Ponderadores!$M$20,AS20=Ponderadores!$L$21,Ponderadores!$M$21),0))</f>
        <v xml:space="preserve"> </v>
      </c>
      <c r="AT31" s="11" t="str" cm="1">
        <f t="array" ref="AT31">IF(ISBLANK(AT6)," ",IFERROR(_xlfn.IFS(AT20=Ponderadores!$L$18,Ponderadores!$M$18,AT20=Ponderadores!$L$19,Ponderadores!$M$19,AT20=Ponderadores!$L$20,Ponderadores!$M$20,AT20=Ponderadores!$L$21,Ponderadores!$M$21),0))</f>
        <v xml:space="preserve"> </v>
      </c>
      <c r="AU31" s="11" t="str" cm="1">
        <f t="array" ref="AU31">IF(ISBLANK(AU6)," ",IFERROR(_xlfn.IFS(AU20=Ponderadores!$L$18,Ponderadores!$M$18,AU20=Ponderadores!$L$19,Ponderadores!$M$19,AU20=Ponderadores!$L$20,Ponderadores!$M$20,AU20=Ponderadores!$L$21,Ponderadores!$M$21),0))</f>
        <v xml:space="preserve"> </v>
      </c>
      <c r="AV31" s="11" t="str" cm="1">
        <f t="array" ref="AV31">IF(ISBLANK(AV6)," ",IFERROR(_xlfn.IFS(AV20=Ponderadores!$L$18,Ponderadores!$M$18,AV20=Ponderadores!$L$19,Ponderadores!$M$19,AV20=Ponderadores!$L$20,Ponderadores!$M$20,AV20=Ponderadores!$L$21,Ponderadores!$M$21),0))</f>
        <v xml:space="preserve"> </v>
      </c>
      <c r="AW31" s="11" t="str" cm="1">
        <f t="array" ref="AW31">IF(ISBLANK(AW6)," ",IFERROR(_xlfn.IFS(AW20=Ponderadores!$L$18,Ponderadores!$M$18,AW20=Ponderadores!$L$19,Ponderadores!$M$19,AW20=Ponderadores!$L$20,Ponderadores!$M$20,AW20=Ponderadores!$L$21,Ponderadores!$M$21),0))</f>
        <v xml:space="preserve"> </v>
      </c>
      <c r="AX31" s="11" t="str" cm="1">
        <f t="array" ref="AX31">IF(ISBLANK(AX6)," ",IFERROR(_xlfn.IFS(AX20=Ponderadores!$L$18,Ponderadores!$M$18,AX20=Ponderadores!$L$19,Ponderadores!$M$19,AX20=Ponderadores!$L$20,Ponderadores!$M$20,AX20=Ponderadores!$L$21,Ponderadores!$M$21),0))</f>
        <v xml:space="preserve"> </v>
      </c>
      <c r="AY31" s="11" t="str" cm="1">
        <f t="array" ref="AY31">IF(ISBLANK(AY6)," ",IFERROR(_xlfn.IFS(AY20=Ponderadores!$L$18,Ponderadores!$M$18,AY20=Ponderadores!$L$19,Ponderadores!$M$19,AY20=Ponderadores!$L$20,Ponderadores!$M$20,AY20=Ponderadores!$L$21,Ponderadores!$M$21),0))</f>
        <v xml:space="preserve"> </v>
      </c>
      <c r="AZ31" s="11" t="str" cm="1">
        <f t="array" ref="AZ31">IF(ISBLANK(AZ6)," ",IFERROR(_xlfn.IFS(AZ20=Ponderadores!$L$18,Ponderadores!$M$18,AZ20=Ponderadores!$L$19,Ponderadores!$M$19,AZ20=Ponderadores!$L$20,Ponderadores!$M$20,AZ20=Ponderadores!$L$21,Ponderadores!$M$21),0))</f>
        <v xml:space="preserve"> </v>
      </c>
      <c r="BA31" s="11" t="str" cm="1">
        <f t="array" ref="BA31">IF(ISBLANK(BA6)," ",IFERROR(_xlfn.IFS(BA20=Ponderadores!$L$18,Ponderadores!$M$18,BA20=Ponderadores!$L$19,Ponderadores!$M$19,BA20=Ponderadores!$L$20,Ponderadores!$M$20,BA20=Ponderadores!$L$21,Ponderadores!$M$21),0))</f>
        <v xml:space="preserve"> </v>
      </c>
      <c r="BB31" s="11" t="str" cm="1">
        <f t="array" ref="BB31">IF(ISBLANK(BB6)," ",IFERROR(_xlfn.IFS(BB20=Ponderadores!$L$18,Ponderadores!$M$18,BB20=Ponderadores!$L$19,Ponderadores!$M$19,BB20=Ponderadores!$L$20,Ponderadores!$M$20,BB20=Ponderadores!$L$21,Ponderadores!$M$21),0))</f>
        <v xml:space="preserve"> </v>
      </c>
      <c r="BC31" s="11" t="str" cm="1">
        <f t="array" ref="BC31">IF(ISBLANK(BC6)," ",IFERROR(_xlfn.IFS(BC20=Ponderadores!$L$18,Ponderadores!$M$18,BC20=Ponderadores!$L$19,Ponderadores!$M$19,BC20=Ponderadores!$L$20,Ponderadores!$M$20,BC20=Ponderadores!$L$21,Ponderadores!$M$21),0))</f>
        <v xml:space="preserve"> </v>
      </c>
      <c r="BD31" s="11" t="str" cm="1">
        <f t="array" ref="BD31">IF(ISBLANK(BD6)," ",IFERROR(_xlfn.IFS(BD20=Ponderadores!$L$18,Ponderadores!$M$18,BD20=Ponderadores!$L$19,Ponderadores!$M$19,BD20=Ponderadores!$L$20,Ponderadores!$M$20,BD20=Ponderadores!$L$21,Ponderadores!$M$21),0))</f>
        <v xml:space="preserve"> </v>
      </c>
      <c r="BE31" s="11" t="str" cm="1">
        <f t="array" ref="BE31">IF(ISBLANK(BE6)," ",IFERROR(_xlfn.IFS(BE20=Ponderadores!$L$18,Ponderadores!$M$18,BE20=Ponderadores!$L$19,Ponderadores!$M$19,BE20=Ponderadores!$L$20,Ponderadores!$M$20,BE20=Ponderadores!$L$21,Ponderadores!$M$21),0))</f>
        <v xml:space="preserve"> </v>
      </c>
      <c r="BF31" s="11" t="str" cm="1">
        <f t="array" ref="BF31">IF(ISBLANK(BF6)," ",IFERROR(_xlfn.IFS(BF20=Ponderadores!$L$18,Ponderadores!$M$18,BF20=Ponderadores!$L$19,Ponderadores!$M$19,BF20=Ponderadores!$L$20,Ponderadores!$M$20,BF20=Ponderadores!$L$21,Ponderadores!$M$21),0))</f>
        <v xml:space="preserve"> </v>
      </c>
      <c r="BG31" s="11" t="str" cm="1">
        <f t="array" ref="BG31">IF(ISBLANK(BG6)," ",IFERROR(_xlfn.IFS(BG20=Ponderadores!$L$18,Ponderadores!$M$18,BG20=Ponderadores!$L$19,Ponderadores!$M$19,BG20=Ponderadores!$L$20,Ponderadores!$M$20,BG20=Ponderadores!$L$21,Ponderadores!$M$21),0))</f>
        <v xml:space="preserve"> </v>
      </c>
      <c r="BH31" s="11" t="str" cm="1">
        <f t="array" ref="BH31">IF(ISBLANK(BH6)," ",IFERROR(_xlfn.IFS(BH20=Ponderadores!$L$18,Ponderadores!$M$18,BH20=Ponderadores!$L$19,Ponderadores!$M$19,BH20=Ponderadores!$L$20,Ponderadores!$M$20,BH20=Ponderadores!$L$21,Ponderadores!$M$21),0))</f>
        <v xml:space="preserve"> </v>
      </c>
      <c r="BI31" s="11" t="str" cm="1">
        <f t="array" ref="BI31">IF(ISBLANK(BI6)," ",IFERROR(_xlfn.IFS(BI20=Ponderadores!$L$18,Ponderadores!$M$18,BI20=Ponderadores!$L$19,Ponderadores!$M$19,BI20=Ponderadores!$L$20,Ponderadores!$M$20,BI20=Ponderadores!$L$21,Ponderadores!$M$21),0))</f>
        <v xml:space="preserve"> </v>
      </c>
      <c r="BJ31" s="11" t="str" cm="1">
        <f t="array" ref="BJ31">IF(ISBLANK(BJ6)," ",IFERROR(_xlfn.IFS(BJ20=Ponderadores!$L$18,Ponderadores!$M$18,BJ20=Ponderadores!$L$19,Ponderadores!$M$19,BJ20=Ponderadores!$L$20,Ponderadores!$M$20,BJ20=Ponderadores!$L$21,Ponderadores!$M$21),0))</f>
        <v xml:space="preserve"> </v>
      </c>
      <c r="BK31" s="11" t="str" cm="1">
        <f t="array" ref="BK31">IF(ISBLANK(BK6)," ",IFERROR(_xlfn.IFS(BK20=Ponderadores!$L$18,Ponderadores!$M$18,BK20=Ponderadores!$L$19,Ponderadores!$M$19,BK20=Ponderadores!$L$20,Ponderadores!$M$20,BK20=Ponderadores!$L$21,Ponderadores!$M$21),0))</f>
        <v xml:space="preserve"> </v>
      </c>
      <c r="BL31" s="11" t="str" cm="1">
        <f t="array" ref="BL31">IF(ISBLANK(BL6)," ",IFERROR(_xlfn.IFS(BL20=Ponderadores!$L$18,Ponderadores!$M$18,BL20=Ponderadores!$L$19,Ponderadores!$M$19,BL20=Ponderadores!$L$20,Ponderadores!$M$20,BL20=Ponderadores!$L$21,Ponderadores!$M$21),0))</f>
        <v xml:space="preserve"> </v>
      </c>
      <c r="BM31" s="11" t="str" cm="1">
        <f t="array" ref="BM31">IF(ISBLANK(BM6)," ",IFERROR(_xlfn.IFS(BM20=Ponderadores!$L$18,Ponderadores!$M$18,BM20=Ponderadores!$L$19,Ponderadores!$M$19,BM20=Ponderadores!$L$20,Ponderadores!$M$20,BM20=Ponderadores!$L$21,Ponderadores!$M$21),0))</f>
        <v xml:space="preserve"> </v>
      </c>
      <c r="BN31" s="11" t="str" cm="1">
        <f t="array" ref="BN31">IF(ISBLANK(BN6)," ",IFERROR(_xlfn.IFS(BN20=Ponderadores!$L$18,Ponderadores!$M$18,BN20=Ponderadores!$L$19,Ponderadores!$M$19,BN20=Ponderadores!$L$20,Ponderadores!$M$20,BN20=Ponderadores!$L$21,Ponderadores!$M$21),0))</f>
        <v xml:space="preserve"> </v>
      </c>
      <c r="BO31" s="11" t="str" cm="1">
        <f t="array" ref="BO31">IF(ISBLANK(BO6)," ",IFERROR(_xlfn.IFS(BO20=Ponderadores!$L$18,Ponderadores!$M$18,BO20=Ponderadores!$L$19,Ponderadores!$M$19,BO20=Ponderadores!$L$20,Ponderadores!$M$20,BO20=Ponderadores!$L$21,Ponderadores!$M$21),0))</f>
        <v xml:space="preserve"> </v>
      </c>
      <c r="BP31" s="11" t="str" cm="1">
        <f t="array" ref="BP31">IF(ISBLANK(BP6)," ",IFERROR(_xlfn.IFS(BP20=Ponderadores!$L$18,Ponderadores!$M$18,BP20=Ponderadores!$L$19,Ponderadores!$M$19,BP20=Ponderadores!$L$20,Ponderadores!$M$20,BP20=Ponderadores!$L$21,Ponderadores!$M$21),0))</f>
        <v xml:space="preserve"> </v>
      </c>
      <c r="BQ31" s="11" t="str" cm="1">
        <f t="array" ref="BQ31">IF(ISBLANK(BQ6)," ",IFERROR(_xlfn.IFS(BQ20=Ponderadores!$L$18,Ponderadores!$M$18,BQ20=Ponderadores!$L$19,Ponderadores!$M$19,BQ20=Ponderadores!$L$20,Ponderadores!$M$20,BQ20=Ponderadores!$L$21,Ponderadores!$M$21),0))</f>
        <v xml:space="preserve"> </v>
      </c>
      <c r="BR31" s="11" t="str" cm="1">
        <f t="array" ref="BR31">IF(ISBLANK(BR6)," ",IFERROR(_xlfn.IFS(BR20=Ponderadores!$L$18,Ponderadores!$M$18,BR20=Ponderadores!$L$19,Ponderadores!$M$19,BR20=Ponderadores!$L$20,Ponderadores!$M$20,BR20=Ponderadores!$L$21,Ponderadores!$M$21),0))</f>
        <v xml:space="preserve"> </v>
      </c>
      <c r="BS31" s="11" t="str" cm="1">
        <f t="array" ref="BS31">IF(ISBLANK(BS6)," ",IFERROR(_xlfn.IFS(BS20=Ponderadores!$L$18,Ponderadores!$M$18,BS20=Ponderadores!$L$19,Ponderadores!$M$19,BS20=Ponderadores!$L$20,Ponderadores!$M$20,BS20=Ponderadores!$L$21,Ponderadores!$M$21),0))</f>
        <v xml:space="preserve"> </v>
      </c>
      <c r="BT31" s="11" t="str" cm="1">
        <f t="array" ref="BT31">IF(ISBLANK(BT6)," ",IFERROR(_xlfn.IFS(BT20=Ponderadores!$L$18,Ponderadores!$M$18,BT20=Ponderadores!$L$19,Ponderadores!$M$19,BT20=Ponderadores!$L$20,Ponderadores!$M$20,BT20=Ponderadores!$L$21,Ponderadores!$M$21),0))</f>
        <v xml:space="preserve"> </v>
      </c>
      <c r="BU31" s="11" t="str" cm="1">
        <f t="array" ref="BU31">IF(ISBLANK(BU6)," ",IFERROR(_xlfn.IFS(BU20=Ponderadores!$L$18,Ponderadores!$M$18,BU20=Ponderadores!$L$19,Ponderadores!$M$19,BU20=Ponderadores!$L$20,Ponderadores!$M$20,BU20=Ponderadores!$L$21,Ponderadores!$M$21),0))</f>
        <v xml:space="preserve"> </v>
      </c>
      <c r="BV31" s="11" t="str" cm="1">
        <f t="array" ref="BV31">IF(ISBLANK(BV6)," ",IFERROR(_xlfn.IFS(BV20=Ponderadores!$L$18,Ponderadores!$M$18,BV20=Ponderadores!$L$19,Ponderadores!$M$19,BV20=Ponderadores!$L$20,Ponderadores!$M$20,BV20=Ponderadores!$L$21,Ponderadores!$M$21),0))</f>
        <v xml:space="preserve"> </v>
      </c>
      <c r="BW31" s="11" t="str" cm="1">
        <f t="array" ref="BW31">IF(ISBLANK(BW6)," ",IFERROR(_xlfn.IFS(BW20=Ponderadores!$L$18,Ponderadores!$M$18,BW20=Ponderadores!$L$19,Ponderadores!$M$19,BW20=Ponderadores!$L$20,Ponderadores!$M$20,BW20=Ponderadores!$L$21,Ponderadores!$M$21),0))</f>
        <v xml:space="preserve"> </v>
      </c>
      <c r="BX31" s="11" t="str" cm="1">
        <f t="array" ref="BX31">IF(ISBLANK(BX6)," ",IFERROR(_xlfn.IFS(BX20=Ponderadores!$L$18,Ponderadores!$M$18,BX20=Ponderadores!$L$19,Ponderadores!$M$19,BX20=Ponderadores!$L$20,Ponderadores!$M$20,BX20=Ponderadores!$L$21,Ponderadores!$M$21),0))</f>
        <v xml:space="preserve"> </v>
      </c>
      <c r="BY31" s="11" t="str" cm="1">
        <f t="array" ref="BY31">IF(ISBLANK(BY6)," ",IFERROR(_xlfn.IFS(BY20=Ponderadores!$L$18,Ponderadores!$M$18,BY20=Ponderadores!$L$19,Ponderadores!$M$19,BY20=Ponderadores!$L$20,Ponderadores!$M$20,BY20=Ponderadores!$L$21,Ponderadores!$M$21),0))</f>
        <v xml:space="preserve"> </v>
      </c>
      <c r="BZ31" s="11" t="str" cm="1">
        <f t="array" ref="BZ31">IF(ISBLANK(BZ6)," ",IFERROR(_xlfn.IFS(BZ20=Ponderadores!$L$18,Ponderadores!$M$18,BZ20=Ponderadores!$L$19,Ponderadores!$M$19,BZ20=Ponderadores!$L$20,Ponderadores!$M$20,BZ20=Ponderadores!$L$21,Ponderadores!$M$21),0))</f>
        <v xml:space="preserve"> </v>
      </c>
      <c r="CA31" s="11" t="str" cm="1">
        <f t="array" ref="CA31">IF(ISBLANK(CA6)," ",IFERROR(_xlfn.IFS(CA20=Ponderadores!$L$18,Ponderadores!$M$18,CA20=Ponderadores!$L$19,Ponderadores!$M$19,CA20=Ponderadores!$L$20,Ponderadores!$M$20,CA20=Ponderadores!$L$21,Ponderadores!$M$21),0))</f>
        <v xml:space="preserve"> </v>
      </c>
      <c r="CB31" s="11" t="str" cm="1">
        <f t="array" ref="CB31">IF(ISBLANK(CB6)," ",IFERROR(_xlfn.IFS(CB20=Ponderadores!$L$18,Ponderadores!$M$18,CB20=Ponderadores!$L$19,Ponderadores!$M$19,CB20=Ponderadores!$L$20,Ponderadores!$M$20,CB20=Ponderadores!$L$21,Ponderadores!$M$21),0))</f>
        <v xml:space="preserve"> </v>
      </c>
      <c r="CC31" s="11" t="str" cm="1">
        <f t="array" ref="CC31">IF(ISBLANK(CC6)," ",IFERROR(_xlfn.IFS(CC20=Ponderadores!$L$18,Ponderadores!$M$18,CC20=Ponderadores!$L$19,Ponderadores!$M$19,CC20=Ponderadores!$L$20,Ponderadores!$M$20,CC20=Ponderadores!$L$21,Ponderadores!$M$21),0))</f>
        <v xml:space="preserve"> </v>
      </c>
      <c r="CD31" s="11" t="str" cm="1">
        <f t="array" ref="CD31">IF(ISBLANK(CD6)," ",IFERROR(_xlfn.IFS(CD20=Ponderadores!$L$18,Ponderadores!$M$18,CD20=Ponderadores!$L$19,Ponderadores!$M$19,CD20=Ponderadores!$L$20,Ponderadores!$M$20,CD20=Ponderadores!$L$21,Ponderadores!$M$21),0))</f>
        <v xml:space="preserve"> </v>
      </c>
      <c r="CE31" s="11" t="str" cm="1">
        <f t="array" ref="CE31">IF(ISBLANK(CE6)," ",IFERROR(_xlfn.IFS(CE20=Ponderadores!$L$18,Ponderadores!$M$18,CE20=Ponderadores!$L$19,Ponderadores!$M$19,CE20=Ponderadores!$L$20,Ponderadores!$M$20,CE20=Ponderadores!$L$21,Ponderadores!$M$21),0))</f>
        <v xml:space="preserve"> </v>
      </c>
      <c r="CF31" s="11" t="str" cm="1">
        <f t="array" ref="CF31">IF(ISBLANK(CF6)," ",IFERROR(_xlfn.IFS(CF20=Ponderadores!$L$18,Ponderadores!$M$18,CF20=Ponderadores!$L$19,Ponderadores!$M$19,CF20=Ponderadores!$L$20,Ponderadores!$M$20,CF20=Ponderadores!$L$21,Ponderadores!$M$21),0))</f>
        <v xml:space="preserve"> </v>
      </c>
      <c r="CG31" s="11" t="str" cm="1">
        <f t="array" ref="CG31">IF(ISBLANK(CG6)," ",IFERROR(_xlfn.IFS(CG20=Ponderadores!$L$18,Ponderadores!$M$18,CG20=Ponderadores!$L$19,Ponderadores!$M$19,CG20=Ponderadores!$L$20,Ponderadores!$M$20,CG20=Ponderadores!$L$21,Ponderadores!$M$21),0))</f>
        <v xml:space="preserve"> </v>
      </c>
      <c r="CH31" s="11" t="str" cm="1">
        <f t="array" ref="CH31">IF(ISBLANK(CH6)," ",IFERROR(_xlfn.IFS(CH20=Ponderadores!$L$18,Ponderadores!$M$18,CH20=Ponderadores!$L$19,Ponderadores!$M$19,CH20=Ponderadores!$L$20,Ponderadores!$M$20,CH20=Ponderadores!$L$21,Ponderadores!$M$21),0))</f>
        <v xml:space="preserve"> </v>
      </c>
      <c r="CI31" s="11" t="str" cm="1">
        <f t="array" ref="CI31">IF(ISBLANK(CI6)," ",IFERROR(_xlfn.IFS(CI20=Ponderadores!$L$18,Ponderadores!$M$18,CI20=Ponderadores!$L$19,Ponderadores!$M$19,CI20=Ponderadores!$L$20,Ponderadores!$M$20,CI20=Ponderadores!$L$21,Ponderadores!$M$21),0))</f>
        <v xml:space="preserve"> </v>
      </c>
      <c r="CJ31" s="11" t="str" cm="1">
        <f t="array" ref="CJ31">IF(ISBLANK(CJ6)," ",IFERROR(_xlfn.IFS(CJ20=Ponderadores!$L$18,Ponderadores!$M$18,CJ20=Ponderadores!$L$19,Ponderadores!$M$19,CJ20=Ponderadores!$L$20,Ponderadores!$M$20,CJ20=Ponderadores!$L$21,Ponderadores!$M$21),0))</f>
        <v xml:space="preserve"> </v>
      </c>
      <c r="CK31" s="11" t="str" cm="1">
        <f t="array" ref="CK31">IF(ISBLANK(CK6)," ",IFERROR(_xlfn.IFS(CK20=Ponderadores!$L$18,Ponderadores!$M$18,CK20=Ponderadores!$L$19,Ponderadores!$M$19,CK20=Ponderadores!$L$20,Ponderadores!$M$20,CK20=Ponderadores!$L$21,Ponderadores!$M$21),0))</f>
        <v xml:space="preserve"> </v>
      </c>
      <c r="CL31" s="11" t="str" cm="1">
        <f t="array" ref="CL31">IF(ISBLANK(CL6)," ",IFERROR(_xlfn.IFS(CL20=Ponderadores!$L$18,Ponderadores!$M$18,CL20=Ponderadores!$L$19,Ponderadores!$M$19,CL20=Ponderadores!$L$20,Ponderadores!$M$20,CL20=Ponderadores!$L$21,Ponderadores!$M$21),0))</f>
        <v xml:space="preserve"> </v>
      </c>
      <c r="CM31" s="11" t="str" cm="1">
        <f t="array" ref="CM31">IF(ISBLANK(CM6)," ",IFERROR(_xlfn.IFS(CM20=Ponderadores!$L$18,Ponderadores!$M$18,CM20=Ponderadores!$L$19,Ponderadores!$M$19,CM20=Ponderadores!$L$20,Ponderadores!$M$20,CM20=Ponderadores!$L$21,Ponderadores!$M$21),0))</f>
        <v xml:space="preserve"> </v>
      </c>
      <c r="CN31" s="11" t="str" cm="1">
        <f t="array" ref="CN31">IF(ISBLANK(CN6)," ",IFERROR(_xlfn.IFS(CN20=Ponderadores!$L$18,Ponderadores!$M$18,CN20=Ponderadores!$L$19,Ponderadores!$M$19,CN20=Ponderadores!$L$20,Ponderadores!$M$20,CN20=Ponderadores!$L$21,Ponderadores!$M$21),0))</f>
        <v xml:space="preserve"> </v>
      </c>
      <c r="CO31" s="11" t="str" cm="1">
        <f t="array" ref="CO31">IF(ISBLANK(CO6)," ",IFERROR(_xlfn.IFS(CO20=Ponderadores!$L$18,Ponderadores!$M$18,CO20=Ponderadores!$L$19,Ponderadores!$M$19,CO20=Ponderadores!$L$20,Ponderadores!$M$20,CO20=Ponderadores!$L$21,Ponderadores!$M$21),0))</f>
        <v xml:space="preserve"> </v>
      </c>
      <c r="CP31" s="11" t="str" cm="1">
        <f t="array" ref="CP31">IF(ISBLANK(CP6)," ",IFERROR(_xlfn.IFS(CP20=Ponderadores!$L$18,Ponderadores!$M$18,CP20=Ponderadores!$L$19,Ponderadores!$M$19,CP20=Ponderadores!$L$20,Ponderadores!$M$20,CP20=Ponderadores!$L$21,Ponderadores!$M$21),0))</f>
        <v xml:space="preserve"> </v>
      </c>
      <c r="CQ31" s="11" t="str" cm="1">
        <f t="array" ref="CQ31">IF(ISBLANK(CQ6)," ",IFERROR(_xlfn.IFS(CQ20=Ponderadores!$L$18,Ponderadores!$M$18,CQ20=Ponderadores!$L$19,Ponderadores!$M$19,CQ20=Ponderadores!$L$20,Ponderadores!$M$20,CQ20=Ponderadores!$L$21,Ponderadores!$M$21),0))</f>
        <v xml:space="preserve"> </v>
      </c>
      <c r="CR31" s="11" t="str" cm="1">
        <f t="array" ref="CR31">IF(ISBLANK(CR6)," ",IFERROR(_xlfn.IFS(CR20=Ponderadores!$L$18,Ponderadores!$M$18,CR20=Ponderadores!$L$19,Ponderadores!$M$19,CR20=Ponderadores!$L$20,Ponderadores!$M$20,CR20=Ponderadores!$L$21,Ponderadores!$M$21),0))</f>
        <v xml:space="preserve"> </v>
      </c>
      <c r="CS31" s="11" t="str" cm="1">
        <f t="array" ref="CS31">IF(ISBLANK(CS6)," ",IFERROR(_xlfn.IFS(CS20=Ponderadores!$L$18,Ponderadores!$M$18,CS20=Ponderadores!$L$19,Ponderadores!$M$19,CS20=Ponderadores!$L$20,Ponderadores!$M$20,CS20=Ponderadores!$L$21,Ponderadores!$M$21),0))</f>
        <v xml:space="preserve"> </v>
      </c>
      <c r="CT31" s="11" t="str" cm="1">
        <f t="array" ref="CT31">IF(ISBLANK(CT6)," ",IFERROR(_xlfn.IFS(CT20=Ponderadores!$L$18,Ponderadores!$M$18,CT20=Ponderadores!$L$19,Ponderadores!$M$19,CT20=Ponderadores!$L$20,Ponderadores!$M$20,CT20=Ponderadores!$L$21,Ponderadores!$M$21),0))</f>
        <v xml:space="preserve"> </v>
      </c>
      <c r="CU31" s="11" t="str" cm="1">
        <f t="array" ref="CU31">IF(ISBLANK(CU6)," ",IFERROR(_xlfn.IFS(CU20=Ponderadores!$L$18,Ponderadores!$M$18,CU20=Ponderadores!$L$19,Ponderadores!$M$19,CU20=Ponderadores!$L$20,Ponderadores!$M$20,CU20=Ponderadores!$L$21,Ponderadores!$M$21),0))</f>
        <v xml:space="preserve"> </v>
      </c>
      <c r="CV31" s="11" t="str" cm="1">
        <f t="array" ref="CV31">IF(ISBLANK(CV6)," ",IFERROR(_xlfn.IFS(CV20=Ponderadores!$L$18,Ponderadores!$M$18,CV20=Ponderadores!$L$19,Ponderadores!$M$19,CV20=Ponderadores!$L$20,Ponderadores!$M$20,CV20=Ponderadores!$L$21,Ponderadores!$M$21),0))</f>
        <v xml:space="preserve"> </v>
      </c>
      <c r="CW31" s="11" t="str" cm="1">
        <f t="array" ref="CW31">IF(ISBLANK(CW6)," ",IFERROR(_xlfn.IFS(CW20=Ponderadores!$L$18,Ponderadores!$M$18,CW20=Ponderadores!$L$19,Ponderadores!$M$19,CW20=Ponderadores!$L$20,Ponderadores!$M$20,CW20=Ponderadores!$L$21,Ponderadores!$M$21),0))</f>
        <v xml:space="preserve"> </v>
      </c>
      <c r="CX31" s="11" t="str" cm="1">
        <f t="array" ref="CX31">IF(ISBLANK(CX6)," ",IFERROR(_xlfn.IFS(CX20=Ponderadores!$L$18,Ponderadores!$M$18,CX20=Ponderadores!$L$19,Ponderadores!$M$19,CX20=Ponderadores!$L$20,Ponderadores!$M$20,CX20=Ponderadores!$L$21,Ponderadores!$M$21),0))</f>
        <v xml:space="preserve"> </v>
      </c>
      <c r="CY31" s="11" t="str" cm="1">
        <f t="array" ref="CY31">IF(ISBLANK(CY6)," ",IFERROR(_xlfn.IFS(CY20=Ponderadores!$L$18,Ponderadores!$M$18,CY20=Ponderadores!$L$19,Ponderadores!$M$19,CY20=Ponderadores!$L$20,Ponderadores!$M$20,CY20=Ponderadores!$L$21,Ponderadores!$M$21),0))</f>
        <v xml:space="preserve"> </v>
      </c>
      <c r="CZ31" s="11" t="str" cm="1">
        <f t="array" ref="CZ31">IF(ISBLANK(CZ6)," ",IFERROR(_xlfn.IFS(CZ20=Ponderadores!$L$18,Ponderadores!$M$18,CZ20=Ponderadores!$L$19,Ponderadores!$M$19,CZ20=Ponderadores!$L$20,Ponderadores!$M$20,CZ20=Ponderadores!$L$21,Ponderadores!$M$21),0))</f>
        <v xml:space="preserve"> </v>
      </c>
      <c r="DA31" s="11" t="str" cm="1">
        <f t="array" ref="DA31">IF(ISBLANK(DA6)," ",IFERROR(_xlfn.IFS(DA20=Ponderadores!$L$18,Ponderadores!$M$18,DA20=Ponderadores!$L$19,Ponderadores!$M$19,DA20=Ponderadores!$L$20,Ponderadores!$M$20,DA20=Ponderadores!$L$21,Ponderadores!$M$21),0))</f>
        <v xml:space="preserve"> </v>
      </c>
      <c r="DB31" s="11" t="str" cm="1">
        <f t="array" ref="DB31">IF(ISBLANK(DB6)," ",IFERROR(_xlfn.IFS(DB20=Ponderadores!$L$18,Ponderadores!$M$18,DB20=Ponderadores!$L$19,Ponderadores!$M$19,DB20=Ponderadores!$L$20,Ponderadores!$M$20,DB20=Ponderadores!$L$21,Ponderadores!$M$21),0))</f>
        <v xml:space="preserve"> </v>
      </c>
      <c r="DC31" s="11" t="str" cm="1">
        <f t="array" ref="DC31">IF(ISBLANK(DC6)," ",IFERROR(_xlfn.IFS(DC20=Ponderadores!$L$18,Ponderadores!$M$18,DC20=Ponderadores!$L$19,Ponderadores!$M$19,DC20=Ponderadores!$L$20,Ponderadores!$M$20,DC20=Ponderadores!$L$21,Ponderadores!$M$21),0))</f>
        <v xml:space="preserve"> </v>
      </c>
      <c r="DD31" s="11" t="str" cm="1">
        <f t="array" ref="DD31">IF(ISBLANK(DD6)," ",IFERROR(_xlfn.IFS(DD20=Ponderadores!$L$18,Ponderadores!$M$18,DD20=Ponderadores!$L$19,Ponderadores!$M$19,DD20=Ponderadores!$L$20,Ponderadores!$M$20,DD20=Ponderadores!$L$21,Ponderadores!$M$21),0))</f>
        <v xml:space="preserve"> </v>
      </c>
      <c r="DE31" s="11" t="str" cm="1">
        <f t="array" ref="DE31">IF(ISBLANK(DE6)," ",IFERROR(_xlfn.IFS(DE20=Ponderadores!$L$18,Ponderadores!$M$18,DE20=Ponderadores!$L$19,Ponderadores!$M$19,DE20=Ponderadores!$L$20,Ponderadores!$M$20,DE20=Ponderadores!$L$21,Ponderadores!$M$21),0))</f>
        <v xml:space="preserve"> </v>
      </c>
      <c r="DF31" s="11" t="str" cm="1">
        <f t="array" ref="DF31">IF(ISBLANK(DF6)," ",IFERROR(_xlfn.IFS(DF20=Ponderadores!$L$18,Ponderadores!$M$18,DF20=Ponderadores!$L$19,Ponderadores!$M$19,DF20=Ponderadores!$L$20,Ponderadores!$M$20,DF20=Ponderadores!$L$21,Ponderadores!$M$21),0))</f>
        <v xml:space="preserve"> </v>
      </c>
      <c r="DG31" s="11" t="str" cm="1">
        <f t="array" ref="DG31">IF(ISBLANK(DG6)," ",IFERROR(_xlfn.IFS(DG20=Ponderadores!$L$18,Ponderadores!$M$18,DG20=Ponderadores!$L$19,Ponderadores!$M$19,DG20=Ponderadores!$L$20,Ponderadores!$M$20,DG20=Ponderadores!$L$21,Ponderadores!$M$21),0))</f>
        <v xml:space="preserve"> </v>
      </c>
      <c r="DH31" s="11" t="str" cm="1">
        <f t="array" ref="DH31">IF(ISBLANK(DH6)," ",IFERROR(_xlfn.IFS(DH20=Ponderadores!$L$18,Ponderadores!$M$18,DH20=Ponderadores!$L$19,Ponderadores!$M$19,DH20=Ponderadores!$L$20,Ponderadores!$M$20,DH20=Ponderadores!$L$21,Ponderadores!$M$21),0))</f>
        <v xml:space="preserve"> </v>
      </c>
      <c r="DI31" s="11" t="str" cm="1">
        <f t="array" ref="DI31">IF(ISBLANK(DI6)," ",IFERROR(_xlfn.IFS(DI20=Ponderadores!$L$18,Ponderadores!$M$18,DI20=Ponderadores!$L$19,Ponderadores!$M$19,DI20=Ponderadores!$L$20,Ponderadores!$M$20,DI20=Ponderadores!$L$21,Ponderadores!$M$21),0))</f>
        <v xml:space="preserve"> </v>
      </c>
    </row>
    <row r="32" spans="2:113" x14ac:dyDescent="0.25">
      <c r="B32" s="186" t="s">
        <v>158</v>
      </c>
      <c r="C32" s="11" cm="1">
        <f t="array" aca="1" ref="C32" ca="1">IF(ISBLANK(C6)," ",IFERROR(_xlfn.IFS(C21=Ponderadores!$P$18,Ponderadores!$Q$18,C21=Ponderadores!$P$19,Ponderadores!$Q$19,C21=Ponderadores!$P$20,Ponderadores!$Q$20,C21=Ponderadores!$P$21,Ponderadores!$Q$21),0))</f>
        <v>0</v>
      </c>
      <c r="D32" s="11" t="str" cm="1">
        <f t="array" ref="D32">IF(ISBLANK(D6)," ",IFERROR(_xlfn.IFS(D21=Ponderadores!$P$18,Ponderadores!$Q$18,D21=Ponderadores!$P$19,Ponderadores!$Q$19,D21=Ponderadores!$P$20,Ponderadores!$Q$20,D21=Ponderadores!$P$21,Ponderadores!$Q$21),0))</f>
        <v xml:space="preserve"> </v>
      </c>
      <c r="E32" s="11" t="str" cm="1">
        <f t="array" ref="E32">IF(ISBLANK(E6)," ",IFERROR(_xlfn.IFS(E21=Ponderadores!$P$18,Ponderadores!$Q$18,E21=Ponderadores!$P$19,Ponderadores!$Q$19,E21=Ponderadores!$P$20,Ponderadores!$Q$20,E21=Ponderadores!$P$21,Ponderadores!$Q$21),0))</f>
        <v xml:space="preserve"> </v>
      </c>
      <c r="F32" s="11" t="str" cm="1">
        <f t="array" ref="F32">IF(ISBLANK(F6)," ",IFERROR(_xlfn.IFS(F21=Ponderadores!$P$18,Ponderadores!$Q$18,F21=Ponderadores!$P$19,Ponderadores!$Q$19,F21=Ponderadores!$P$20,Ponderadores!$Q$20,F21=Ponderadores!$P$21,Ponderadores!$Q$21),0))</f>
        <v xml:space="preserve"> </v>
      </c>
      <c r="G32" s="11" t="str" cm="1">
        <f t="array" ref="G32">IF(ISBLANK(G6)," ",IFERROR(_xlfn.IFS(G21=Ponderadores!$P$18,Ponderadores!$Q$18,G21=Ponderadores!$P$19,Ponderadores!$Q$19,G21=Ponderadores!$P$20,Ponderadores!$Q$20,G21=Ponderadores!$P$21,Ponderadores!$Q$21),0))</f>
        <v xml:space="preserve"> </v>
      </c>
      <c r="H32" s="11" t="str" cm="1">
        <f t="array" ref="H32">IF(ISBLANK(H6)," ",IFERROR(_xlfn.IFS(H21=Ponderadores!$P$18,Ponderadores!$Q$18,H21=Ponderadores!$P$19,Ponderadores!$Q$19,H21=Ponderadores!$P$20,Ponderadores!$Q$20,H21=Ponderadores!$P$21,Ponderadores!$Q$21),0))</f>
        <v xml:space="preserve"> </v>
      </c>
      <c r="I32" s="155" t="str" cm="1">
        <f t="array" ref="I32">IF(ISBLANK(I6)," ",IFERROR(_xlfn.IFS(I21=Ponderadores!$P$18,Ponderadores!$Q$18,I21=Ponderadores!$P$19,Ponderadores!$Q$19,I21=Ponderadores!$P$20,Ponderadores!$Q$20,I21=Ponderadores!$P$21,Ponderadores!$Q$21),0))</f>
        <v xml:space="preserve"> </v>
      </c>
      <c r="J32" s="11" t="str" cm="1">
        <f t="array" ref="J32">IF(ISBLANK(J6)," ",IFERROR(_xlfn.IFS(J21=Ponderadores!$P$18,Ponderadores!$Q$18,J21=Ponderadores!$P$19,Ponderadores!$Q$19,J21=Ponderadores!$P$20,Ponderadores!$Q$20,J21=Ponderadores!$P$21,Ponderadores!$Q$21),0))</f>
        <v xml:space="preserve"> </v>
      </c>
      <c r="K32" s="11" t="str" cm="1">
        <f t="array" ref="K32">IF(ISBLANK(K6)," ",IFERROR(_xlfn.IFS(K21=Ponderadores!$P$18,Ponderadores!$Q$18,K21=Ponderadores!$P$19,Ponderadores!$Q$19,K21=Ponderadores!$P$20,Ponderadores!$Q$20,K21=Ponderadores!$P$21,Ponderadores!$Q$21),0))</f>
        <v xml:space="preserve"> </v>
      </c>
      <c r="L32" s="11" t="str" cm="1">
        <f t="array" ref="L32">IF(ISBLANK(L6)," ",IFERROR(_xlfn.IFS(L21=Ponderadores!$P$18,Ponderadores!$Q$18,L21=Ponderadores!$P$19,Ponderadores!$Q$19,L21=Ponderadores!$P$20,Ponderadores!$Q$20,L21=Ponderadores!$P$21,Ponderadores!$Q$21),0))</f>
        <v xml:space="preserve"> </v>
      </c>
      <c r="M32" s="11" t="str" cm="1">
        <f t="array" ref="M32">IF(ISBLANK(M6)," ",IFERROR(_xlfn.IFS(M21=Ponderadores!$P$18,Ponderadores!$Q$18,M21=Ponderadores!$P$19,Ponderadores!$Q$19,M21=Ponderadores!$P$20,Ponderadores!$Q$20,M21=Ponderadores!$P$21,Ponderadores!$Q$21),0))</f>
        <v xml:space="preserve"> </v>
      </c>
      <c r="N32" s="11" t="str" cm="1">
        <f t="array" ref="N32">IF(ISBLANK(N6)," ",IFERROR(_xlfn.IFS(N21=Ponderadores!$P$18,Ponderadores!$Q$18,N21=Ponderadores!$P$19,Ponderadores!$Q$19,N21=Ponderadores!$P$20,Ponderadores!$Q$20,N21=Ponderadores!$P$21,Ponderadores!$Q$21),0))</f>
        <v xml:space="preserve"> </v>
      </c>
      <c r="O32" s="11" t="str" cm="1">
        <f t="array" ref="O32">IF(ISBLANK(O6)," ",IFERROR(_xlfn.IFS(O21=Ponderadores!$P$18,Ponderadores!$Q$18,O21=Ponderadores!$P$19,Ponderadores!$Q$19,O21=Ponderadores!$P$20,Ponderadores!$Q$20,O21=Ponderadores!$P$21,Ponderadores!$Q$21),0))</f>
        <v xml:space="preserve"> </v>
      </c>
      <c r="P32" s="11" t="str" cm="1">
        <f t="array" ref="P32">IF(ISBLANK(P6)," ",IFERROR(_xlfn.IFS(P21=Ponderadores!$P$18,Ponderadores!$Q$18,P21=Ponderadores!$P$19,Ponderadores!$Q$19,P21=Ponderadores!$P$20,Ponderadores!$Q$20,P21=Ponderadores!$P$21,Ponderadores!$Q$21),0))</f>
        <v xml:space="preserve"> </v>
      </c>
      <c r="Q32" s="11" t="str" cm="1">
        <f t="array" ref="Q32">IF(ISBLANK(Q6)," ",IFERROR(_xlfn.IFS(Q21=Ponderadores!$P$18,Ponderadores!$Q$18,Q21=Ponderadores!$P$19,Ponderadores!$Q$19,Q21=Ponderadores!$P$20,Ponderadores!$Q$20,Q21=Ponderadores!$P$21,Ponderadores!$Q$21),0))</f>
        <v xml:space="preserve"> </v>
      </c>
      <c r="R32" s="11" t="str" cm="1">
        <f t="array" ref="R32">IF(ISBLANK(R6)," ",IFERROR(_xlfn.IFS(R21=Ponderadores!$P$18,Ponderadores!$Q$18,R21=Ponderadores!$P$19,Ponderadores!$Q$19,R21=Ponderadores!$P$20,Ponderadores!$Q$20,R21=Ponderadores!$P$21,Ponderadores!$Q$21),0))</f>
        <v xml:space="preserve"> </v>
      </c>
      <c r="S32" s="11" t="str" cm="1">
        <f t="array" ref="S32">IF(ISBLANK(S6)," ",IFERROR(_xlfn.IFS(S21=Ponderadores!$P$18,Ponderadores!$Q$18,S21=Ponderadores!$P$19,Ponderadores!$Q$19,S21=Ponderadores!$P$20,Ponderadores!$Q$20,S21=Ponderadores!$P$21,Ponderadores!$Q$21),0))</f>
        <v xml:space="preserve"> </v>
      </c>
      <c r="T32" s="11" t="str" cm="1">
        <f t="array" ref="T32">IF(ISBLANK(T6)," ",IFERROR(_xlfn.IFS(T21=Ponderadores!$P$18,Ponderadores!$Q$18,T21=Ponderadores!$P$19,Ponderadores!$Q$19,T21=Ponderadores!$P$20,Ponderadores!$Q$20,T21=Ponderadores!$P$21,Ponderadores!$Q$21),0))</f>
        <v xml:space="preserve"> </v>
      </c>
      <c r="U32" s="11" t="str" cm="1">
        <f t="array" ref="U32">IF(ISBLANK(U6)," ",IFERROR(_xlfn.IFS(U21=Ponderadores!$P$18,Ponderadores!$Q$18,U21=Ponderadores!$P$19,Ponderadores!$Q$19,U21=Ponderadores!$P$20,Ponderadores!$Q$20,U21=Ponderadores!$P$21,Ponderadores!$Q$21),0))</f>
        <v xml:space="preserve"> </v>
      </c>
      <c r="V32" s="11" t="str" cm="1">
        <f t="array" ref="V32">IF(ISBLANK(V6)," ",IFERROR(_xlfn.IFS(V21=Ponderadores!$P$18,Ponderadores!$Q$18,V21=Ponderadores!$P$19,Ponderadores!$Q$19,V21=Ponderadores!$P$20,Ponderadores!$Q$20,V21=Ponderadores!$P$21,Ponderadores!$Q$21),0))</f>
        <v xml:space="preserve"> </v>
      </c>
      <c r="W32" s="11" t="str" cm="1">
        <f t="array" ref="W32">IF(ISBLANK(W6)," ",IFERROR(_xlfn.IFS(W21=Ponderadores!$P$18,Ponderadores!$Q$18,W21=Ponderadores!$P$19,Ponderadores!$Q$19,W21=Ponderadores!$P$20,Ponderadores!$Q$20,W21=Ponderadores!$P$21,Ponderadores!$Q$21),0))</f>
        <v xml:space="preserve"> </v>
      </c>
      <c r="X32" s="11" t="str" cm="1">
        <f t="array" ref="X32">IF(ISBLANK(X6)," ",IFERROR(_xlfn.IFS(X21=Ponderadores!$P$18,Ponderadores!$Q$18,X21=Ponderadores!$P$19,Ponderadores!$Q$19,X21=Ponderadores!$P$20,Ponderadores!$Q$20,X21=Ponderadores!$P$21,Ponderadores!$Q$21),0))</f>
        <v xml:space="preserve"> </v>
      </c>
      <c r="Y32" s="11" t="str" cm="1">
        <f t="array" ref="Y32">IF(ISBLANK(Y6)," ",IFERROR(_xlfn.IFS(Y21=Ponderadores!$P$18,Ponderadores!$Q$18,Y21=Ponderadores!$P$19,Ponderadores!$Q$19,Y21=Ponderadores!$P$20,Ponderadores!$Q$20,Y21=Ponderadores!$P$21,Ponderadores!$Q$21),0))</f>
        <v xml:space="preserve"> </v>
      </c>
      <c r="Z32" s="11" t="str" cm="1">
        <f t="array" ref="Z32">IF(ISBLANK(Z6)," ",IFERROR(_xlfn.IFS(Z21=Ponderadores!$P$18,Ponderadores!$Q$18,Z21=Ponderadores!$P$19,Ponderadores!$Q$19,Z21=Ponderadores!$P$20,Ponderadores!$Q$20,Z21=Ponderadores!$P$21,Ponderadores!$Q$21),0))</f>
        <v xml:space="preserve"> </v>
      </c>
      <c r="AA32" s="11" t="str" cm="1">
        <f t="array" ref="AA32">IF(ISBLANK(AA6)," ",IFERROR(_xlfn.IFS(AA21=Ponderadores!$P$18,Ponderadores!$Q$18,AA21=Ponderadores!$P$19,Ponderadores!$Q$19,AA21=Ponderadores!$P$20,Ponderadores!$Q$20,AA21=Ponderadores!$P$21,Ponderadores!$Q$21),0))</f>
        <v xml:space="preserve"> </v>
      </c>
      <c r="AB32" s="11" t="str" cm="1">
        <f t="array" ref="AB32">IF(ISBLANK(AB6)," ",IFERROR(_xlfn.IFS(AB21=Ponderadores!$P$18,Ponderadores!$Q$18,AB21=Ponderadores!$P$19,Ponderadores!$Q$19,AB21=Ponderadores!$P$20,Ponderadores!$Q$20,AB21=Ponderadores!$P$21,Ponderadores!$Q$21),0))</f>
        <v xml:space="preserve"> </v>
      </c>
      <c r="AC32" s="11" t="str" cm="1">
        <f t="array" ref="AC32">IF(ISBLANK(AC6)," ",IFERROR(_xlfn.IFS(AC21=Ponderadores!$P$18,Ponderadores!$Q$18,AC21=Ponderadores!$P$19,Ponderadores!$Q$19,AC21=Ponderadores!$P$20,Ponderadores!$Q$20,AC21=Ponderadores!$P$21,Ponderadores!$Q$21),0))</f>
        <v xml:space="preserve"> </v>
      </c>
      <c r="AD32" s="11" t="str" cm="1">
        <f t="array" ref="AD32">IF(ISBLANK(AD6)," ",IFERROR(_xlfn.IFS(AD21=Ponderadores!$P$18,Ponderadores!$Q$18,AD21=Ponderadores!$P$19,Ponderadores!$Q$19,AD21=Ponderadores!$P$20,Ponderadores!$Q$20,AD21=Ponderadores!$P$21,Ponderadores!$Q$21),0))</f>
        <v xml:space="preserve"> </v>
      </c>
      <c r="AE32" s="11" t="str" cm="1">
        <f t="array" ref="AE32">IF(ISBLANK(AE6)," ",IFERROR(_xlfn.IFS(AE21=Ponderadores!$P$18,Ponderadores!$Q$18,AE21=Ponderadores!$P$19,Ponderadores!$Q$19,AE21=Ponderadores!$P$20,Ponderadores!$Q$20,AE21=Ponderadores!$P$21,Ponderadores!$Q$21),0))</f>
        <v xml:space="preserve"> </v>
      </c>
      <c r="AF32" s="11" t="str" cm="1">
        <f t="array" ref="AF32">IF(ISBLANK(AF6)," ",IFERROR(_xlfn.IFS(AF21=Ponderadores!$P$18,Ponderadores!$Q$18,AF21=Ponderadores!$P$19,Ponderadores!$Q$19,AF21=Ponderadores!$P$20,Ponderadores!$Q$20,AF21=Ponderadores!$P$21,Ponderadores!$Q$21),0))</f>
        <v xml:space="preserve"> </v>
      </c>
      <c r="AG32" s="11" t="str" cm="1">
        <f t="array" ref="AG32">IF(ISBLANK(AG6)," ",IFERROR(_xlfn.IFS(AG21=Ponderadores!$P$18,Ponderadores!$Q$18,AG21=Ponderadores!$P$19,Ponderadores!$Q$19,AG21=Ponderadores!$P$20,Ponderadores!$Q$20,AG21=Ponderadores!$P$21,Ponderadores!$Q$21),0))</f>
        <v xml:space="preserve"> </v>
      </c>
      <c r="AH32" s="11" t="str" cm="1">
        <f t="array" ref="AH32">IF(ISBLANK(AH6)," ",IFERROR(_xlfn.IFS(AH21=Ponderadores!$P$18,Ponderadores!$Q$18,AH21=Ponderadores!$P$19,Ponderadores!$Q$19,AH21=Ponderadores!$P$20,Ponderadores!$Q$20,AH21=Ponderadores!$P$21,Ponderadores!$Q$21),0))</f>
        <v xml:space="preserve"> </v>
      </c>
      <c r="AI32" s="11" t="str" cm="1">
        <f t="array" ref="AI32">IF(ISBLANK(AI6)," ",IFERROR(_xlfn.IFS(AI21=Ponderadores!$P$18,Ponderadores!$Q$18,AI21=Ponderadores!$P$19,Ponderadores!$Q$19,AI21=Ponderadores!$P$20,Ponderadores!$Q$20,AI21=Ponderadores!$P$21,Ponderadores!$Q$21),0))</f>
        <v xml:space="preserve"> </v>
      </c>
      <c r="AJ32" s="11" t="str" cm="1">
        <f t="array" ref="AJ32">IF(ISBLANK(AJ6)," ",IFERROR(_xlfn.IFS(AJ21=Ponderadores!$P$18,Ponderadores!$Q$18,AJ21=Ponderadores!$P$19,Ponderadores!$Q$19,AJ21=Ponderadores!$P$20,Ponderadores!$Q$20,AJ21=Ponderadores!$P$21,Ponderadores!$Q$21),0))</f>
        <v xml:space="preserve"> </v>
      </c>
      <c r="AK32" s="11" t="str" cm="1">
        <f t="array" ref="AK32">IF(ISBLANK(AK6)," ",IFERROR(_xlfn.IFS(AK21=Ponderadores!$P$18,Ponderadores!$Q$18,AK21=Ponderadores!$P$19,Ponderadores!$Q$19,AK21=Ponderadores!$P$20,Ponderadores!$Q$20,AK21=Ponderadores!$P$21,Ponderadores!$Q$21),0))</f>
        <v xml:space="preserve"> </v>
      </c>
      <c r="AL32" s="11" t="str" cm="1">
        <f t="array" ref="AL32">IF(ISBLANK(AL6)," ",IFERROR(_xlfn.IFS(AL21=Ponderadores!$P$18,Ponderadores!$Q$18,AL21=Ponderadores!$P$19,Ponderadores!$Q$19,AL21=Ponderadores!$P$20,Ponderadores!$Q$20,AL21=Ponderadores!$P$21,Ponderadores!$Q$21),0))</f>
        <v xml:space="preserve"> </v>
      </c>
      <c r="AM32" s="11" t="str" cm="1">
        <f t="array" ref="AM32">IF(ISBLANK(AM6)," ",IFERROR(_xlfn.IFS(AM21=Ponderadores!$P$18,Ponderadores!$Q$18,AM21=Ponderadores!$P$19,Ponderadores!$Q$19,AM21=Ponderadores!$P$20,Ponderadores!$Q$20,AM21=Ponderadores!$P$21,Ponderadores!$Q$21),0))</f>
        <v xml:space="preserve"> </v>
      </c>
      <c r="AN32" s="11" t="str" cm="1">
        <f t="array" ref="AN32">IF(ISBLANK(AN6)," ",IFERROR(_xlfn.IFS(AN21=Ponderadores!$P$18,Ponderadores!$Q$18,AN21=Ponderadores!$P$19,Ponderadores!$Q$19,AN21=Ponderadores!$P$20,Ponderadores!$Q$20,AN21=Ponderadores!$P$21,Ponderadores!$Q$21),0))</f>
        <v xml:space="preserve"> </v>
      </c>
      <c r="AO32" s="11" t="str" cm="1">
        <f t="array" ref="AO32">IF(ISBLANK(AO6)," ",IFERROR(_xlfn.IFS(AO21=Ponderadores!$P$18,Ponderadores!$Q$18,AO21=Ponderadores!$P$19,Ponderadores!$Q$19,AO21=Ponderadores!$P$20,Ponderadores!$Q$20,AO21=Ponderadores!$P$21,Ponderadores!$Q$21),0))</f>
        <v xml:space="preserve"> </v>
      </c>
      <c r="AP32" s="11" t="str" cm="1">
        <f t="array" ref="AP32">IF(ISBLANK(AP6)," ",IFERROR(_xlfn.IFS(AP21=Ponderadores!$P$18,Ponderadores!$Q$18,AP21=Ponderadores!$P$19,Ponderadores!$Q$19,AP21=Ponderadores!$P$20,Ponderadores!$Q$20,AP21=Ponderadores!$P$21,Ponderadores!$Q$21),0))</f>
        <v xml:space="preserve"> </v>
      </c>
      <c r="AQ32" s="11" t="str" cm="1">
        <f t="array" ref="AQ32">IF(ISBLANK(AQ6)," ",IFERROR(_xlfn.IFS(AQ21=Ponderadores!$P$18,Ponderadores!$Q$18,AQ21=Ponderadores!$P$19,Ponderadores!$Q$19,AQ21=Ponderadores!$P$20,Ponderadores!$Q$20,AQ21=Ponderadores!$P$21,Ponderadores!$Q$21),0))</f>
        <v xml:space="preserve"> </v>
      </c>
      <c r="AR32" s="11" t="str" cm="1">
        <f t="array" ref="AR32">IF(ISBLANK(AR6)," ",IFERROR(_xlfn.IFS(AR21=Ponderadores!$P$18,Ponderadores!$Q$18,AR21=Ponderadores!$P$19,Ponderadores!$Q$19,AR21=Ponderadores!$P$20,Ponderadores!$Q$20,AR21=Ponderadores!$P$21,Ponderadores!$Q$21),0))</f>
        <v xml:space="preserve"> </v>
      </c>
      <c r="AS32" s="11" t="str" cm="1">
        <f t="array" ref="AS32">IF(ISBLANK(AS6)," ",IFERROR(_xlfn.IFS(AS21=Ponderadores!$P$18,Ponderadores!$Q$18,AS21=Ponderadores!$P$19,Ponderadores!$Q$19,AS21=Ponderadores!$P$20,Ponderadores!$Q$20,AS21=Ponderadores!$P$21,Ponderadores!$Q$21),0))</f>
        <v xml:space="preserve"> </v>
      </c>
      <c r="AT32" s="11" t="str" cm="1">
        <f t="array" ref="AT32">IF(ISBLANK(AT6)," ",IFERROR(_xlfn.IFS(AT21=Ponderadores!$P$18,Ponderadores!$Q$18,AT21=Ponderadores!$P$19,Ponderadores!$Q$19,AT21=Ponderadores!$P$20,Ponderadores!$Q$20,AT21=Ponderadores!$P$21,Ponderadores!$Q$21),0))</f>
        <v xml:space="preserve"> </v>
      </c>
      <c r="AU32" s="11" t="str" cm="1">
        <f t="array" ref="AU32">IF(ISBLANK(AU6)," ",IFERROR(_xlfn.IFS(AU21=Ponderadores!$P$18,Ponderadores!$Q$18,AU21=Ponderadores!$P$19,Ponderadores!$Q$19,AU21=Ponderadores!$P$20,Ponderadores!$Q$20,AU21=Ponderadores!$P$21,Ponderadores!$Q$21),0))</f>
        <v xml:space="preserve"> </v>
      </c>
      <c r="AV32" s="11" t="str" cm="1">
        <f t="array" ref="AV32">IF(ISBLANK(AV6)," ",IFERROR(_xlfn.IFS(AV21=Ponderadores!$P$18,Ponderadores!$Q$18,AV21=Ponderadores!$P$19,Ponderadores!$Q$19,AV21=Ponderadores!$P$20,Ponderadores!$Q$20,AV21=Ponderadores!$P$21,Ponderadores!$Q$21),0))</f>
        <v xml:space="preserve"> </v>
      </c>
      <c r="AW32" s="11" t="str" cm="1">
        <f t="array" ref="AW32">IF(ISBLANK(AW6)," ",IFERROR(_xlfn.IFS(AW21=Ponderadores!$P$18,Ponderadores!$Q$18,AW21=Ponderadores!$P$19,Ponderadores!$Q$19,AW21=Ponderadores!$P$20,Ponderadores!$Q$20,AW21=Ponderadores!$P$21,Ponderadores!$Q$21),0))</f>
        <v xml:space="preserve"> </v>
      </c>
      <c r="AX32" s="11" t="str" cm="1">
        <f t="array" ref="AX32">IF(ISBLANK(AX6)," ",IFERROR(_xlfn.IFS(AX21=Ponderadores!$P$18,Ponderadores!$Q$18,AX21=Ponderadores!$P$19,Ponderadores!$Q$19,AX21=Ponderadores!$P$20,Ponderadores!$Q$20,AX21=Ponderadores!$P$21,Ponderadores!$Q$21),0))</f>
        <v xml:space="preserve"> </v>
      </c>
      <c r="AY32" s="11" t="str" cm="1">
        <f t="array" ref="AY32">IF(ISBLANK(AY6)," ",IFERROR(_xlfn.IFS(AY21=Ponderadores!$P$18,Ponderadores!$Q$18,AY21=Ponderadores!$P$19,Ponderadores!$Q$19,AY21=Ponderadores!$P$20,Ponderadores!$Q$20,AY21=Ponderadores!$P$21,Ponderadores!$Q$21),0))</f>
        <v xml:space="preserve"> </v>
      </c>
      <c r="AZ32" s="11" t="str" cm="1">
        <f t="array" ref="AZ32">IF(ISBLANK(AZ6)," ",IFERROR(_xlfn.IFS(AZ21=Ponderadores!$P$18,Ponderadores!$Q$18,AZ21=Ponderadores!$P$19,Ponderadores!$Q$19,AZ21=Ponderadores!$P$20,Ponderadores!$Q$20,AZ21=Ponderadores!$P$21,Ponderadores!$Q$21),0))</f>
        <v xml:space="preserve"> </v>
      </c>
      <c r="BA32" s="11" t="str" cm="1">
        <f t="array" ref="BA32">IF(ISBLANK(BA6)," ",IFERROR(_xlfn.IFS(BA21=Ponderadores!$P$18,Ponderadores!$Q$18,BA21=Ponderadores!$P$19,Ponderadores!$Q$19,BA21=Ponderadores!$P$20,Ponderadores!$Q$20,BA21=Ponderadores!$P$21,Ponderadores!$Q$21),0))</f>
        <v xml:space="preserve"> </v>
      </c>
      <c r="BB32" s="11" t="str" cm="1">
        <f t="array" ref="BB32">IF(ISBLANK(BB6)," ",IFERROR(_xlfn.IFS(BB21=Ponderadores!$P$18,Ponderadores!$Q$18,BB21=Ponderadores!$P$19,Ponderadores!$Q$19,BB21=Ponderadores!$P$20,Ponderadores!$Q$20,BB21=Ponderadores!$P$21,Ponderadores!$Q$21),0))</f>
        <v xml:space="preserve"> </v>
      </c>
      <c r="BC32" s="11" t="str" cm="1">
        <f t="array" ref="BC32">IF(ISBLANK(BC6)," ",IFERROR(_xlfn.IFS(BC21=Ponderadores!$P$18,Ponderadores!$Q$18,BC21=Ponderadores!$P$19,Ponderadores!$Q$19,BC21=Ponderadores!$P$20,Ponderadores!$Q$20,BC21=Ponderadores!$P$21,Ponderadores!$Q$21),0))</f>
        <v xml:space="preserve"> </v>
      </c>
      <c r="BD32" s="11" t="str" cm="1">
        <f t="array" ref="BD32">IF(ISBLANK(BD6)," ",IFERROR(_xlfn.IFS(BD21=Ponderadores!$P$18,Ponderadores!$Q$18,BD21=Ponderadores!$P$19,Ponderadores!$Q$19,BD21=Ponderadores!$P$20,Ponderadores!$Q$20,BD21=Ponderadores!$P$21,Ponderadores!$Q$21),0))</f>
        <v xml:space="preserve"> </v>
      </c>
      <c r="BE32" s="11" t="str" cm="1">
        <f t="array" ref="BE32">IF(ISBLANK(BE6)," ",IFERROR(_xlfn.IFS(BE21=Ponderadores!$P$18,Ponderadores!$Q$18,BE21=Ponderadores!$P$19,Ponderadores!$Q$19,BE21=Ponderadores!$P$20,Ponderadores!$Q$20,BE21=Ponderadores!$P$21,Ponderadores!$Q$21),0))</f>
        <v xml:space="preserve"> </v>
      </c>
      <c r="BF32" s="11" t="str" cm="1">
        <f t="array" ref="BF32">IF(ISBLANK(BF6)," ",IFERROR(_xlfn.IFS(BF21=Ponderadores!$P$18,Ponderadores!$Q$18,BF21=Ponderadores!$P$19,Ponderadores!$Q$19,BF21=Ponderadores!$P$20,Ponderadores!$Q$20,BF21=Ponderadores!$P$21,Ponderadores!$Q$21),0))</f>
        <v xml:space="preserve"> </v>
      </c>
      <c r="BG32" s="11" t="str" cm="1">
        <f t="array" ref="BG32">IF(ISBLANK(BG6)," ",IFERROR(_xlfn.IFS(BG21=Ponderadores!$P$18,Ponderadores!$Q$18,BG21=Ponderadores!$P$19,Ponderadores!$Q$19,BG21=Ponderadores!$P$20,Ponderadores!$Q$20,BG21=Ponderadores!$P$21,Ponderadores!$Q$21),0))</f>
        <v xml:space="preserve"> </v>
      </c>
      <c r="BH32" s="11" t="str" cm="1">
        <f t="array" ref="BH32">IF(ISBLANK(BH6)," ",IFERROR(_xlfn.IFS(BH21=Ponderadores!$P$18,Ponderadores!$Q$18,BH21=Ponderadores!$P$19,Ponderadores!$Q$19,BH21=Ponderadores!$P$20,Ponderadores!$Q$20,BH21=Ponderadores!$P$21,Ponderadores!$Q$21),0))</f>
        <v xml:space="preserve"> </v>
      </c>
      <c r="BI32" s="11" t="str" cm="1">
        <f t="array" ref="BI32">IF(ISBLANK(BI6)," ",IFERROR(_xlfn.IFS(BI21=Ponderadores!$P$18,Ponderadores!$Q$18,BI21=Ponderadores!$P$19,Ponderadores!$Q$19,BI21=Ponderadores!$P$20,Ponderadores!$Q$20,BI21=Ponderadores!$P$21,Ponderadores!$Q$21),0))</f>
        <v xml:space="preserve"> </v>
      </c>
      <c r="BJ32" s="11" t="str" cm="1">
        <f t="array" ref="BJ32">IF(ISBLANK(BJ6)," ",IFERROR(_xlfn.IFS(BJ21=Ponderadores!$P$18,Ponderadores!$Q$18,BJ21=Ponderadores!$P$19,Ponderadores!$Q$19,BJ21=Ponderadores!$P$20,Ponderadores!$Q$20,BJ21=Ponderadores!$P$21,Ponderadores!$Q$21),0))</f>
        <v xml:space="preserve"> </v>
      </c>
      <c r="BK32" s="11" t="str" cm="1">
        <f t="array" ref="BK32">IF(ISBLANK(BK6)," ",IFERROR(_xlfn.IFS(BK21=Ponderadores!$P$18,Ponderadores!$Q$18,BK21=Ponderadores!$P$19,Ponderadores!$Q$19,BK21=Ponderadores!$P$20,Ponderadores!$Q$20,BK21=Ponderadores!$P$21,Ponderadores!$Q$21),0))</f>
        <v xml:space="preserve"> </v>
      </c>
      <c r="BL32" s="11" t="str" cm="1">
        <f t="array" ref="BL32">IF(ISBLANK(BL6)," ",IFERROR(_xlfn.IFS(BL21=Ponderadores!$P$18,Ponderadores!$Q$18,BL21=Ponderadores!$P$19,Ponderadores!$Q$19,BL21=Ponderadores!$P$20,Ponderadores!$Q$20,BL21=Ponderadores!$P$21,Ponderadores!$Q$21),0))</f>
        <v xml:space="preserve"> </v>
      </c>
      <c r="BM32" s="11" t="str" cm="1">
        <f t="array" ref="BM32">IF(ISBLANK(BM6)," ",IFERROR(_xlfn.IFS(BM21=Ponderadores!$P$18,Ponderadores!$Q$18,BM21=Ponderadores!$P$19,Ponderadores!$Q$19,BM21=Ponderadores!$P$20,Ponderadores!$Q$20,BM21=Ponderadores!$P$21,Ponderadores!$Q$21),0))</f>
        <v xml:space="preserve"> </v>
      </c>
      <c r="BN32" s="11" t="str" cm="1">
        <f t="array" ref="BN32">IF(ISBLANK(BN6)," ",IFERROR(_xlfn.IFS(BN21=Ponderadores!$P$18,Ponderadores!$Q$18,BN21=Ponderadores!$P$19,Ponderadores!$Q$19,BN21=Ponderadores!$P$20,Ponderadores!$Q$20,BN21=Ponderadores!$P$21,Ponderadores!$Q$21),0))</f>
        <v xml:space="preserve"> </v>
      </c>
      <c r="BO32" s="11" t="str" cm="1">
        <f t="array" ref="BO32">IF(ISBLANK(BO6)," ",IFERROR(_xlfn.IFS(BO21=Ponderadores!$P$18,Ponderadores!$Q$18,BO21=Ponderadores!$P$19,Ponderadores!$Q$19,BO21=Ponderadores!$P$20,Ponderadores!$Q$20,BO21=Ponderadores!$P$21,Ponderadores!$Q$21),0))</f>
        <v xml:space="preserve"> </v>
      </c>
      <c r="BP32" s="11" t="str" cm="1">
        <f t="array" ref="BP32">IF(ISBLANK(BP6)," ",IFERROR(_xlfn.IFS(BP21=Ponderadores!$P$18,Ponderadores!$Q$18,BP21=Ponderadores!$P$19,Ponderadores!$Q$19,BP21=Ponderadores!$P$20,Ponderadores!$Q$20,BP21=Ponderadores!$P$21,Ponderadores!$Q$21),0))</f>
        <v xml:space="preserve"> </v>
      </c>
      <c r="BQ32" s="11" t="str" cm="1">
        <f t="array" ref="BQ32">IF(ISBLANK(BQ6)," ",IFERROR(_xlfn.IFS(BQ21=Ponderadores!$P$18,Ponderadores!$Q$18,BQ21=Ponderadores!$P$19,Ponderadores!$Q$19,BQ21=Ponderadores!$P$20,Ponderadores!$Q$20,BQ21=Ponderadores!$P$21,Ponderadores!$Q$21),0))</f>
        <v xml:space="preserve"> </v>
      </c>
      <c r="BR32" s="11" t="str" cm="1">
        <f t="array" ref="BR32">IF(ISBLANK(BR6)," ",IFERROR(_xlfn.IFS(BR21=Ponderadores!$P$18,Ponderadores!$Q$18,BR21=Ponderadores!$P$19,Ponderadores!$Q$19,BR21=Ponderadores!$P$20,Ponderadores!$Q$20,BR21=Ponderadores!$P$21,Ponderadores!$Q$21),0))</f>
        <v xml:space="preserve"> </v>
      </c>
      <c r="BS32" s="11" t="str" cm="1">
        <f t="array" ref="BS32">IF(ISBLANK(BS6)," ",IFERROR(_xlfn.IFS(BS21=Ponderadores!$P$18,Ponderadores!$Q$18,BS21=Ponderadores!$P$19,Ponderadores!$Q$19,BS21=Ponderadores!$P$20,Ponderadores!$Q$20,BS21=Ponderadores!$P$21,Ponderadores!$Q$21),0))</f>
        <v xml:space="preserve"> </v>
      </c>
      <c r="BT32" s="11" t="str" cm="1">
        <f t="array" ref="BT32">IF(ISBLANK(BT6)," ",IFERROR(_xlfn.IFS(BT21=Ponderadores!$P$18,Ponderadores!$Q$18,BT21=Ponderadores!$P$19,Ponderadores!$Q$19,BT21=Ponderadores!$P$20,Ponderadores!$Q$20,BT21=Ponderadores!$P$21,Ponderadores!$Q$21),0))</f>
        <v xml:space="preserve"> </v>
      </c>
      <c r="BU32" s="11" t="str" cm="1">
        <f t="array" ref="BU32">IF(ISBLANK(BU6)," ",IFERROR(_xlfn.IFS(BU21=Ponderadores!$P$18,Ponderadores!$Q$18,BU21=Ponderadores!$P$19,Ponderadores!$Q$19,BU21=Ponderadores!$P$20,Ponderadores!$Q$20,BU21=Ponderadores!$P$21,Ponderadores!$Q$21),0))</f>
        <v xml:space="preserve"> </v>
      </c>
      <c r="BV32" s="11" t="str" cm="1">
        <f t="array" ref="BV32">IF(ISBLANK(BV6)," ",IFERROR(_xlfn.IFS(BV21=Ponderadores!$P$18,Ponderadores!$Q$18,BV21=Ponderadores!$P$19,Ponderadores!$Q$19,BV21=Ponderadores!$P$20,Ponderadores!$Q$20,BV21=Ponderadores!$P$21,Ponderadores!$Q$21),0))</f>
        <v xml:space="preserve"> </v>
      </c>
      <c r="BW32" s="11" t="str" cm="1">
        <f t="array" ref="BW32">IF(ISBLANK(BW6)," ",IFERROR(_xlfn.IFS(BW21=Ponderadores!$P$18,Ponderadores!$Q$18,BW21=Ponderadores!$P$19,Ponderadores!$Q$19,BW21=Ponderadores!$P$20,Ponderadores!$Q$20,BW21=Ponderadores!$P$21,Ponderadores!$Q$21),0))</f>
        <v xml:space="preserve"> </v>
      </c>
      <c r="BX32" s="11" t="str" cm="1">
        <f t="array" ref="BX32">IF(ISBLANK(BX6)," ",IFERROR(_xlfn.IFS(BX21=Ponderadores!$P$18,Ponderadores!$Q$18,BX21=Ponderadores!$P$19,Ponderadores!$Q$19,BX21=Ponderadores!$P$20,Ponderadores!$Q$20,BX21=Ponderadores!$P$21,Ponderadores!$Q$21),0))</f>
        <v xml:space="preserve"> </v>
      </c>
      <c r="BY32" s="11" t="str" cm="1">
        <f t="array" ref="BY32">IF(ISBLANK(BY6)," ",IFERROR(_xlfn.IFS(BY21=Ponderadores!$P$18,Ponderadores!$Q$18,BY21=Ponderadores!$P$19,Ponderadores!$Q$19,BY21=Ponderadores!$P$20,Ponderadores!$Q$20,BY21=Ponderadores!$P$21,Ponderadores!$Q$21),0))</f>
        <v xml:space="preserve"> </v>
      </c>
      <c r="BZ32" s="11" t="str" cm="1">
        <f t="array" ref="BZ32">IF(ISBLANK(BZ6)," ",IFERROR(_xlfn.IFS(BZ21=Ponderadores!$P$18,Ponderadores!$Q$18,BZ21=Ponderadores!$P$19,Ponderadores!$Q$19,BZ21=Ponderadores!$P$20,Ponderadores!$Q$20,BZ21=Ponderadores!$P$21,Ponderadores!$Q$21),0))</f>
        <v xml:space="preserve"> </v>
      </c>
      <c r="CA32" s="11" t="str" cm="1">
        <f t="array" ref="CA32">IF(ISBLANK(CA6)," ",IFERROR(_xlfn.IFS(CA21=Ponderadores!$P$18,Ponderadores!$Q$18,CA21=Ponderadores!$P$19,Ponderadores!$Q$19,CA21=Ponderadores!$P$20,Ponderadores!$Q$20,CA21=Ponderadores!$P$21,Ponderadores!$Q$21),0))</f>
        <v xml:space="preserve"> </v>
      </c>
      <c r="CB32" s="11" t="str" cm="1">
        <f t="array" ref="CB32">IF(ISBLANK(CB6)," ",IFERROR(_xlfn.IFS(CB21=Ponderadores!$P$18,Ponderadores!$Q$18,CB21=Ponderadores!$P$19,Ponderadores!$Q$19,CB21=Ponderadores!$P$20,Ponderadores!$Q$20,CB21=Ponderadores!$P$21,Ponderadores!$Q$21),0))</f>
        <v xml:space="preserve"> </v>
      </c>
      <c r="CC32" s="11" t="str" cm="1">
        <f t="array" ref="CC32">IF(ISBLANK(CC6)," ",IFERROR(_xlfn.IFS(CC21=Ponderadores!$P$18,Ponderadores!$Q$18,CC21=Ponderadores!$P$19,Ponderadores!$Q$19,CC21=Ponderadores!$P$20,Ponderadores!$Q$20,CC21=Ponderadores!$P$21,Ponderadores!$Q$21),0))</f>
        <v xml:space="preserve"> </v>
      </c>
      <c r="CD32" s="11" t="str" cm="1">
        <f t="array" ref="CD32">IF(ISBLANK(CD6)," ",IFERROR(_xlfn.IFS(CD21=Ponderadores!$P$18,Ponderadores!$Q$18,CD21=Ponderadores!$P$19,Ponderadores!$Q$19,CD21=Ponderadores!$P$20,Ponderadores!$Q$20,CD21=Ponderadores!$P$21,Ponderadores!$Q$21),0))</f>
        <v xml:space="preserve"> </v>
      </c>
      <c r="CE32" s="11" t="str" cm="1">
        <f t="array" ref="CE32">IF(ISBLANK(CE6)," ",IFERROR(_xlfn.IFS(CE21=Ponderadores!$P$18,Ponderadores!$Q$18,CE21=Ponderadores!$P$19,Ponderadores!$Q$19,CE21=Ponderadores!$P$20,Ponderadores!$Q$20,CE21=Ponderadores!$P$21,Ponderadores!$Q$21),0))</f>
        <v xml:space="preserve"> </v>
      </c>
      <c r="CF32" s="11" t="str" cm="1">
        <f t="array" ref="CF32">IF(ISBLANK(CF6)," ",IFERROR(_xlfn.IFS(CF21=Ponderadores!$P$18,Ponderadores!$Q$18,CF21=Ponderadores!$P$19,Ponderadores!$Q$19,CF21=Ponderadores!$P$20,Ponderadores!$Q$20,CF21=Ponderadores!$P$21,Ponderadores!$Q$21),0))</f>
        <v xml:space="preserve"> </v>
      </c>
      <c r="CG32" s="11" t="str" cm="1">
        <f t="array" ref="CG32">IF(ISBLANK(CG6)," ",IFERROR(_xlfn.IFS(CG21=Ponderadores!$P$18,Ponderadores!$Q$18,CG21=Ponderadores!$P$19,Ponderadores!$Q$19,CG21=Ponderadores!$P$20,Ponderadores!$Q$20,CG21=Ponderadores!$P$21,Ponderadores!$Q$21),0))</f>
        <v xml:space="preserve"> </v>
      </c>
      <c r="CH32" s="11" t="str" cm="1">
        <f t="array" ref="CH32">IF(ISBLANK(CH6)," ",IFERROR(_xlfn.IFS(CH21=Ponderadores!$P$18,Ponderadores!$Q$18,CH21=Ponderadores!$P$19,Ponderadores!$Q$19,CH21=Ponderadores!$P$20,Ponderadores!$Q$20,CH21=Ponderadores!$P$21,Ponderadores!$Q$21),0))</f>
        <v xml:space="preserve"> </v>
      </c>
      <c r="CI32" s="11" t="str" cm="1">
        <f t="array" ref="CI32">IF(ISBLANK(CI6)," ",IFERROR(_xlfn.IFS(CI21=Ponderadores!$P$18,Ponderadores!$Q$18,CI21=Ponderadores!$P$19,Ponderadores!$Q$19,CI21=Ponderadores!$P$20,Ponderadores!$Q$20,CI21=Ponderadores!$P$21,Ponderadores!$Q$21),0))</f>
        <v xml:space="preserve"> </v>
      </c>
      <c r="CJ32" s="11" t="str" cm="1">
        <f t="array" ref="CJ32">IF(ISBLANK(CJ6)," ",IFERROR(_xlfn.IFS(CJ21=Ponderadores!$P$18,Ponderadores!$Q$18,CJ21=Ponderadores!$P$19,Ponderadores!$Q$19,CJ21=Ponderadores!$P$20,Ponderadores!$Q$20,CJ21=Ponderadores!$P$21,Ponderadores!$Q$21),0))</f>
        <v xml:space="preserve"> </v>
      </c>
      <c r="CK32" s="11" t="str" cm="1">
        <f t="array" ref="CK32">IF(ISBLANK(CK6)," ",IFERROR(_xlfn.IFS(CK21=Ponderadores!$P$18,Ponderadores!$Q$18,CK21=Ponderadores!$P$19,Ponderadores!$Q$19,CK21=Ponderadores!$P$20,Ponderadores!$Q$20,CK21=Ponderadores!$P$21,Ponderadores!$Q$21),0))</f>
        <v xml:space="preserve"> </v>
      </c>
      <c r="CL32" s="11" t="str" cm="1">
        <f t="array" ref="CL32">IF(ISBLANK(CL6)," ",IFERROR(_xlfn.IFS(CL21=Ponderadores!$P$18,Ponderadores!$Q$18,CL21=Ponderadores!$P$19,Ponderadores!$Q$19,CL21=Ponderadores!$P$20,Ponderadores!$Q$20,CL21=Ponderadores!$P$21,Ponderadores!$Q$21),0))</f>
        <v xml:space="preserve"> </v>
      </c>
      <c r="CM32" s="11" t="str" cm="1">
        <f t="array" ref="CM32">IF(ISBLANK(CM6)," ",IFERROR(_xlfn.IFS(CM21=Ponderadores!$P$18,Ponderadores!$Q$18,CM21=Ponderadores!$P$19,Ponderadores!$Q$19,CM21=Ponderadores!$P$20,Ponderadores!$Q$20,CM21=Ponderadores!$P$21,Ponderadores!$Q$21),0))</f>
        <v xml:space="preserve"> </v>
      </c>
      <c r="CN32" s="11" t="str" cm="1">
        <f t="array" ref="CN32">IF(ISBLANK(CN6)," ",IFERROR(_xlfn.IFS(CN21=Ponderadores!$P$18,Ponderadores!$Q$18,CN21=Ponderadores!$P$19,Ponderadores!$Q$19,CN21=Ponderadores!$P$20,Ponderadores!$Q$20,CN21=Ponderadores!$P$21,Ponderadores!$Q$21),0))</f>
        <v xml:space="preserve"> </v>
      </c>
      <c r="CO32" s="11" t="str" cm="1">
        <f t="array" ref="CO32">IF(ISBLANK(CO6)," ",IFERROR(_xlfn.IFS(CO21=Ponderadores!$P$18,Ponderadores!$Q$18,CO21=Ponderadores!$P$19,Ponderadores!$Q$19,CO21=Ponderadores!$P$20,Ponderadores!$Q$20,CO21=Ponderadores!$P$21,Ponderadores!$Q$21),0))</f>
        <v xml:space="preserve"> </v>
      </c>
      <c r="CP32" s="11" t="str" cm="1">
        <f t="array" ref="CP32">IF(ISBLANK(CP6)," ",IFERROR(_xlfn.IFS(CP21=Ponderadores!$P$18,Ponderadores!$Q$18,CP21=Ponderadores!$P$19,Ponderadores!$Q$19,CP21=Ponderadores!$P$20,Ponderadores!$Q$20,CP21=Ponderadores!$P$21,Ponderadores!$Q$21),0))</f>
        <v xml:space="preserve"> </v>
      </c>
      <c r="CQ32" s="11" t="str" cm="1">
        <f t="array" ref="CQ32">IF(ISBLANK(CQ6)," ",IFERROR(_xlfn.IFS(CQ21=Ponderadores!$P$18,Ponderadores!$Q$18,CQ21=Ponderadores!$P$19,Ponderadores!$Q$19,CQ21=Ponderadores!$P$20,Ponderadores!$Q$20,CQ21=Ponderadores!$P$21,Ponderadores!$Q$21),0))</f>
        <v xml:space="preserve"> </v>
      </c>
      <c r="CR32" s="11" t="str" cm="1">
        <f t="array" ref="CR32">IF(ISBLANK(CR6)," ",IFERROR(_xlfn.IFS(CR21=Ponderadores!$P$18,Ponderadores!$Q$18,CR21=Ponderadores!$P$19,Ponderadores!$Q$19,CR21=Ponderadores!$P$20,Ponderadores!$Q$20,CR21=Ponderadores!$P$21,Ponderadores!$Q$21),0))</f>
        <v xml:space="preserve"> </v>
      </c>
      <c r="CS32" s="11" t="str" cm="1">
        <f t="array" ref="CS32">IF(ISBLANK(CS6)," ",IFERROR(_xlfn.IFS(CS21=Ponderadores!$P$18,Ponderadores!$Q$18,CS21=Ponderadores!$P$19,Ponderadores!$Q$19,CS21=Ponderadores!$P$20,Ponderadores!$Q$20,CS21=Ponderadores!$P$21,Ponderadores!$Q$21),0))</f>
        <v xml:space="preserve"> </v>
      </c>
      <c r="CT32" s="11" t="str" cm="1">
        <f t="array" ref="CT32">IF(ISBLANK(CT6)," ",IFERROR(_xlfn.IFS(CT21=Ponderadores!$P$18,Ponderadores!$Q$18,CT21=Ponderadores!$P$19,Ponderadores!$Q$19,CT21=Ponderadores!$P$20,Ponderadores!$Q$20,CT21=Ponderadores!$P$21,Ponderadores!$Q$21),0))</f>
        <v xml:space="preserve"> </v>
      </c>
      <c r="CU32" s="11" t="str" cm="1">
        <f t="array" ref="CU32">IF(ISBLANK(CU6)," ",IFERROR(_xlfn.IFS(CU21=Ponderadores!$P$18,Ponderadores!$Q$18,CU21=Ponderadores!$P$19,Ponderadores!$Q$19,CU21=Ponderadores!$P$20,Ponderadores!$Q$20,CU21=Ponderadores!$P$21,Ponderadores!$Q$21),0))</f>
        <v xml:space="preserve"> </v>
      </c>
      <c r="CV32" s="11" t="str" cm="1">
        <f t="array" ref="CV32">IF(ISBLANK(CV6)," ",IFERROR(_xlfn.IFS(CV21=Ponderadores!$P$18,Ponderadores!$Q$18,CV21=Ponderadores!$P$19,Ponderadores!$Q$19,CV21=Ponderadores!$P$20,Ponderadores!$Q$20,CV21=Ponderadores!$P$21,Ponderadores!$Q$21),0))</f>
        <v xml:space="preserve"> </v>
      </c>
      <c r="CW32" s="11" t="str" cm="1">
        <f t="array" ref="CW32">IF(ISBLANK(CW6)," ",IFERROR(_xlfn.IFS(CW21=Ponderadores!$P$18,Ponderadores!$Q$18,CW21=Ponderadores!$P$19,Ponderadores!$Q$19,CW21=Ponderadores!$P$20,Ponderadores!$Q$20,CW21=Ponderadores!$P$21,Ponderadores!$Q$21),0))</f>
        <v xml:space="preserve"> </v>
      </c>
      <c r="CX32" s="11" t="str" cm="1">
        <f t="array" ref="CX32">IF(ISBLANK(CX6)," ",IFERROR(_xlfn.IFS(CX21=Ponderadores!$P$18,Ponderadores!$Q$18,CX21=Ponderadores!$P$19,Ponderadores!$Q$19,CX21=Ponderadores!$P$20,Ponderadores!$Q$20,CX21=Ponderadores!$P$21,Ponderadores!$Q$21),0))</f>
        <v xml:space="preserve"> </v>
      </c>
      <c r="CY32" s="11" t="str" cm="1">
        <f t="array" ref="CY32">IF(ISBLANK(CY6)," ",IFERROR(_xlfn.IFS(CY21=Ponderadores!$P$18,Ponderadores!$Q$18,CY21=Ponderadores!$P$19,Ponderadores!$Q$19,CY21=Ponderadores!$P$20,Ponderadores!$Q$20,CY21=Ponderadores!$P$21,Ponderadores!$Q$21),0))</f>
        <v xml:space="preserve"> </v>
      </c>
      <c r="CZ32" s="11" t="str" cm="1">
        <f t="array" ref="CZ32">IF(ISBLANK(CZ6)," ",IFERROR(_xlfn.IFS(CZ21=Ponderadores!$P$18,Ponderadores!$Q$18,CZ21=Ponderadores!$P$19,Ponderadores!$Q$19,CZ21=Ponderadores!$P$20,Ponderadores!$Q$20,CZ21=Ponderadores!$P$21,Ponderadores!$Q$21),0))</f>
        <v xml:space="preserve"> </v>
      </c>
      <c r="DA32" s="11" t="str" cm="1">
        <f t="array" ref="DA32">IF(ISBLANK(DA6)," ",IFERROR(_xlfn.IFS(DA21=Ponderadores!$P$18,Ponderadores!$Q$18,DA21=Ponderadores!$P$19,Ponderadores!$Q$19,DA21=Ponderadores!$P$20,Ponderadores!$Q$20,DA21=Ponderadores!$P$21,Ponderadores!$Q$21),0))</f>
        <v xml:space="preserve"> </v>
      </c>
      <c r="DB32" s="11" t="str" cm="1">
        <f t="array" ref="DB32">IF(ISBLANK(DB6)," ",IFERROR(_xlfn.IFS(DB21=Ponderadores!$P$18,Ponderadores!$Q$18,DB21=Ponderadores!$P$19,Ponderadores!$Q$19,DB21=Ponderadores!$P$20,Ponderadores!$Q$20,DB21=Ponderadores!$P$21,Ponderadores!$Q$21),0))</f>
        <v xml:space="preserve"> </v>
      </c>
      <c r="DC32" s="11" t="str" cm="1">
        <f t="array" ref="DC32">IF(ISBLANK(DC6)," ",IFERROR(_xlfn.IFS(DC21=Ponderadores!$P$18,Ponderadores!$Q$18,DC21=Ponderadores!$P$19,Ponderadores!$Q$19,DC21=Ponderadores!$P$20,Ponderadores!$Q$20,DC21=Ponderadores!$P$21,Ponderadores!$Q$21),0))</f>
        <v xml:space="preserve"> </v>
      </c>
      <c r="DD32" s="11" t="str" cm="1">
        <f t="array" ref="DD32">IF(ISBLANK(DD6)," ",IFERROR(_xlfn.IFS(DD21=Ponderadores!$P$18,Ponderadores!$Q$18,DD21=Ponderadores!$P$19,Ponderadores!$Q$19,DD21=Ponderadores!$P$20,Ponderadores!$Q$20,DD21=Ponderadores!$P$21,Ponderadores!$Q$21),0))</f>
        <v xml:space="preserve"> </v>
      </c>
      <c r="DE32" s="11" t="str" cm="1">
        <f t="array" ref="DE32">IF(ISBLANK(DE6)," ",IFERROR(_xlfn.IFS(DE21=Ponderadores!$P$18,Ponderadores!$Q$18,DE21=Ponderadores!$P$19,Ponderadores!$Q$19,DE21=Ponderadores!$P$20,Ponderadores!$Q$20,DE21=Ponderadores!$P$21,Ponderadores!$Q$21),0))</f>
        <v xml:space="preserve"> </v>
      </c>
      <c r="DF32" s="11" t="str" cm="1">
        <f t="array" ref="DF32">IF(ISBLANK(DF6)," ",IFERROR(_xlfn.IFS(DF21=Ponderadores!$P$18,Ponderadores!$Q$18,DF21=Ponderadores!$P$19,Ponderadores!$Q$19,DF21=Ponderadores!$P$20,Ponderadores!$Q$20,DF21=Ponderadores!$P$21,Ponderadores!$Q$21),0))</f>
        <v xml:space="preserve"> </v>
      </c>
      <c r="DG32" s="11" t="str" cm="1">
        <f t="array" ref="DG32">IF(ISBLANK(DG6)," ",IFERROR(_xlfn.IFS(DG21=Ponderadores!$P$18,Ponderadores!$Q$18,DG21=Ponderadores!$P$19,Ponderadores!$Q$19,DG21=Ponderadores!$P$20,Ponderadores!$Q$20,DG21=Ponderadores!$P$21,Ponderadores!$Q$21),0))</f>
        <v xml:space="preserve"> </v>
      </c>
      <c r="DH32" s="11" t="str" cm="1">
        <f t="array" ref="DH32">IF(ISBLANK(DH6)," ",IFERROR(_xlfn.IFS(DH21=Ponderadores!$P$18,Ponderadores!$Q$18,DH21=Ponderadores!$P$19,Ponderadores!$Q$19,DH21=Ponderadores!$P$20,Ponderadores!$Q$20,DH21=Ponderadores!$P$21,Ponderadores!$Q$21),0))</f>
        <v xml:space="preserve"> </v>
      </c>
      <c r="DI32" s="11" t="str" cm="1">
        <f t="array" ref="DI32">IF(ISBLANK(DI6)," ",IFERROR(_xlfn.IFS(DI21=Ponderadores!$P$18,Ponderadores!$Q$18,DI21=Ponderadores!$P$19,Ponderadores!$Q$19,DI21=Ponderadores!$P$20,Ponderadores!$Q$20,DI21=Ponderadores!$P$21,Ponderadores!$Q$21),0))</f>
        <v xml:space="preserve"> </v>
      </c>
    </row>
    <row r="33" spans="2:113" x14ac:dyDescent="0.25">
      <c r="B33" s="186" t="s">
        <v>160</v>
      </c>
      <c r="C33" s="11" cm="1">
        <f t="array" aca="1" ref="C33" ca="1">IF(ISBLANK(C6)," ",IFERROR(_xlfn.IFS(C22=Ponderadores!$C$24,Ponderadores!$D$24,C22=Ponderadores!$C$25,Ponderadores!$D$25,C22=Ponderadores!$C$26,Ponderadores!$D$26),0))</f>
        <v>0</v>
      </c>
      <c r="D33" s="11" t="str" cm="1">
        <f t="array" ref="D33">IF(ISBLANK(D6)," ",IFERROR(_xlfn.IFS(D22=Ponderadores!$C$24,Ponderadores!$D$24,D22=Ponderadores!$C$25,Ponderadores!$D$25,D22=Ponderadores!$C$26,Ponderadores!$D$26),0))</f>
        <v xml:space="preserve"> </v>
      </c>
      <c r="E33" s="11" t="str" cm="1">
        <f t="array" ref="E33">IF(ISBLANK(E6)," ",IFERROR(_xlfn.IFS(E22=Ponderadores!$C$24,Ponderadores!$D$24,E22=Ponderadores!$C$25,Ponderadores!$D$25,E22=Ponderadores!$C$26,Ponderadores!$D$26),0))</f>
        <v xml:space="preserve"> </v>
      </c>
      <c r="F33" s="11" t="str" cm="1">
        <f t="array" ref="F33">IF(ISBLANK(F6)," ",IFERROR(_xlfn.IFS(F22=Ponderadores!$C$24,Ponderadores!$D$24,F22=Ponderadores!$C$25,Ponderadores!$D$25,F22=Ponderadores!$C$26,Ponderadores!$D$26),0))</f>
        <v xml:space="preserve"> </v>
      </c>
      <c r="G33" s="11" t="str" cm="1">
        <f t="array" ref="G33">IF(ISBLANK(G6)," ",IFERROR(_xlfn.IFS(G22=Ponderadores!$C$24,Ponderadores!$D$24,G22=Ponderadores!$C$25,Ponderadores!$D$25,G22=Ponderadores!$C$26,Ponderadores!$D$26),0))</f>
        <v xml:space="preserve"> </v>
      </c>
      <c r="H33" s="11" t="str" cm="1">
        <f t="array" ref="H33">IF(ISBLANK(H6)," ",IFERROR(_xlfn.IFS(H22=Ponderadores!$C$24,Ponderadores!$D$24,H22=Ponderadores!$C$25,Ponderadores!$D$25,H22=Ponderadores!$C$26,Ponderadores!$D$26),0))</f>
        <v xml:space="preserve"> </v>
      </c>
      <c r="I33" s="155" t="str" cm="1">
        <f t="array" ref="I33">IF(ISBLANK(I6)," ",IFERROR(_xlfn.IFS(I22=Ponderadores!$C$24,Ponderadores!$D$24,I22=Ponderadores!$C$25,Ponderadores!$D$25,I22=Ponderadores!$C$26,Ponderadores!$D$26),0))</f>
        <v xml:space="preserve"> </v>
      </c>
      <c r="J33" s="11" t="str" cm="1">
        <f t="array" ref="J33">IF(ISBLANK(J6)," ",IFERROR(_xlfn.IFS(J22=Ponderadores!$C$24,Ponderadores!$D$24,J22=Ponderadores!$C$25,Ponderadores!$D$25,J22=Ponderadores!$C$26,Ponderadores!$D$26),0))</f>
        <v xml:space="preserve"> </v>
      </c>
      <c r="K33" s="11" t="str" cm="1">
        <f t="array" ref="K33">IF(ISBLANK(K6)," ",IFERROR(_xlfn.IFS(K22=Ponderadores!$C$24,Ponderadores!$D$24,K22=Ponderadores!$C$25,Ponderadores!$D$25,K22=Ponderadores!$C$26,Ponderadores!$D$26),0))</f>
        <v xml:space="preserve"> </v>
      </c>
      <c r="L33" s="11" t="str" cm="1">
        <f t="array" ref="L33">IF(ISBLANK(L6)," ",IFERROR(_xlfn.IFS(L22=Ponderadores!$C$24,Ponderadores!$D$24,L22=Ponderadores!$C$25,Ponderadores!$D$25,L22=Ponderadores!$C$26,Ponderadores!$D$26),0))</f>
        <v xml:space="preserve"> </v>
      </c>
      <c r="M33" s="11" t="str" cm="1">
        <f t="array" ref="M33">IF(ISBLANK(M6)," ",IFERROR(_xlfn.IFS(M22=Ponderadores!$C$24,Ponderadores!$D$24,M22=Ponderadores!$C$25,Ponderadores!$D$25,M22=Ponderadores!$C$26,Ponderadores!$D$26),0))</f>
        <v xml:space="preserve"> </v>
      </c>
      <c r="N33" s="11" t="str" cm="1">
        <f t="array" ref="N33">IF(ISBLANK(N6)," ",IFERROR(_xlfn.IFS(N22=Ponderadores!$C$24,Ponderadores!$D$24,N22=Ponderadores!$C$25,Ponderadores!$D$25,N22=Ponderadores!$C$26,Ponderadores!$D$26),0))</f>
        <v xml:space="preserve"> </v>
      </c>
      <c r="O33" s="11" t="str" cm="1">
        <f t="array" ref="O33">IF(ISBLANK(O6)," ",IFERROR(_xlfn.IFS(O22=Ponderadores!$C$24,Ponderadores!$D$24,O22=Ponderadores!$C$25,Ponderadores!$D$25,O22=Ponderadores!$C$26,Ponderadores!$D$26),0))</f>
        <v xml:space="preserve"> </v>
      </c>
      <c r="P33" s="11" t="str" cm="1">
        <f t="array" ref="P33">IF(ISBLANK(P6)," ",IFERROR(_xlfn.IFS(P22=Ponderadores!$C$24,Ponderadores!$D$24,P22=Ponderadores!$C$25,Ponderadores!$D$25,P22=Ponderadores!$C$26,Ponderadores!$D$26),0))</f>
        <v xml:space="preserve"> </v>
      </c>
      <c r="Q33" s="11" t="str" cm="1">
        <f t="array" ref="Q33">IF(ISBLANK(Q6)," ",IFERROR(_xlfn.IFS(Q22=Ponderadores!$C$24,Ponderadores!$D$24,Q22=Ponderadores!$C$25,Ponderadores!$D$25,Q22=Ponderadores!$C$26,Ponderadores!$D$26),0))</f>
        <v xml:space="preserve"> </v>
      </c>
      <c r="R33" s="11" t="str" cm="1">
        <f t="array" ref="R33">IF(ISBLANK(R6)," ",IFERROR(_xlfn.IFS(R22=Ponderadores!$C$24,Ponderadores!$D$24,R22=Ponderadores!$C$25,Ponderadores!$D$25,R22=Ponderadores!$C$26,Ponderadores!$D$26),0))</f>
        <v xml:space="preserve"> </v>
      </c>
      <c r="S33" s="11" t="str" cm="1">
        <f t="array" ref="S33">IF(ISBLANK(S6)," ",IFERROR(_xlfn.IFS(S22=Ponderadores!$C$24,Ponderadores!$D$24,S22=Ponderadores!$C$25,Ponderadores!$D$25,S22=Ponderadores!$C$26,Ponderadores!$D$26),0))</f>
        <v xml:space="preserve"> </v>
      </c>
      <c r="T33" s="11" t="str" cm="1">
        <f t="array" ref="T33">IF(ISBLANK(T6)," ",IFERROR(_xlfn.IFS(T22=Ponderadores!$C$24,Ponderadores!$D$24,T22=Ponderadores!$C$25,Ponderadores!$D$25,T22=Ponderadores!$C$26,Ponderadores!$D$26),0))</f>
        <v xml:space="preserve"> </v>
      </c>
      <c r="U33" s="11" t="str" cm="1">
        <f t="array" ref="U33">IF(ISBLANK(U6)," ",IFERROR(_xlfn.IFS(U22=Ponderadores!$C$24,Ponderadores!$D$24,U22=Ponderadores!$C$25,Ponderadores!$D$25,U22=Ponderadores!$C$26,Ponderadores!$D$26),0))</f>
        <v xml:space="preserve"> </v>
      </c>
      <c r="V33" s="11" t="str" cm="1">
        <f t="array" ref="V33">IF(ISBLANK(V6)," ",IFERROR(_xlfn.IFS(V22=Ponderadores!$C$24,Ponderadores!$D$24,V22=Ponderadores!$C$25,Ponderadores!$D$25,V22=Ponderadores!$C$26,Ponderadores!$D$26),0))</f>
        <v xml:space="preserve"> </v>
      </c>
      <c r="W33" s="11" t="str" cm="1">
        <f t="array" ref="W33">IF(ISBLANK(W6)," ",IFERROR(_xlfn.IFS(W22=Ponderadores!$C$24,Ponderadores!$D$24,W22=Ponderadores!$C$25,Ponderadores!$D$25,W22=Ponderadores!$C$26,Ponderadores!$D$26),0))</f>
        <v xml:space="preserve"> </v>
      </c>
      <c r="X33" s="11" t="str" cm="1">
        <f t="array" ref="X33">IF(ISBLANK(X6)," ",IFERROR(_xlfn.IFS(X22=Ponderadores!$C$24,Ponderadores!$D$24,X22=Ponderadores!$C$25,Ponderadores!$D$25,X22=Ponderadores!$C$26,Ponderadores!$D$26),0))</f>
        <v xml:space="preserve"> </v>
      </c>
      <c r="Y33" s="11" t="str" cm="1">
        <f t="array" ref="Y33">IF(ISBLANK(Y6)," ",IFERROR(_xlfn.IFS(Y22=Ponderadores!$C$24,Ponderadores!$D$24,Y22=Ponderadores!$C$25,Ponderadores!$D$25,Y22=Ponderadores!$C$26,Ponderadores!$D$26),0))</f>
        <v xml:space="preserve"> </v>
      </c>
      <c r="Z33" s="11" t="str" cm="1">
        <f t="array" ref="Z33">IF(ISBLANK(Z6)," ",IFERROR(_xlfn.IFS(Z22=Ponderadores!$C$24,Ponderadores!$D$24,Z22=Ponderadores!$C$25,Ponderadores!$D$25,Z22=Ponderadores!$C$26,Ponderadores!$D$26),0))</f>
        <v xml:space="preserve"> </v>
      </c>
      <c r="AA33" s="11" t="str" cm="1">
        <f t="array" ref="AA33">IF(ISBLANK(AA6)," ",IFERROR(_xlfn.IFS(AA22=Ponderadores!$C$24,Ponderadores!$D$24,AA22=Ponderadores!$C$25,Ponderadores!$D$25,AA22=Ponderadores!$C$26,Ponderadores!$D$26),0))</f>
        <v xml:space="preserve"> </v>
      </c>
      <c r="AB33" s="11" t="str" cm="1">
        <f t="array" ref="AB33">IF(ISBLANK(AB6)," ",IFERROR(_xlfn.IFS(AB22=Ponderadores!$C$24,Ponderadores!$D$24,AB22=Ponderadores!$C$25,Ponderadores!$D$25,AB22=Ponderadores!$C$26,Ponderadores!$D$26),0))</f>
        <v xml:space="preserve"> </v>
      </c>
      <c r="AC33" s="11" t="str" cm="1">
        <f t="array" ref="AC33">IF(ISBLANK(AC6)," ",IFERROR(_xlfn.IFS(AC22=Ponderadores!$C$24,Ponderadores!$D$24,AC22=Ponderadores!$C$25,Ponderadores!$D$25,AC22=Ponderadores!$C$26,Ponderadores!$D$26),0))</f>
        <v xml:space="preserve"> </v>
      </c>
      <c r="AD33" s="11" t="str" cm="1">
        <f t="array" ref="AD33">IF(ISBLANK(AD6)," ",IFERROR(_xlfn.IFS(AD22=Ponderadores!$C$24,Ponderadores!$D$24,AD22=Ponderadores!$C$25,Ponderadores!$D$25,AD22=Ponderadores!$C$26,Ponderadores!$D$26),0))</f>
        <v xml:space="preserve"> </v>
      </c>
      <c r="AE33" s="11" t="str" cm="1">
        <f t="array" ref="AE33">IF(ISBLANK(AE6)," ",IFERROR(_xlfn.IFS(AE22=Ponderadores!$C$24,Ponderadores!$D$24,AE22=Ponderadores!$C$25,Ponderadores!$D$25,AE22=Ponderadores!$C$26,Ponderadores!$D$26),0))</f>
        <v xml:space="preserve"> </v>
      </c>
      <c r="AF33" s="11" t="str" cm="1">
        <f t="array" ref="AF33">IF(ISBLANK(AF6)," ",IFERROR(_xlfn.IFS(AF22=Ponderadores!$C$24,Ponderadores!$D$24,AF22=Ponderadores!$C$25,Ponderadores!$D$25,AF22=Ponderadores!$C$26,Ponderadores!$D$26),0))</f>
        <v xml:space="preserve"> </v>
      </c>
      <c r="AG33" s="11" t="str" cm="1">
        <f t="array" ref="AG33">IF(ISBLANK(AG6)," ",IFERROR(_xlfn.IFS(AG22=Ponderadores!$C$24,Ponderadores!$D$24,AG22=Ponderadores!$C$25,Ponderadores!$D$25,AG22=Ponderadores!$C$26,Ponderadores!$D$26),0))</f>
        <v xml:space="preserve"> </v>
      </c>
      <c r="AH33" s="11" t="str" cm="1">
        <f t="array" ref="AH33">IF(ISBLANK(AH6)," ",IFERROR(_xlfn.IFS(AH22=Ponderadores!$C$24,Ponderadores!$D$24,AH22=Ponderadores!$C$25,Ponderadores!$D$25,AH22=Ponderadores!$C$26,Ponderadores!$D$26),0))</f>
        <v xml:space="preserve"> </v>
      </c>
      <c r="AI33" s="11" t="str" cm="1">
        <f t="array" ref="AI33">IF(ISBLANK(AI6)," ",IFERROR(_xlfn.IFS(AI22=Ponderadores!$C$24,Ponderadores!$D$24,AI22=Ponderadores!$C$25,Ponderadores!$D$25,AI22=Ponderadores!$C$26,Ponderadores!$D$26),0))</f>
        <v xml:space="preserve"> </v>
      </c>
      <c r="AJ33" s="11" t="str" cm="1">
        <f t="array" ref="AJ33">IF(ISBLANK(AJ6)," ",IFERROR(_xlfn.IFS(AJ22=Ponderadores!$C$24,Ponderadores!$D$24,AJ22=Ponderadores!$C$25,Ponderadores!$D$25,AJ22=Ponderadores!$C$26,Ponderadores!$D$26),0))</f>
        <v xml:space="preserve"> </v>
      </c>
      <c r="AK33" s="11" t="str" cm="1">
        <f t="array" ref="AK33">IF(ISBLANK(AK6)," ",IFERROR(_xlfn.IFS(AK22=Ponderadores!$C$24,Ponderadores!$D$24,AK22=Ponderadores!$C$25,Ponderadores!$D$25,AK22=Ponderadores!$C$26,Ponderadores!$D$26),0))</f>
        <v xml:space="preserve"> </v>
      </c>
      <c r="AL33" s="11" t="str" cm="1">
        <f t="array" ref="AL33">IF(ISBLANK(AL6)," ",IFERROR(_xlfn.IFS(AL22=Ponderadores!$C$24,Ponderadores!$D$24,AL22=Ponderadores!$C$25,Ponderadores!$D$25,AL22=Ponderadores!$C$26,Ponderadores!$D$26),0))</f>
        <v xml:space="preserve"> </v>
      </c>
      <c r="AM33" s="11" t="str" cm="1">
        <f t="array" ref="AM33">IF(ISBLANK(AM6)," ",IFERROR(_xlfn.IFS(AM22=Ponderadores!$C$24,Ponderadores!$D$24,AM22=Ponderadores!$C$25,Ponderadores!$D$25,AM22=Ponderadores!$C$26,Ponderadores!$D$26),0))</f>
        <v xml:space="preserve"> </v>
      </c>
      <c r="AN33" s="11" t="str" cm="1">
        <f t="array" ref="AN33">IF(ISBLANK(AN6)," ",IFERROR(_xlfn.IFS(AN22=Ponderadores!$C$24,Ponderadores!$D$24,AN22=Ponderadores!$C$25,Ponderadores!$D$25,AN22=Ponderadores!$C$26,Ponderadores!$D$26),0))</f>
        <v xml:space="preserve"> </v>
      </c>
      <c r="AO33" s="11" t="str" cm="1">
        <f t="array" ref="AO33">IF(ISBLANK(AO6)," ",IFERROR(_xlfn.IFS(AO22=Ponderadores!$C$24,Ponderadores!$D$24,AO22=Ponderadores!$C$25,Ponderadores!$D$25,AO22=Ponderadores!$C$26,Ponderadores!$D$26),0))</f>
        <v xml:space="preserve"> </v>
      </c>
      <c r="AP33" s="11" t="str" cm="1">
        <f t="array" ref="AP33">IF(ISBLANK(AP6)," ",IFERROR(_xlfn.IFS(AP22=Ponderadores!$C$24,Ponderadores!$D$24,AP22=Ponderadores!$C$25,Ponderadores!$D$25,AP22=Ponderadores!$C$26,Ponderadores!$D$26),0))</f>
        <v xml:space="preserve"> </v>
      </c>
      <c r="AQ33" s="11" t="str" cm="1">
        <f t="array" ref="AQ33">IF(ISBLANK(AQ6)," ",IFERROR(_xlfn.IFS(AQ22=Ponderadores!$C$24,Ponderadores!$D$24,AQ22=Ponderadores!$C$25,Ponderadores!$D$25,AQ22=Ponderadores!$C$26,Ponderadores!$D$26),0))</f>
        <v xml:space="preserve"> </v>
      </c>
      <c r="AR33" s="11" t="str" cm="1">
        <f t="array" ref="AR33">IF(ISBLANK(AR6)," ",IFERROR(_xlfn.IFS(AR22=Ponderadores!$C$24,Ponderadores!$D$24,AR22=Ponderadores!$C$25,Ponderadores!$D$25,AR22=Ponderadores!$C$26,Ponderadores!$D$26),0))</f>
        <v xml:space="preserve"> </v>
      </c>
      <c r="AS33" s="11" t="str" cm="1">
        <f t="array" ref="AS33">IF(ISBLANK(AS6)," ",IFERROR(_xlfn.IFS(AS22=Ponderadores!$C$24,Ponderadores!$D$24,AS22=Ponderadores!$C$25,Ponderadores!$D$25,AS22=Ponderadores!$C$26,Ponderadores!$D$26),0))</f>
        <v xml:space="preserve"> </v>
      </c>
      <c r="AT33" s="11" t="str" cm="1">
        <f t="array" ref="AT33">IF(ISBLANK(AT6)," ",IFERROR(_xlfn.IFS(AT22=Ponderadores!$C$24,Ponderadores!$D$24,AT22=Ponderadores!$C$25,Ponderadores!$D$25,AT22=Ponderadores!$C$26,Ponderadores!$D$26),0))</f>
        <v xml:space="preserve"> </v>
      </c>
      <c r="AU33" s="11" t="str" cm="1">
        <f t="array" ref="AU33">IF(ISBLANK(AU6)," ",IFERROR(_xlfn.IFS(AU22=Ponderadores!$C$24,Ponderadores!$D$24,AU22=Ponderadores!$C$25,Ponderadores!$D$25,AU22=Ponderadores!$C$26,Ponderadores!$D$26),0))</f>
        <v xml:space="preserve"> </v>
      </c>
      <c r="AV33" s="11" t="str" cm="1">
        <f t="array" ref="AV33">IF(ISBLANK(AV6)," ",IFERROR(_xlfn.IFS(AV22=Ponderadores!$C$24,Ponderadores!$D$24,AV22=Ponderadores!$C$25,Ponderadores!$D$25,AV22=Ponderadores!$C$26,Ponderadores!$D$26),0))</f>
        <v xml:space="preserve"> </v>
      </c>
      <c r="AW33" s="11" t="str" cm="1">
        <f t="array" ref="AW33">IF(ISBLANK(AW6)," ",IFERROR(_xlfn.IFS(AW22=Ponderadores!$C$24,Ponderadores!$D$24,AW22=Ponderadores!$C$25,Ponderadores!$D$25,AW22=Ponderadores!$C$26,Ponderadores!$D$26),0))</f>
        <v xml:space="preserve"> </v>
      </c>
      <c r="AX33" s="11" t="str" cm="1">
        <f t="array" ref="AX33">IF(ISBLANK(AX6)," ",IFERROR(_xlfn.IFS(AX22=Ponderadores!$C$24,Ponderadores!$D$24,AX22=Ponderadores!$C$25,Ponderadores!$D$25,AX22=Ponderadores!$C$26,Ponderadores!$D$26),0))</f>
        <v xml:space="preserve"> </v>
      </c>
      <c r="AY33" s="11" t="str" cm="1">
        <f t="array" ref="AY33">IF(ISBLANK(AY6)," ",IFERROR(_xlfn.IFS(AY22=Ponderadores!$C$24,Ponderadores!$D$24,AY22=Ponderadores!$C$25,Ponderadores!$D$25,AY22=Ponderadores!$C$26,Ponderadores!$D$26),0))</f>
        <v xml:space="preserve"> </v>
      </c>
      <c r="AZ33" s="11" t="str" cm="1">
        <f t="array" ref="AZ33">IF(ISBLANK(AZ6)," ",IFERROR(_xlfn.IFS(AZ22=Ponderadores!$C$24,Ponderadores!$D$24,AZ22=Ponderadores!$C$25,Ponderadores!$D$25,AZ22=Ponderadores!$C$26,Ponderadores!$D$26),0))</f>
        <v xml:space="preserve"> </v>
      </c>
      <c r="BA33" s="11" t="str" cm="1">
        <f t="array" ref="BA33">IF(ISBLANK(BA6)," ",IFERROR(_xlfn.IFS(BA22=Ponderadores!$C$24,Ponderadores!$D$24,BA22=Ponderadores!$C$25,Ponderadores!$D$25,BA22=Ponderadores!$C$26,Ponderadores!$D$26),0))</f>
        <v xml:space="preserve"> </v>
      </c>
      <c r="BB33" s="11" t="str" cm="1">
        <f t="array" ref="BB33">IF(ISBLANK(BB6)," ",IFERROR(_xlfn.IFS(BB22=Ponderadores!$C$24,Ponderadores!$D$24,BB22=Ponderadores!$C$25,Ponderadores!$D$25,BB22=Ponderadores!$C$26,Ponderadores!$D$26),0))</f>
        <v xml:space="preserve"> </v>
      </c>
      <c r="BC33" s="11" t="str" cm="1">
        <f t="array" ref="BC33">IF(ISBLANK(BC6)," ",IFERROR(_xlfn.IFS(BC22=Ponderadores!$C$24,Ponderadores!$D$24,BC22=Ponderadores!$C$25,Ponderadores!$D$25,BC22=Ponderadores!$C$26,Ponderadores!$D$26),0))</f>
        <v xml:space="preserve"> </v>
      </c>
      <c r="BD33" s="11" t="str" cm="1">
        <f t="array" ref="BD33">IF(ISBLANK(BD6)," ",IFERROR(_xlfn.IFS(BD22=Ponderadores!$C$24,Ponderadores!$D$24,BD22=Ponderadores!$C$25,Ponderadores!$D$25,BD22=Ponderadores!$C$26,Ponderadores!$D$26),0))</f>
        <v xml:space="preserve"> </v>
      </c>
      <c r="BE33" s="11" t="str" cm="1">
        <f t="array" ref="BE33">IF(ISBLANK(BE6)," ",IFERROR(_xlfn.IFS(BE22=Ponderadores!$C$24,Ponderadores!$D$24,BE22=Ponderadores!$C$25,Ponderadores!$D$25,BE22=Ponderadores!$C$26,Ponderadores!$D$26),0))</f>
        <v xml:space="preserve"> </v>
      </c>
      <c r="BF33" s="11" t="str" cm="1">
        <f t="array" ref="BF33">IF(ISBLANK(BF6)," ",IFERROR(_xlfn.IFS(BF22=Ponderadores!$C$24,Ponderadores!$D$24,BF22=Ponderadores!$C$25,Ponderadores!$D$25,BF22=Ponderadores!$C$26,Ponderadores!$D$26),0))</f>
        <v xml:space="preserve"> </v>
      </c>
      <c r="BG33" s="11" t="str" cm="1">
        <f t="array" ref="BG33">IF(ISBLANK(BG6)," ",IFERROR(_xlfn.IFS(BG22=Ponderadores!$C$24,Ponderadores!$D$24,BG22=Ponderadores!$C$25,Ponderadores!$D$25,BG22=Ponderadores!$C$26,Ponderadores!$D$26),0))</f>
        <v xml:space="preserve"> </v>
      </c>
      <c r="BH33" s="11" t="str" cm="1">
        <f t="array" ref="BH33">IF(ISBLANK(BH6)," ",IFERROR(_xlfn.IFS(BH22=Ponderadores!$C$24,Ponderadores!$D$24,BH22=Ponderadores!$C$25,Ponderadores!$D$25,BH22=Ponderadores!$C$26,Ponderadores!$D$26),0))</f>
        <v xml:space="preserve"> </v>
      </c>
      <c r="BI33" s="11" t="str" cm="1">
        <f t="array" ref="BI33">IF(ISBLANK(BI6)," ",IFERROR(_xlfn.IFS(BI22=Ponderadores!$C$24,Ponderadores!$D$24,BI22=Ponderadores!$C$25,Ponderadores!$D$25,BI22=Ponderadores!$C$26,Ponderadores!$D$26),0))</f>
        <v xml:space="preserve"> </v>
      </c>
      <c r="BJ33" s="11" t="str" cm="1">
        <f t="array" ref="BJ33">IF(ISBLANK(BJ6)," ",IFERROR(_xlfn.IFS(BJ22=Ponderadores!$C$24,Ponderadores!$D$24,BJ22=Ponderadores!$C$25,Ponderadores!$D$25,BJ22=Ponderadores!$C$26,Ponderadores!$D$26),0))</f>
        <v xml:space="preserve"> </v>
      </c>
      <c r="BK33" s="11" t="str" cm="1">
        <f t="array" ref="BK33">IF(ISBLANK(BK6)," ",IFERROR(_xlfn.IFS(BK22=Ponderadores!$C$24,Ponderadores!$D$24,BK22=Ponderadores!$C$25,Ponderadores!$D$25,BK22=Ponderadores!$C$26,Ponderadores!$D$26),0))</f>
        <v xml:space="preserve"> </v>
      </c>
      <c r="BL33" s="11" t="str" cm="1">
        <f t="array" ref="BL33">IF(ISBLANK(BL6)," ",IFERROR(_xlfn.IFS(BL22=Ponderadores!$C$24,Ponderadores!$D$24,BL22=Ponderadores!$C$25,Ponderadores!$D$25,BL22=Ponderadores!$C$26,Ponderadores!$D$26),0))</f>
        <v xml:space="preserve"> </v>
      </c>
      <c r="BM33" s="11" t="str" cm="1">
        <f t="array" ref="BM33">IF(ISBLANK(BM6)," ",IFERROR(_xlfn.IFS(BM22=Ponderadores!$C$24,Ponderadores!$D$24,BM22=Ponderadores!$C$25,Ponderadores!$D$25,BM22=Ponderadores!$C$26,Ponderadores!$D$26),0))</f>
        <v xml:space="preserve"> </v>
      </c>
      <c r="BN33" s="11" t="str" cm="1">
        <f t="array" ref="BN33">IF(ISBLANK(BN6)," ",IFERROR(_xlfn.IFS(BN22=Ponderadores!$C$24,Ponderadores!$D$24,BN22=Ponderadores!$C$25,Ponderadores!$D$25,BN22=Ponderadores!$C$26,Ponderadores!$D$26),0))</f>
        <v xml:space="preserve"> </v>
      </c>
      <c r="BO33" s="11" t="str" cm="1">
        <f t="array" ref="BO33">IF(ISBLANK(BO6)," ",IFERROR(_xlfn.IFS(BO22=Ponderadores!$C$24,Ponderadores!$D$24,BO22=Ponderadores!$C$25,Ponderadores!$D$25,BO22=Ponderadores!$C$26,Ponderadores!$D$26),0))</f>
        <v xml:space="preserve"> </v>
      </c>
      <c r="BP33" s="11" t="str" cm="1">
        <f t="array" ref="BP33">IF(ISBLANK(BP6)," ",IFERROR(_xlfn.IFS(BP22=Ponderadores!$C$24,Ponderadores!$D$24,BP22=Ponderadores!$C$25,Ponderadores!$D$25,BP22=Ponderadores!$C$26,Ponderadores!$D$26),0))</f>
        <v xml:space="preserve"> </v>
      </c>
      <c r="BQ33" s="11" t="str" cm="1">
        <f t="array" ref="BQ33">IF(ISBLANK(BQ6)," ",IFERROR(_xlfn.IFS(BQ22=Ponderadores!$C$24,Ponderadores!$D$24,BQ22=Ponderadores!$C$25,Ponderadores!$D$25,BQ22=Ponderadores!$C$26,Ponderadores!$D$26),0))</f>
        <v xml:space="preserve"> </v>
      </c>
      <c r="BR33" s="11" t="str" cm="1">
        <f t="array" ref="BR33">IF(ISBLANK(BR6)," ",IFERROR(_xlfn.IFS(BR22=Ponderadores!$C$24,Ponderadores!$D$24,BR22=Ponderadores!$C$25,Ponderadores!$D$25,BR22=Ponderadores!$C$26,Ponderadores!$D$26),0))</f>
        <v xml:space="preserve"> </v>
      </c>
      <c r="BS33" s="11" t="str" cm="1">
        <f t="array" ref="BS33">IF(ISBLANK(BS6)," ",IFERROR(_xlfn.IFS(BS22=Ponderadores!$C$24,Ponderadores!$D$24,BS22=Ponderadores!$C$25,Ponderadores!$D$25,BS22=Ponderadores!$C$26,Ponderadores!$D$26),0))</f>
        <v xml:space="preserve"> </v>
      </c>
      <c r="BT33" s="11" t="str" cm="1">
        <f t="array" ref="BT33">IF(ISBLANK(BT6)," ",IFERROR(_xlfn.IFS(BT22=Ponderadores!$C$24,Ponderadores!$D$24,BT22=Ponderadores!$C$25,Ponderadores!$D$25,BT22=Ponderadores!$C$26,Ponderadores!$D$26),0))</f>
        <v xml:space="preserve"> </v>
      </c>
      <c r="BU33" s="11" t="str" cm="1">
        <f t="array" ref="BU33">IF(ISBLANK(BU6)," ",IFERROR(_xlfn.IFS(BU22=Ponderadores!$C$24,Ponderadores!$D$24,BU22=Ponderadores!$C$25,Ponderadores!$D$25,BU22=Ponderadores!$C$26,Ponderadores!$D$26),0))</f>
        <v xml:space="preserve"> </v>
      </c>
      <c r="BV33" s="11" t="str" cm="1">
        <f t="array" ref="BV33">IF(ISBLANK(BV6)," ",IFERROR(_xlfn.IFS(BV22=Ponderadores!$C$24,Ponderadores!$D$24,BV22=Ponderadores!$C$25,Ponderadores!$D$25,BV22=Ponderadores!$C$26,Ponderadores!$D$26),0))</f>
        <v xml:space="preserve"> </v>
      </c>
      <c r="BW33" s="11" t="str" cm="1">
        <f t="array" ref="BW33">IF(ISBLANK(BW6)," ",IFERROR(_xlfn.IFS(BW22=Ponderadores!$C$24,Ponderadores!$D$24,BW22=Ponderadores!$C$25,Ponderadores!$D$25,BW22=Ponderadores!$C$26,Ponderadores!$D$26),0))</f>
        <v xml:space="preserve"> </v>
      </c>
      <c r="BX33" s="11" t="str" cm="1">
        <f t="array" ref="BX33">IF(ISBLANK(BX6)," ",IFERROR(_xlfn.IFS(BX22=Ponderadores!$C$24,Ponderadores!$D$24,BX22=Ponderadores!$C$25,Ponderadores!$D$25,BX22=Ponderadores!$C$26,Ponderadores!$D$26),0))</f>
        <v xml:space="preserve"> </v>
      </c>
      <c r="BY33" s="11" t="str" cm="1">
        <f t="array" ref="BY33">IF(ISBLANK(BY6)," ",IFERROR(_xlfn.IFS(BY22=Ponderadores!$C$24,Ponderadores!$D$24,BY22=Ponderadores!$C$25,Ponderadores!$D$25,BY22=Ponderadores!$C$26,Ponderadores!$D$26),0))</f>
        <v xml:space="preserve"> </v>
      </c>
      <c r="BZ33" s="11" t="str" cm="1">
        <f t="array" ref="BZ33">IF(ISBLANK(BZ6)," ",IFERROR(_xlfn.IFS(BZ22=Ponderadores!$C$24,Ponderadores!$D$24,BZ22=Ponderadores!$C$25,Ponderadores!$D$25,BZ22=Ponderadores!$C$26,Ponderadores!$D$26),0))</f>
        <v xml:space="preserve"> </v>
      </c>
      <c r="CA33" s="11" t="str" cm="1">
        <f t="array" ref="CA33">IF(ISBLANK(CA6)," ",IFERROR(_xlfn.IFS(CA22=Ponderadores!$C$24,Ponderadores!$D$24,CA22=Ponderadores!$C$25,Ponderadores!$D$25,CA22=Ponderadores!$C$26,Ponderadores!$D$26),0))</f>
        <v xml:space="preserve"> </v>
      </c>
      <c r="CB33" s="11" t="str" cm="1">
        <f t="array" ref="CB33">IF(ISBLANK(CB6)," ",IFERROR(_xlfn.IFS(CB22=Ponderadores!$C$24,Ponderadores!$D$24,CB22=Ponderadores!$C$25,Ponderadores!$D$25,CB22=Ponderadores!$C$26,Ponderadores!$D$26),0))</f>
        <v xml:space="preserve"> </v>
      </c>
      <c r="CC33" s="11" t="str" cm="1">
        <f t="array" ref="CC33">IF(ISBLANK(CC6)," ",IFERROR(_xlfn.IFS(CC22=Ponderadores!$C$24,Ponderadores!$D$24,CC22=Ponderadores!$C$25,Ponderadores!$D$25,CC22=Ponderadores!$C$26,Ponderadores!$D$26),0))</f>
        <v xml:space="preserve"> </v>
      </c>
      <c r="CD33" s="11" t="str" cm="1">
        <f t="array" ref="CD33">IF(ISBLANK(CD6)," ",IFERROR(_xlfn.IFS(CD22=Ponderadores!$C$24,Ponderadores!$D$24,CD22=Ponderadores!$C$25,Ponderadores!$D$25,CD22=Ponderadores!$C$26,Ponderadores!$D$26),0))</f>
        <v xml:space="preserve"> </v>
      </c>
      <c r="CE33" s="11" t="str" cm="1">
        <f t="array" ref="CE33">IF(ISBLANK(CE6)," ",IFERROR(_xlfn.IFS(CE22=Ponderadores!$C$24,Ponderadores!$D$24,CE22=Ponderadores!$C$25,Ponderadores!$D$25,CE22=Ponderadores!$C$26,Ponderadores!$D$26),0))</f>
        <v xml:space="preserve"> </v>
      </c>
      <c r="CF33" s="11" t="str" cm="1">
        <f t="array" ref="CF33">IF(ISBLANK(CF6)," ",IFERROR(_xlfn.IFS(CF22=Ponderadores!$C$24,Ponderadores!$D$24,CF22=Ponderadores!$C$25,Ponderadores!$D$25,CF22=Ponderadores!$C$26,Ponderadores!$D$26),0))</f>
        <v xml:space="preserve"> </v>
      </c>
      <c r="CG33" s="11" t="str" cm="1">
        <f t="array" ref="CG33">IF(ISBLANK(CG6)," ",IFERROR(_xlfn.IFS(CG22=Ponderadores!$C$24,Ponderadores!$D$24,CG22=Ponderadores!$C$25,Ponderadores!$D$25,CG22=Ponderadores!$C$26,Ponderadores!$D$26),0))</f>
        <v xml:space="preserve"> </v>
      </c>
      <c r="CH33" s="11" t="str" cm="1">
        <f t="array" ref="CH33">IF(ISBLANK(CH6)," ",IFERROR(_xlfn.IFS(CH22=Ponderadores!$C$24,Ponderadores!$D$24,CH22=Ponderadores!$C$25,Ponderadores!$D$25,CH22=Ponderadores!$C$26,Ponderadores!$D$26),0))</f>
        <v xml:space="preserve"> </v>
      </c>
      <c r="CI33" s="11" t="str" cm="1">
        <f t="array" ref="CI33">IF(ISBLANK(CI6)," ",IFERROR(_xlfn.IFS(CI22=Ponderadores!$C$24,Ponderadores!$D$24,CI22=Ponderadores!$C$25,Ponderadores!$D$25,CI22=Ponderadores!$C$26,Ponderadores!$D$26),0))</f>
        <v xml:space="preserve"> </v>
      </c>
      <c r="CJ33" s="11" t="str" cm="1">
        <f t="array" ref="CJ33">IF(ISBLANK(CJ6)," ",IFERROR(_xlfn.IFS(CJ22=Ponderadores!$C$24,Ponderadores!$D$24,CJ22=Ponderadores!$C$25,Ponderadores!$D$25,CJ22=Ponderadores!$C$26,Ponderadores!$D$26),0))</f>
        <v xml:space="preserve"> </v>
      </c>
      <c r="CK33" s="11" t="str" cm="1">
        <f t="array" ref="CK33">IF(ISBLANK(CK6)," ",IFERROR(_xlfn.IFS(CK22=Ponderadores!$C$24,Ponderadores!$D$24,CK22=Ponderadores!$C$25,Ponderadores!$D$25,CK22=Ponderadores!$C$26,Ponderadores!$D$26),0))</f>
        <v xml:space="preserve"> </v>
      </c>
      <c r="CL33" s="11" t="str" cm="1">
        <f t="array" ref="CL33">IF(ISBLANK(CL6)," ",IFERROR(_xlfn.IFS(CL22=Ponderadores!$C$24,Ponderadores!$D$24,CL22=Ponderadores!$C$25,Ponderadores!$D$25,CL22=Ponderadores!$C$26,Ponderadores!$D$26),0))</f>
        <v xml:space="preserve"> </v>
      </c>
      <c r="CM33" s="11" t="str" cm="1">
        <f t="array" ref="CM33">IF(ISBLANK(CM6)," ",IFERROR(_xlfn.IFS(CM22=Ponderadores!$C$24,Ponderadores!$D$24,CM22=Ponderadores!$C$25,Ponderadores!$D$25,CM22=Ponderadores!$C$26,Ponderadores!$D$26),0))</f>
        <v xml:space="preserve"> </v>
      </c>
      <c r="CN33" s="11" t="str" cm="1">
        <f t="array" ref="CN33">IF(ISBLANK(CN6)," ",IFERROR(_xlfn.IFS(CN22=Ponderadores!$C$24,Ponderadores!$D$24,CN22=Ponderadores!$C$25,Ponderadores!$D$25,CN22=Ponderadores!$C$26,Ponderadores!$D$26),0))</f>
        <v xml:space="preserve"> </v>
      </c>
      <c r="CO33" s="11" t="str" cm="1">
        <f t="array" ref="CO33">IF(ISBLANK(CO6)," ",IFERROR(_xlfn.IFS(CO22=Ponderadores!$C$24,Ponderadores!$D$24,CO22=Ponderadores!$C$25,Ponderadores!$D$25,CO22=Ponderadores!$C$26,Ponderadores!$D$26),0))</f>
        <v xml:space="preserve"> </v>
      </c>
      <c r="CP33" s="11" t="str" cm="1">
        <f t="array" ref="CP33">IF(ISBLANK(CP6)," ",IFERROR(_xlfn.IFS(CP22=Ponderadores!$C$24,Ponderadores!$D$24,CP22=Ponderadores!$C$25,Ponderadores!$D$25,CP22=Ponderadores!$C$26,Ponderadores!$D$26),0))</f>
        <v xml:space="preserve"> </v>
      </c>
      <c r="CQ33" s="11" t="str" cm="1">
        <f t="array" ref="CQ33">IF(ISBLANK(CQ6)," ",IFERROR(_xlfn.IFS(CQ22=Ponderadores!$C$24,Ponderadores!$D$24,CQ22=Ponderadores!$C$25,Ponderadores!$D$25,CQ22=Ponderadores!$C$26,Ponderadores!$D$26),0))</f>
        <v xml:space="preserve"> </v>
      </c>
      <c r="CR33" s="11" t="str" cm="1">
        <f t="array" ref="CR33">IF(ISBLANK(CR6)," ",IFERROR(_xlfn.IFS(CR22=Ponderadores!$C$24,Ponderadores!$D$24,CR22=Ponderadores!$C$25,Ponderadores!$D$25,CR22=Ponderadores!$C$26,Ponderadores!$D$26),0))</f>
        <v xml:space="preserve"> </v>
      </c>
      <c r="CS33" s="11" t="str" cm="1">
        <f t="array" ref="CS33">IF(ISBLANK(CS6)," ",IFERROR(_xlfn.IFS(CS22=Ponderadores!$C$24,Ponderadores!$D$24,CS22=Ponderadores!$C$25,Ponderadores!$D$25,CS22=Ponderadores!$C$26,Ponderadores!$D$26),0))</f>
        <v xml:space="preserve"> </v>
      </c>
      <c r="CT33" s="11" t="str" cm="1">
        <f t="array" ref="CT33">IF(ISBLANK(CT6)," ",IFERROR(_xlfn.IFS(CT22=Ponderadores!$C$24,Ponderadores!$D$24,CT22=Ponderadores!$C$25,Ponderadores!$D$25,CT22=Ponderadores!$C$26,Ponderadores!$D$26),0))</f>
        <v xml:space="preserve"> </v>
      </c>
      <c r="CU33" s="11" t="str" cm="1">
        <f t="array" ref="CU33">IF(ISBLANK(CU6)," ",IFERROR(_xlfn.IFS(CU22=Ponderadores!$C$24,Ponderadores!$D$24,CU22=Ponderadores!$C$25,Ponderadores!$D$25,CU22=Ponderadores!$C$26,Ponderadores!$D$26),0))</f>
        <v xml:space="preserve"> </v>
      </c>
      <c r="CV33" s="11" t="str" cm="1">
        <f t="array" ref="CV33">IF(ISBLANK(CV6)," ",IFERROR(_xlfn.IFS(CV22=Ponderadores!$C$24,Ponderadores!$D$24,CV22=Ponderadores!$C$25,Ponderadores!$D$25,CV22=Ponderadores!$C$26,Ponderadores!$D$26),0))</f>
        <v xml:space="preserve"> </v>
      </c>
      <c r="CW33" s="11" t="str" cm="1">
        <f t="array" ref="CW33">IF(ISBLANK(CW6)," ",IFERROR(_xlfn.IFS(CW22=Ponderadores!$C$24,Ponderadores!$D$24,CW22=Ponderadores!$C$25,Ponderadores!$D$25,CW22=Ponderadores!$C$26,Ponderadores!$D$26),0))</f>
        <v xml:space="preserve"> </v>
      </c>
      <c r="CX33" s="11" t="str" cm="1">
        <f t="array" ref="CX33">IF(ISBLANK(CX6)," ",IFERROR(_xlfn.IFS(CX22=Ponderadores!$C$24,Ponderadores!$D$24,CX22=Ponderadores!$C$25,Ponderadores!$D$25,CX22=Ponderadores!$C$26,Ponderadores!$D$26),0))</f>
        <v xml:space="preserve"> </v>
      </c>
      <c r="CY33" s="11" t="str" cm="1">
        <f t="array" ref="CY33">IF(ISBLANK(CY6)," ",IFERROR(_xlfn.IFS(CY22=Ponderadores!$C$24,Ponderadores!$D$24,CY22=Ponderadores!$C$25,Ponderadores!$D$25,CY22=Ponderadores!$C$26,Ponderadores!$D$26),0))</f>
        <v xml:space="preserve"> </v>
      </c>
      <c r="CZ33" s="11" t="str" cm="1">
        <f t="array" ref="CZ33">IF(ISBLANK(CZ6)," ",IFERROR(_xlfn.IFS(CZ22=Ponderadores!$C$24,Ponderadores!$D$24,CZ22=Ponderadores!$C$25,Ponderadores!$D$25,CZ22=Ponderadores!$C$26,Ponderadores!$D$26),0))</f>
        <v xml:space="preserve"> </v>
      </c>
      <c r="DA33" s="11" t="str" cm="1">
        <f t="array" ref="DA33">IF(ISBLANK(DA6)," ",IFERROR(_xlfn.IFS(DA22=Ponderadores!$C$24,Ponderadores!$D$24,DA22=Ponderadores!$C$25,Ponderadores!$D$25,DA22=Ponderadores!$C$26,Ponderadores!$D$26),0))</f>
        <v xml:space="preserve"> </v>
      </c>
      <c r="DB33" s="11" t="str" cm="1">
        <f t="array" ref="DB33">IF(ISBLANK(DB6)," ",IFERROR(_xlfn.IFS(DB22=Ponderadores!$C$24,Ponderadores!$D$24,DB22=Ponderadores!$C$25,Ponderadores!$D$25,DB22=Ponderadores!$C$26,Ponderadores!$D$26),0))</f>
        <v xml:space="preserve"> </v>
      </c>
      <c r="DC33" s="11" t="str" cm="1">
        <f t="array" ref="DC33">IF(ISBLANK(DC6)," ",IFERROR(_xlfn.IFS(DC22=Ponderadores!$C$24,Ponderadores!$D$24,DC22=Ponderadores!$C$25,Ponderadores!$D$25,DC22=Ponderadores!$C$26,Ponderadores!$D$26),0))</f>
        <v xml:space="preserve"> </v>
      </c>
      <c r="DD33" s="11" t="str" cm="1">
        <f t="array" ref="DD33">IF(ISBLANK(DD6)," ",IFERROR(_xlfn.IFS(DD22=Ponderadores!$C$24,Ponderadores!$D$24,DD22=Ponderadores!$C$25,Ponderadores!$D$25,DD22=Ponderadores!$C$26,Ponderadores!$D$26),0))</f>
        <v xml:space="preserve"> </v>
      </c>
      <c r="DE33" s="11" t="str" cm="1">
        <f t="array" ref="DE33">IF(ISBLANK(DE6)," ",IFERROR(_xlfn.IFS(DE22=Ponderadores!$C$24,Ponderadores!$D$24,DE22=Ponderadores!$C$25,Ponderadores!$D$25,DE22=Ponderadores!$C$26,Ponderadores!$D$26),0))</f>
        <v xml:space="preserve"> </v>
      </c>
      <c r="DF33" s="11" t="str" cm="1">
        <f t="array" ref="DF33">IF(ISBLANK(DF6)," ",IFERROR(_xlfn.IFS(DF22=Ponderadores!$C$24,Ponderadores!$D$24,DF22=Ponderadores!$C$25,Ponderadores!$D$25,DF22=Ponderadores!$C$26,Ponderadores!$D$26),0))</f>
        <v xml:space="preserve"> </v>
      </c>
      <c r="DG33" s="11" t="str" cm="1">
        <f t="array" ref="DG33">IF(ISBLANK(DG6)," ",IFERROR(_xlfn.IFS(DG22=Ponderadores!$C$24,Ponderadores!$D$24,DG22=Ponderadores!$C$25,Ponderadores!$D$25,DG22=Ponderadores!$C$26,Ponderadores!$D$26),0))</f>
        <v xml:space="preserve"> </v>
      </c>
      <c r="DH33" s="11" t="str" cm="1">
        <f t="array" ref="DH33">IF(ISBLANK(DH6)," ",IFERROR(_xlfn.IFS(DH22=Ponderadores!$C$24,Ponderadores!$D$24,DH22=Ponderadores!$C$25,Ponderadores!$D$25,DH22=Ponderadores!$C$26,Ponderadores!$D$26),0))</f>
        <v xml:space="preserve"> </v>
      </c>
      <c r="DI33" s="11" t="str" cm="1">
        <f t="array" ref="DI33">IF(ISBLANK(DI6)," ",IFERROR(_xlfn.IFS(DI22=Ponderadores!$C$24,Ponderadores!$D$24,DI22=Ponderadores!$C$25,Ponderadores!$D$25,DI22=Ponderadores!$C$26,Ponderadores!$D$26),0))</f>
        <v xml:space="preserve"> </v>
      </c>
    </row>
    <row r="34" spans="2:113" x14ac:dyDescent="0.25">
      <c r="B34" s="186" t="s">
        <v>115</v>
      </c>
      <c r="C34" s="11" cm="1">
        <f t="array" aca="1" ref="C34" ca="1">IF(ISBLANK(C6)," ",IFERROR(_xlfn.IFS(C23=Ponderadores!$G$24,Ponderadores!$H$24,C23=Ponderadores!$G$25,Ponderadores!$H$25,C23=Ponderadores!$G$26,Ponderadores!$H$26),0))</f>
        <v>0</v>
      </c>
      <c r="D34" s="11" t="str" cm="1">
        <f t="array" ref="D34">IF(ISBLANK(D6)," ",IFERROR(_xlfn.IFS(D23=Ponderadores!$G$24,Ponderadores!$H$24,D23=Ponderadores!$G$25,Ponderadores!$H$25,D23=Ponderadores!$G$26,Ponderadores!$H$26),0))</f>
        <v xml:space="preserve"> </v>
      </c>
      <c r="E34" s="11" t="str" cm="1">
        <f t="array" ref="E34">IF(ISBLANK(E6)," ",IFERROR(_xlfn.IFS(E23=Ponderadores!$G$24,Ponderadores!$H$24,E23=Ponderadores!$G$25,Ponderadores!$H$25,E23=Ponderadores!$G$26,Ponderadores!$H$26),0))</f>
        <v xml:space="preserve"> </v>
      </c>
      <c r="F34" s="11" t="str" cm="1">
        <f t="array" ref="F34">IF(ISBLANK(F6)," ",IFERROR(_xlfn.IFS(F23=Ponderadores!$G$24,Ponderadores!$H$24,F23=Ponderadores!$G$25,Ponderadores!$H$25,F23=Ponderadores!$G$26,Ponderadores!$H$26),0))</f>
        <v xml:space="preserve"> </v>
      </c>
      <c r="G34" s="11" t="str" cm="1">
        <f t="array" ref="G34">IF(ISBLANK(G6)," ",IFERROR(_xlfn.IFS(G23=Ponderadores!$G$24,Ponderadores!$H$24,G23=Ponderadores!$G$25,Ponderadores!$H$25,G23=Ponderadores!$G$26,Ponderadores!$H$26),0))</f>
        <v xml:space="preserve"> </v>
      </c>
      <c r="H34" s="11" t="str" cm="1">
        <f t="array" ref="H34">IF(ISBLANK(H6)," ",IFERROR(_xlfn.IFS(H23=Ponderadores!$G$24,Ponderadores!$H$24,H23=Ponderadores!$G$25,Ponderadores!$H$25,H23=Ponderadores!$G$26,Ponderadores!$H$26),0))</f>
        <v xml:space="preserve"> </v>
      </c>
      <c r="I34" s="155" t="str" cm="1">
        <f t="array" ref="I34">IF(ISBLANK(I6)," ",IFERROR(_xlfn.IFS(I23=Ponderadores!$G$24,Ponderadores!$H$24,I23=Ponderadores!$G$25,Ponderadores!$H$25,I23=Ponderadores!$G$26,Ponderadores!$H$26),0))</f>
        <v xml:space="preserve"> </v>
      </c>
      <c r="J34" s="11" t="str" cm="1">
        <f t="array" ref="J34">IF(ISBLANK(J6)," ",IFERROR(_xlfn.IFS(J23=Ponderadores!$G$24,Ponderadores!$H$24,J23=Ponderadores!$G$25,Ponderadores!$H$25,J23=Ponderadores!$G$26,Ponderadores!$H$26),0))</f>
        <v xml:space="preserve"> </v>
      </c>
      <c r="K34" s="11" t="str" cm="1">
        <f t="array" ref="K34">IF(ISBLANK(K6)," ",IFERROR(_xlfn.IFS(K23=Ponderadores!$G$24,Ponderadores!$H$24,K23=Ponderadores!$G$25,Ponderadores!$H$25,K23=Ponderadores!$G$26,Ponderadores!$H$26),0))</f>
        <v xml:space="preserve"> </v>
      </c>
      <c r="L34" s="11" t="str" cm="1">
        <f t="array" ref="L34">IF(ISBLANK(L6)," ",IFERROR(_xlfn.IFS(L23=Ponderadores!$G$24,Ponderadores!$H$24,L23=Ponderadores!$G$25,Ponderadores!$H$25,L23=Ponderadores!$G$26,Ponderadores!$H$26),0))</f>
        <v xml:space="preserve"> </v>
      </c>
      <c r="M34" s="11" t="str" cm="1">
        <f t="array" ref="M34">IF(ISBLANK(M6)," ",IFERROR(_xlfn.IFS(M23=Ponderadores!$G$24,Ponderadores!$H$24,M23=Ponderadores!$G$25,Ponderadores!$H$25,M23=Ponderadores!$G$26,Ponderadores!$H$26),0))</f>
        <v xml:space="preserve"> </v>
      </c>
      <c r="N34" s="11" t="str" cm="1">
        <f t="array" ref="N34">IF(ISBLANK(N6)," ",IFERROR(_xlfn.IFS(N23=Ponderadores!$G$24,Ponderadores!$H$24,N23=Ponderadores!$G$25,Ponderadores!$H$25,N23=Ponderadores!$G$26,Ponderadores!$H$26),0))</f>
        <v xml:space="preserve"> </v>
      </c>
      <c r="O34" s="11" t="str" cm="1">
        <f t="array" ref="O34">IF(ISBLANK(O6)," ",IFERROR(_xlfn.IFS(O23=Ponderadores!$G$24,Ponderadores!$H$24,O23=Ponderadores!$G$25,Ponderadores!$H$25,O23=Ponderadores!$G$26,Ponderadores!$H$26),0))</f>
        <v xml:space="preserve"> </v>
      </c>
      <c r="P34" s="11" t="str" cm="1">
        <f t="array" ref="P34">IF(ISBLANK(P6)," ",IFERROR(_xlfn.IFS(P23=Ponderadores!$G$24,Ponderadores!$H$24,P23=Ponderadores!$G$25,Ponderadores!$H$25,P23=Ponderadores!$G$26,Ponderadores!$H$26),0))</f>
        <v xml:space="preserve"> </v>
      </c>
      <c r="Q34" s="11" t="str" cm="1">
        <f t="array" ref="Q34">IF(ISBLANK(Q6)," ",IFERROR(_xlfn.IFS(Q23=Ponderadores!$G$24,Ponderadores!$H$24,Q23=Ponderadores!$G$25,Ponderadores!$H$25,Q23=Ponderadores!$G$26,Ponderadores!$H$26),0))</f>
        <v xml:space="preserve"> </v>
      </c>
      <c r="R34" s="11" t="str" cm="1">
        <f t="array" ref="R34">IF(ISBLANK(R6)," ",IFERROR(_xlfn.IFS(R23=Ponderadores!$G$24,Ponderadores!$H$24,R23=Ponderadores!$G$25,Ponderadores!$H$25,R23=Ponderadores!$G$26,Ponderadores!$H$26),0))</f>
        <v xml:space="preserve"> </v>
      </c>
      <c r="S34" s="11" t="str" cm="1">
        <f t="array" ref="S34">IF(ISBLANK(S6)," ",IFERROR(_xlfn.IFS(S23=Ponderadores!$G$24,Ponderadores!$H$24,S23=Ponderadores!$G$25,Ponderadores!$H$25,S23=Ponderadores!$G$26,Ponderadores!$H$26),0))</f>
        <v xml:space="preserve"> </v>
      </c>
      <c r="T34" s="11" t="str" cm="1">
        <f t="array" ref="T34">IF(ISBLANK(T6)," ",IFERROR(_xlfn.IFS(T23=Ponderadores!$G$24,Ponderadores!$H$24,T23=Ponderadores!$G$25,Ponderadores!$H$25,T23=Ponderadores!$G$26,Ponderadores!$H$26),0))</f>
        <v xml:space="preserve"> </v>
      </c>
      <c r="U34" s="11" t="str" cm="1">
        <f t="array" ref="U34">IF(ISBLANK(U6)," ",IFERROR(_xlfn.IFS(U23=Ponderadores!$G$24,Ponderadores!$H$24,U23=Ponderadores!$G$25,Ponderadores!$H$25,U23=Ponderadores!$G$26,Ponderadores!$H$26),0))</f>
        <v xml:space="preserve"> </v>
      </c>
      <c r="V34" s="11" t="str" cm="1">
        <f t="array" ref="V34">IF(ISBLANK(V6)," ",IFERROR(_xlfn.IFS(V23=Ponderadores!$G$24,Ponderadores!$H$24,V23=Ponderadores!$G$25,Ponderadores!$H$25,V23=Ponderadores!$G$26,Ponderadores!$H$26),0))</f>
        <v xml:space="preserve"> </v>
      </c>
      <c r="W34" s="11" t="str" cm="1">
        <f t="array" ref="W34">IF(ISBLANK(W6)," ",IFERROR(_xlfn.IFS(W23=Ponderadores!$G$24,Ponderadores!$H$24,W23=Ponderadores!$G$25,Ponderadores!$H$25,W23=Ponderadores!$G$26,Ponderadores!$H$26),0))</f>
        <v xml:space="preserve"> </v>
      </c>
      <c r="X34" s="11" t="str" cm="1">
        <f t="array" ref="X34">IF(ISBLANK(X6)," ",IFERROR(_xlfn.IFS(X23=Ponderadores!$G$24,Ponderadores!$H$24,X23=Ponderadores!$G$25,Ponderadores!$H$25,X23=Ponderadores!$G$26,Ponderadores!$H$26),0))</f>
        <v xml:space="preserve"> </v>
      </c>
      <c r="Y34" s="11" t="str" cm="1">
        <f t="array" ref="Y34">IF(ISBLANK(Y6)," ",IFERROR(_xlfn.IFS(Y23=Ponderadores!$G$24,Ponderadores!$H$24,Y23=Ponderadores!$G$25,Ponderadores!$H$25,Y23=Ponderadores!$G$26,Ponderadores!$H$26),0))</f>
        <v xml:space="preserve"> </v>
      </c>
      <c r="Z34" s="11" t="str" cm="1">
        <f t="array" ref="Z34">IF(ISBLANK(Z6)," ",IFERROR(_xlfn.IFS(Z23=Ponderadores!$G$24,Ponderadores!$H$24,Z23=Ponderadores!$G$25,Ponderadores!$H$25,Z23=Ponderadores!$G$26,Ponderadores!$H$26),0))</f>
        <v xml:space="preserve"> </v>
      </c>
      <c r="AA34" s="11" t="str" cm="1">
        <f t="array" ref="AA34">IF(ISBLANK(AA6)," ",IFERROR(_xlfn.IFS(AA23=Ponderadores!$G$24,Ponderadores!$H$24,AA23=Ponderadores!$G$25,Ponderadores!$H$25,AA23=Ponderadores!$G$26,Ponderadores!$H$26),0))</f>
        <v xml:space="preserve"> </v>
      </c>
      <c r="AB34" s="11" t="str" cm="1">
        <f t="array" ref="AB34">IF(ISBLANK(AB6)," ",IFERROR(_xlfn.IFS(AB23=Ponderadores!$G$24,Ponderadores!$H$24,AB23=Ponderadores!$G$25,Ponderadores!$H$25,AB23=Ponderadores!$G$26,Ponderadores!$H$26),0))</f>
        <v xml:space="preserve"> </v>
      </c>
      <c r="AC34" s="11" t="str" cm="1">
        <f t="array" ref="AC34">IF(ISBLANK(AC6)," ",IFERROR(_xlfn.IFS(AC23=Ponderadores!$G$24,Ponderadores!$H$24,AC23=Ponderadores!$G$25,Ponderadores!$H$25,AC23=Ponderadores!$G$26,Ponderadores!$H$26),0))</f>
        <v xml:space="preserve"> </v>
      </c>
      <c r="AD34" s="11" t="str" cm="1">
        <f t="array" ref="AD34">IF(ISBLANK(AD6)," ",IFERROR(_xlfn.IFS(AD23=Ponderadores!$G$24,Ponderadores!$H$24,AD23=Ponderadores!$G$25,Ponderadores!$H$25,AD23=Ponderadores!$G$26,Ponderadores!$H$26),0))</f>
        <v xml:space="preserve"> </v>
      </c>
      <c r="AE34" s="11" t="str" cm="1">
        <f t="array" ref="AE34">IF(ISBLANK(AE6)," ",IFERROR(_xlfn.IFS(AE23=Ponderadores!$G$24,Ponderadores!$H$24,AE23=Ponderadores!$G$25,Ponderadores!$H$25,AE23=Ponderadores!$G$26,Ponderadores!$H$26),0))</f>
        <v xml:space="preserve"> </v>
      </c>
      <c r="AF34" s="11" t="str" cm="1">
        <f t="array" ref="AF34">IF(ISBLANK(AF6)," ",IFERROR(_xlfn.IFS(AF23=Ponderadores!$G$24,Ponderadores!$H$24,AF23=Ponderadores!$G$25,Ponderadores!$H$25,AF23=Ponderadores!$G$26,Ponderadores!$H$26),0))</f>
        <v xml:space="preserve"> </v>
      </c>
      <c r="AG34" s="11" t="str" cm="1">
        <f t="array" ref="AG34">IF(ISBLANK(AG6)," ",IFERROR(_xlfn.IFS(AG23=Ponderadores!$G$24,Ponderadores!$H$24,AG23=Ponderadores!$G$25,Ponderadores!$H$25,AG23=Ponderadores!$G$26,Ponderadores!$H$26),0))</f>
        <v xml:space="preserve"> </v>
      </c>
      <c r="AH34" s="11" t="str" cm="1">
        <f t="array" ref="AH34">IF(ISBLANK(AH6)," ",IFERROR(_xlfn.IFS(AH23=Ponderadores!$G$24,Ponderadores!$H$24,AH23=Ponderadores!$G$25,Ponderadores!$H$25,AH23=Ponderadores!$G$26,Ponderadores!$H$26),0))</f>
        <v xml:space="preserve"> </v>
      </c>
      <c r="AI34" s="11" t="str" cm="1">
        <f t="array" ref="AI34">IF(ISBLANK(AI6)," ",IFERROR(_xlfn.IFS(AI23=Ponderadores!$G$24,Ponderadores!$H$24,AI23=Ponderadores!$G$25,Ponderadores!$H$25,AI23=Ponderadores!$G$26,Ponderadores!$H$26),0))</f>
        <v xml:space="preserve"> </v>
      </c>
      <c r="AJ34" s="11" t="str" cm="1">
        <f t="array" ref="AJ34">IF(ISBLANK(AJ6)," ",IFERROR(_xlfn.IFS(AJ23=Ponderadores!$G$24,Ponderadores!$H$24,AJ23=Ponderadores!$G$25,Ponderadores!$H$25,AJ23=Ponderadores!$G$26,Ponderadores!$H$26),0))</f>
        <v xml:space="preserve"> </v>
      </c>
      <c r="AK34" s="11" t="str" cm="1">
        <f t="array" ref="AK34">IF(ISBLANK(AK6)," ",IFERROR(_xlfn.IFS(AK23=Ponderadores!$G$24,Ponderadores!$H$24,AK23=Ponderadores!$G$25,Ponderadores!$H$25,AK23=Ponderadores!$G$26,Ponderadores!$H$26),0))</f>
        <v xml:space="preserve"> </v>
      </c>
      <c r="AL34" s="11" t="str" cm="1">
        <f t="array" ref="AL34">IF(ISBLANK(AL6)," ",IFERROR(_xlfn.IFS(AL23=Ponderadores!$G$24,Ponderadores!$H$24,AL23=Ponderadores!$G$25,Ponderadores!$H$25,AL23=Ponderadores!$G$26,Ponderadores!$H$26),0))</f>
        <v xml:space="preserve"> </v>
      </c>
      <c r="AM34" s="11" t="str" cm="1">
        <f t="array" ref="AM34">IF(ISBLANK(AM6)," ",IFERROR(_xlfn.IFS(AM23=Ponderadores!$G$24,Ponderadores!$H$24,AM23=Ponderadores!$G$25,Ponderadores!$H$25,AM23=Ponderadores!$G$26,Ponderadores!$H$26),0))</f>
        <v xml:space="preserve"> </v>
      </c>
      <c r="AN34" s="11" t="str" cm="1">
        <f t="array" ref="AN34">IF(ISBLANK(AN6)," ",IFERROR(_xlfn.IFS(AN23=Ponderadores!$G$24,Ponderadores!$H$24,AN23=Ponderadores!$G$25,Ponderadores!$H$25,AN23=Ponderadores!$G$26,Ponderadores!$H$26),0))</f>
        <v xml:space="preserve"> </v>
      </c>
      <c r="AO34" s="11" t="str" cm="1">
        <f t="array" ref="AO34">IF(ISBLANK(AO6)," ",IFERROR(_xlfn.IFS(AO23=Ponderadores!$G$24,Ponderadores!$H$24,AO23=Ponderadores!$G$25,Ponderadores!$H$25,AO23=Ponderadores!$G$26,Ponderadores!$H$26),0))</f>
        <v xml:space="preserve"> </v>
      </c>
      <c r="AP34" s="11" t="str" cm="1">
        <f t="array" ref="AP34">IF(ISBLANK(AP6)," ",IFERROR(_xlfn.IFS(AP23=Ponderadores!$G$24,Ponderadores!$H$24,AP23=Ponderadores!$G$25,Ponderadores!$H$25,AP23=Ponderadores!$G$26,Ponderadores!$H$26),0))</f>
        <v xml:space="preserve"> </v>
      </c>
      <c r="AQ34" s="11" t="str" cm="1">
        <f t="array" ref="AQ34">IF(ISBLANK(AQ6)," ",IFERROR(_xlfn.IFS(AQ23=Ponderadores!$G$24,Ponderadores!$H$24,AQ23=Ponderadores!$G$25,Ponderadores!$H$25,AQ23=Ponderadores!$G$26,Ponderadores!$H$26),0))</f>
        <v xml:space="preserve"> </v>
      </c>
      <c r="AR34" s="11" t="str" cm="1">
        <f t="array" ref="AR34">IF(ISBLANK(AR6)," ",IFERROR(_xlfn.IFS(AR23=Ponderadores!$G$24,Ponderadores!$H$24,AR23=Ponderadores!$G$25,Ponderadores!$H$25,AR23=Ponderadores!$G$26,Ponderadores!$H$26),0))</f>
        <v xml:space="preserve"> </v>
      </c>
      <c r="AS34" s="11" t="str" cm="1">
        <f t="array" ref="AS34">IF(ISBLANK(AS6)," ",IFERROR(_xlfn.IFS(AS23=Ponderadores!$G$24,Ponderadores!$H$24,AS23=Ponderadores!$G$25,Ponderadores!$H$25,AS23=Ponderadores!$G$26,Ponderadores!$H$26),0))</f>
        <v xml:space="preserve"> </v>
      </c>
      <c r="AT34" s="11" t="str" cm="1">
        <f t="array" ref="AT34">IF(ISBLANK(AT6)," ",IFERROR(_xlfn.IFS(AT23=Ponderadores!$G$24,Ponderadores!$H$24,AT23=Ponderadores!$G$25,Ponderadores!$H$25,AT23=Ponderadores!$G$26,Ponderadores!$H$26),0))</f>
        <v xml:space="preserve"> </v>
      </c>
      <c r="AU34" s="11" t="str" cm="1">
        <f t="array" ref="AU34">IF(ISBLANK(AU6)," ",IFERROR(_xlfn.IFS(AU23=Ponderadores!$G$24,Ponderadores!$H$24,AU23=Ponderadores!$G$25,Ponderadores!$H$25,AU23=Ponderadores!$G$26,Ponderadores!$H$26),0))</f>
        <v xml:space="preserve"> </v>
      </c>
      <c r="AV34" s="11" t="str" cm="1">
        <f t="array" ref="AV34">IF(ISBLANK(AV6)," ",IFERROR(_xlfn.IFS(AV23=Ponderadores!$G$24,Ponderadores!$H$24,AV23=Ponderadores!$G$25,Ponderadores!$H$25,AV23=Ponderadores!$G$26,Ponderadores!$H$26),0))</f>
        <v xml:space="preserve"> </v>
      </c>
      <c r="AW34" s="11" t="str" cm="1">
        <f t="array" ref="AW34">IF(ISBLANK(AW6)," ",IFERROR(_xlfn.IFS(AW23=Ponderadores!$G$24,Ponderadores!$H$24,AW23=Ponderadores!$G$25,Ponderadores!$H$25,AW23=Ponderadores!$G$26,Ponderadores!$H$26),0))</f>
        <v xml:space="preserve"> </v>
      </c>
      <c r="AX34" s="11" t="str" cm="1">
        <f t="array" ref="AX34">IF(ISBLANK(AX6)," ",IFERROR(_xlfn.IFS(AX23=Ponderadores!$G$24,Ponderadores!$H$24,AX23=Ponderadores!$G$25,Ponderadores!$H$25,AX23=Ponderadores!$G$26,Ponderadores!$H$26),0))</f>
        <v xml:space="preserve"> </v>
      </c>
      <c r="AY34" s="11" t="str" cm="1">
        <f t="array" ref="AY34">IF(ISBLANK(AY6)," ",IFERROR(_xlfn.IFS(AY23=Ponderadores!$G$24,Ponderadores!$H$24,AY23=Ponderadores!$G$25,Ponderadores!$H$25,AY23=Ponderadores!$G$26,Ponderadores!$H$26),0))</f>
        <v xml:space="preserve"> </v>
      </c>
      <c r="AZ34" s="11" t="str" cm="1">
        <f t="array" ref="AZ34">IF(ISBLANK(AZ6)," ",IFERROR(_xlfn.IFS(AZ23=Ponderadores!$G$24,Ponderadores!$H$24,AZ23=Ponderadores!$G$25,Ponderadores!$H$25,AZ23=Ponderadores!$G$26,Ponderadores!$H$26),0))</f>
        <v xml:space="preserve"> </v>
      </c>
      <c r="BA34" s="11" t="str" cm="1">
        <f t="array" ref="BA34">IF(ISBLANK(BA6)," ",IFERROR(_xlfn.IFS(BA23=Ponderadores!$G$24,Ponderadores!$H$24,BA23=Ponderadores!$G$25,Ponderadores!$H$25,BA23=Ponderadores!$G$26,Ponderadores!$H$26),0))</f>
        <v xml:space="preserve"> </v>
      </c>
      <c r="BB34" s="11" t="str" cm="1">
        <f t="array" ref="BB34">IF(ISBLANK(BB6)," ",IFERROR(_xlfn.IFS(BB23=Ponderadores!$G$24,Ponderadores!$H$24,BB23=Ponderadores!$G$25,Ponderadores!$H$25,BB23=Ponderadores!$G$26,Ponderadores!$H$26),0))</f>
        <v xml:space="preserve"> </v>
      </c>
      <c r="BC34" s="11" t="str" cm="1">
        <f t="array" ref="BC34">IF(ISBLANK(BC6)," ",IFERROR(_xlfn.IFS(BC23=Ponderadores!$G$24,Ponderadores!$H$24,BC23=Ponderadores!$G$25,Ponderadores!$H$25,BC23=Ponderadores!$G$26,Ponderadores!$H$26),0))</f>
        <v xml:space="preserve"> </v>
      </c>
      <c r="BD34" s="11" t="str" cm="1">
        <f t="array" ref="BD34">IF(ISBLANK(BD6)," ",IFERROR(_xlfn.IFS(BD23=Ponderadores!$G$24,Ponderadores!$H$24,BD23=Ponderadores!$G$25,Ponderadores!$H$25,BD23=Ponderadores!$G$26,Ponderadores!$H$26),0))</f>
        <v xml:space="preserve"> </v>
      </c>
      <c r="BE34" s="11" t="str" cm="1">
        <f t="array" ref="BE34">IF(ISBLANK(BE6)," ",IFERROR(_xlfn.IFS(BE23=Ponderadores!$G$24,Ponderadores!$H$24,BE23=Ponderadores!$G$25,Ponderadores!$H$25,BE23=Ponderadores!$G$26,Ponderadores!$H$26),0))</f>
        <v xml:space="preserve"> </v>
      </c>
      <c r="BF34" s="11" t="str" cm="1">
        <f t="array" ref="BF34">IF(ISBLANK(BF6)," ",IFERROR(_xlfn.IFS(BF23=Ponderadores!$G$24,Ponderadores!$H$24,BF23=Ponderadores!$G$25,Ponderadores!$H$25,BF23=Ponderadores!$G$26,Ponderadores!$H$26),0))</f>
        <v xml:space="preserve"> </v>
      </c>
      <c r="BG34" s="11" t="str" cm="1">
        <f t="array" ref="BG34">IF(ISBLANK(BG6)," ",IFERROR(_xlfn.IFS(BG23=Ponderadores!$G$24,Ponderadores!$H$24,BG23=Ponderadores!$G$25,Ponderadores!$H$25,BG23=Ponderadores!$G$26,Ponderadores!$H$26),0))</f>
        <v xml:space="preserve"> </v>
      </c>
      <c r="BH34" s="11" t="str" cm="1">
        <f t="array" ref="BH34">IF(ISBLANK(BH6)," ",IFERROR(_xlfn.IFS(BH23=Ponderadores!$G$24,Ponderadores!$H$24,BH23=Ponderadores!$G$25,Ponderadores!$H$25,BH23=Ponderadores!$G$26,Ponderadores!$H$26),0))</f>
        <v xml:space="preserve"> </v>
      </c>
      <c r="BI34" s="11" t="str" cm="1">
        <f t="array" ref="BI34">IF(ISBLANK(BI6)," ",IFERROR(_xlfn.IFS(BI23=Ponderadores!$G$24,Ponderadores!$H$24,BI23=Ponderadores!$G$25,Ponderadores!$H$25,BI23=Ponderadores!$G$26,Ponderadores!$H$26),0))</f>
        <v xml:space="preserve"> </v>
      </c>
      <c r="BJ34" s="11" t="str" cm="1">
        <f t="array" ref="BJ34">IF(ISBLANK(BJ6)," ",IFERROR(_xlfn.IFS(BJ23=Ponderadores!$G$24,Ponderadores!$H$24,BJ23=Ponderadores!$G$25,Ponderadores!$H$25,BJ23=Ponderadores!$G$26,Ponderadores!$H$26),0))</f>
        <v xml:space="preserve"> </v>
      </c>
      <c r="BK34" s="11" t="str" cm="1">
        <f t="array" ref="BK34">IF(ISBLANK(BK6)," ",IFERROR(_xlfn.IFS(BK23=Ponderadores!$G$24,Ponderadores!$H$24,BK23=Ponderadores!$G$25,Ponderadores!$H$25,BK23=Ponderadores!$G$26,Ponderadores!$H$26),0))</f>
        <v xml:space="preserve"> </v>
      </c>
      <c r="BL34" s="11" t="str" cm="1">
        <f t="array" ref="BL34">IF(ISBLANK(BL6)," ",IFERROR(_xlfn.IFS(BL23=Ponderadores!$G$24,Ponderadores!$H$24,BL23=Ponderadores!$G$25,Ponderadores!$H$25,BL23=Ponderadores!$G$26,Ponderadores!$H$26),0))</f>
        <v xml:space="preserve"> </v>
      </c>
      <c r="BM34" s="11" t="str" cm="1">
        <f t="array" ref="BM34">IF(ISBLANK(BM6)," ",IFERROR(_xlfn.IFS(BM23=Ponderadores!$G$24,Ponderadores!$H$24,BM23=Ponderadores!$G$25,Ponderadores!$H$25,BM23=Ponderadores!$G$26,Ponderadores!$H$26),0))</f>
        <v xml:space="preserve"> </v>
      </c>
      <c r="BN34" s="11" t="str" cm="1">
        <f t="array" ref="BN34">IF(ISBLANK(BN6)," ",IFERROR(_xlfn.IFS(BN23=Ponderadores!$G$24,Ponderadores!$H$24,BN23=Ponderadores!$G$25,Ponderadores!$H$25,BN23=Ponderadores!$G$26,Ponderadores!$H$26),0))</f>
        <v xml:space="preserve"> </v>
      </c>
      <c r="BO34" s="11" t="str" cm="1">
        <f t="array" ref="BO34">IF(ISBLANK(BO6)," ",IFERROR(_xlfn.IFS(BO23=Ponderadores!$G$24,Ponderadores!$H$24,BO23=Ponderadores!$G$25,Ponderadores!$H$25,BO23=Ponderadores!$G$26,Ponderadores!$H$26),0))</f>
        <v xml:space="preserve"> </v>
      </c>
      <c r="BP34" s="11" t="str" cm="1">
        <f t="array" ref="BP34">IF(ISBLANK(BP6)," ",IFERROR(_xlfn.IFS(BP23=Ponderadores!$G$24,Ponderadores!$H$24,BP23=Ponderadores!$G$25,Ponderadores!$H$25,BP23=Ponderadores!$G$26,Ponderadores!$H$26),0))</f>
        <v xml:space="preserve"> </v>
      </c>
      <c r="BQ34" s="11" t="str" cm="1">
        <f t="array" ref="BQ34">IF(ISBLANK(BQ6)," ",IFERROR(_xlfn.IFS(BQ23=Ponderadores!$G$24,Ponderadores!$H$24,BQ23=Ponderadores!$G$25,Ponderadores!$H$25,BQ23=Ponderadores!$G$26,Ponderadores!$H$26),0))</f>
        <v xml:space="preserve"> </v>
      </c>
      <c r="BR34" s="11" t="str" cm="1">
        <f t="array" ref="BR34">IF(ISBLANK(BR6)," ",IFERROR(_xlfn.IFS(BR23=Ponderadores!$G$24,Ponderadores!$H$24,BR23=Ponderadores!$G$25,Ponderadores!$H$25,BR23=Ponderadores!$G$26,Ponderadores!$H$26),0))</f>
        <v xml:space="preserve"> </v>
      </c>
      <c r="BS34" s="11" t="str" cm="1">
        <f t="array" ref="BS34">IF(ISBLANK(BS6)," ",IFERROR(_xlfn.IFS(BS23=Ponderadores!$G$24,Ponderadores!$H$24,BS23=Ponderadores!$G$25,Ponderadores!$H$25,BS23=Ponderadores!$G$26,Ponderadores!$H$26),0))</f>
        <v xml:space="preserve"> </v>
      </c>
      <c r="BT34" s="11" t="str" cm="1">
        <f t="array" ref="BT34">IF(ISBLANK(BT6)," ",IFERROR(_xlfn.IFS(BT23=Ponderadores!$G$24,Ponderadores!$H$24,BT23=Ponderadores!$G$25,Ponderadores!$H$25,BT23=Ponderadores!$G$26,Ponderadores!$H$26),0))</f>
        <v xml:space="preserve"> </v>
      </c>
      <c r="BU34" s="11" t="str" cm="1">
        <f t="array" ref="BU34">IF(ISBLANK(BU6)," ",IFERROR(_xlfn.IFS(BU23=Ponderadores!$G$24,Ponderadores!$H$24,BU23=Ponderadores!$G$25,Ponderadores!$H$25,BU23=Ponderadores!$G$26,Ponderadores!$H$26),0))</f>
        <v xml:space="preserve"> </v>
      </c>
      <c r="BV34" s="11" t="str" cm="1">
        <f t="array" ref="BV34">IF(ISBLANK(BV6)," ",IFERROR(_xlfn.IFS(BV23=Ponderadores!$G$24,Ponderadores!$H$24,BV23=Ponderadores!$G$25,Ponderadores!$H$25,BV23=Ponderadores!$G$26,Ponderadores!$H$26),0))</f>
        <v xml:space="preserve"> </v>
      </c>
      <c r="BW34" s="11" t="str" cm="1">
        <f t="array" ref="BW34">IF(ISBLANK(BW6)," ",IFERROR(_xlfn.IFS(BW23=Ponderadores!$G$24,Ponderadores!$H$24,BW23=Ponderadores!$G$25,Ponderadores!$H$25,BW23=Ponderadores!$G$26,Ponderadores!$H$26),0))</f>
        <v xml:space="preserve"> </v>
      </c>
      <c r="BX34" s="11" t="str" cm="1">
        <f t="array" ref="BX34">IF(ISBLANK(BX6)," ",IFERROR(_xlfn.IFS(BX23=Ponderadores!$G$24,Ponderadores!$H$24,BX23=Ponderadores!$G$25,Ponderadores!$H$25,BX23=Ponderadores!$G$26,Ponderadores!$H$26),0))</f>
        <v xml:space="preserve"> </v>
      </c>
      <c r="BY34" s="11" t="str" cm="1">
        <f t="array" ref="BY34">IF(ISBLANK(BY6)," ",IFERROR(_xlfn.IFS(BY23=Ponderadores!$G$24,Ponderadores!$H$24,BY23=Ponderadores!$G$25,Ponderadores!$H$25,BY23=Ponderadores!$G$26,Ponderadores!$H$26),0))</f>
        <v xml:space="preserve"> </v>
      </c>
      <c r="BZ34" s="11" t="str" cm="1">
        <f t="array" ref="BZ34">IF(ISBLANK(BZ6)," ",IFERROR(_xlfn.IFS(BZ23=Ponderadores!$G$24,Ponderadores!$H$24,BZ23=Ponderadores!$G$25,Ponderadores!$H$25,BZ23=Ponderadores!$G$26,Ponderadores!$H$26),0))</f>
        <v xml:space="preserve"> </v>
      </c>
      <c r="CA34" s="11" t="str" cm="1">
        <f t="array" ref="CA34">IF(ISBLANK(CA6)," ",IFERROR(_xlfn.IFS(CA23=Ponderadores!$G$24,Ponderadores!$H$24,CA23=Ponderadores!$G$25,Ponderadores!$H$25,CA23=Ponderadores!$G$26,Ponderadores!$H$26),0))</f>
        <v xml:space="preserve"> </v>
      </c>
      <c r="CB34" s="11" t="str" cm="1">
        <f t="array" ref="CB34">IF(ISBLANK(CB6)," ",IFERROR(_xlfn.IFS(CB23=Ponderadores!$G$24,Ponderadores!$H$24,CB23=Ponderadores!$G$25,Ponderadores!$H$25,CB23=Ponderadores!$G$26,Ponderadores!$H$26),0))</f>
        <v xml:space="preserve"> </v>
      </c>
      <c r="CC34" s="11" t="str" cm="1">
        <f t="array" ref="CC34">IF(ISBLANK(CC6)," ",IFERROR(_xlfn.IFS(CC23=Ponderadores!$G$24,Ponderadores!$H$24,CC23=Ponderadores!$G$25,Ponderadores!$H$25,CC23=Ponderadores!$G$26,Ponderadores!$H$26),0))</f>
        <v xml:space="preserve"> </v>
      </c>
      <c r="CD34" s="11" t="str" cm="1">
        <f t="array" ref="CD34">IF(ISBLANK(CD6)," ",IFERROR(_xlfn.IFS(CD23=Ponderadores!$G$24,Ponderadores!$H$24,CD23=Ponderadores!$G$25,Ponderadores!$H$25,CD23=Ponderadores!$G$26,Ponderadores!$H$26),0))</f>
        <v xml:space="preserve"> </v>
      </c>
      <c r="CE34" s="11" t="str" cm="1">
        <f t="array" ref="CE34">IF(ISBLANK(CE6)," ",IFERROR(_xlfn.IFS(CE23=Ponderadores!$G$24,Ponderadores!$H$24,CE23=Ponderadores!$G$25,Ponderadores!$H$25,CE23=Ponderadores!$G$26,Ponderadores!$H$26),0))</f>
        <v xml:space="preserve"> </v>
      </c>
      <c r="CF34" s="11" t="str" cm="1">
        <f t="array" ref="CF34">IF(ISBLANK(CF6)," ",IFERROR(_xlfn.IFS(CF23=Ponderadores!$G$24,Ponderadores!$H$24,CF23=Ponderadores!$G$25,Ponderadores!$H$25,CF23=Ponderadores!$G$26,Ponderadores!$H$26),0))</f>
        <v xml:space="preserve"> </v>
      </c>
      <c r="CG34" s="11" t="str" cm="1">
        <f t="array" ref="CG34">IF(ISBLANK(CG6)," ",IFERROR(_xlfn.IFS(CG23=Ponderadores!$G$24,Ponderadores!$H$24,CG23=Ponderadores!$G$25,Ponderadores!$H$25,CG23=Ponderadores!$G$26,Ponderadores!$H$26),0))</f>
        <v xml:space="preserve"> </v>
      </c>
      <c r="CH34" s="11" t="str" cm="1">
        <f t="array" ref="CH34">IF(ISBLANK(CH6)," ",IFERROR(_xlfn.IFS(CH23=Ponderadores!$G$24,Ponderadores!$H$24,CH23=Ponderadores!$G$25,Ponderadores!$H$25,CH23=Ponderadores!$G$26,Ponderadores!$H$26),0))</f>
        <v xml:space="preserve"> </v>
      </c>
      <c r="CI34" s="11" t="str" cm="1">
        <f t="array" ref="CI34">IF(ISBLANK(CI6)," ",IFERROR(_xlfn.IFS(CI23=Ponderadores!$G$24,Ponderadores!$H$24,CI23=Ponderadores!$G$25,Ponderadores!$H$25,CI23=Ponderadores!$G$26,Ponderadores!$H$26),0))</f>
        <v xml:space="preserve"> </v>
      </c>
      <c r="CJ34" s="11" t="str" cm="1">
        <f t="array" ref="CJ34">IF(ISBLANK(CJ6)," ",IFERROR(_xlfn.IFS(CJ23=Ponderadores!$G$24,Ponderadores!$H$24,CJ23=Ponderadores!$G$25,Ponderadores!$H$25,CJ23=Ponderadores!$G$26,Ponderadores!$H$26),0))</f>
        <v xml:space="preserve"> </v>
      </c>
      <c r="CK34" s="11" t="str" cm="1">
        <f t="array" ref="CK34">IF(ISBLANK(CK6)," ",IFERROR(_xlfn.IFS(CK23=Ponderadores!$G$24,Ponderadores!$H$24,CK23=Ponderadores!$G$25,Ponderadores!$H$25,CK23=Ponderadores!$G$26,Ponderadores!$H$26),0))</f>
        <v xml:space="preserve"> </v>
      </c>
      <c r="CL34" s="11" t="str" cm="1">
        <f t="array" ref="CL34">IF(ISBLANK(CL6)," ",IFERROR(_xlfn.IFS(CL23=Ponderadores!$G$24,Ponderadores!$H$24,CL23=Ponderadores!$G$25,Ponderadores!$H$25,CL23=Ponderadores!$G$26,Ponderadores!$H$26),0))</f>
        <v xml:space="preserve"> </v>
      </c>
      <c r="CM34" s="11" t="str" cm="1">
        <f t="array" ref="CM34">IF(ISBLANK(CM6)," ",IFERROR(_xlfn.IFS(CM23=Ponderadores!$G$24,Ponderadores!$H$24,CM23=Ponderadores!$G$25,Ponderadores!$H$25,CM23=Ponderadores!$G$26,Ponderadores!$H$26),0))</f>
        <v xml:space="preserve"> </v>
      </c>
      <c r="CN34" s="11" t="str" cm="1">
        <f t="array" ref="CN34">IF(ISBLANK(CN6)," ",IFERROR(_xlfn.IFS(CN23=Ponderadores!$G$24,Ponderadores!$H$24,CN23=Ponderadores!$G$25,Ponderadores!$H$25,CN23=Ponderadores!$G$26,Ponderadores!$H$26),0))</f>
        <v xml:space="preserve"> </v>
      </c>
      <c r="CO34" s="11" t="str" cm="1">
        <f t="array" ref="CO34">IF(ISBLANK(CO6)," ",IFERROR(_xlfn.IFS(CO23=Ponderadores!$G$24,Ponderadores!$H$24,CO23=Ponderadores!$G$25,Ponderadores!$H$25,CO23=Ponderadores!$G$26,Ponderadores!$H$26),0))</f>
        <v xml:space="preserve"> </v>
      </c>
      <c r="CP34" s="11" t="str" cm="1">
        <f t="array" ref="CP34">IF(ISBLANK(CP6)," ",IFERROR(_xlfn.IFS(CP23=Ponderadores!$G$24,Ponderadores!$H$24,CP23=Ponderadores!$G$25,Ponderadores!$H$25,CP23=Ponderadores!$G$26,Ponderadores!$H$26),0))</f>
        <v xml:space="preserve"> </v>
      </c>
      <c r="CQ34" s="11" t="str" cm="1">
        <f t="array" ref="CQ34">IF(ISBLANK(CQ6)," ",IFERROR(_xlfn.IFS(CQ23=Ponderadores!$G$24,Ponderadores!$H$24,CQ23=Ponderadores!$G$25,Ponderadores!$H$25,CQ23=Ponderadores!$G$26,Ponderadores!$H$26),0))</f>
        <v xml:space="preserve"> </v>
      </c>
      <c r="CR34" s="11" t="str" cm="1">
        <f t="array" ref="CR34">IF(ISBLANK(CR6)," ",IFERROR(_xlfn.IFS(CR23=Ponderadores!$G$24,Ponderadores!$H$24,CR23=Ponderadores!$G$25,Ponderadores!$H$25,CR23=Ponderadores!$G$26,Ponderadores!$H$26),0))</f>
        <v xml:space="preserve"> </v>
      </c>
      <c r="CS34" s="11" t="str" cm="1">
        <f t="array" ref="CS34">IF(ISBLANK(CS6)," ",IFERROR(_xlfn.IFS(CS23=Ponderadores!$G$24,Ponderadores!$H$24,CS23=Ponderadores!$G$25,Ponderadores!$H$25,CS23=Ponderadores!$G$26,Ponderadores!$H$26),0))</f>
        <v xml:space="preserve"> </v>
      </c>
      <c r="CT34" s="11" t="str" cm="1">
        <f t="array" ref="CT34">IF(ISBLANK(CT6)," ",IFERROR(_xlfn.IFS(CT23=Ponderadores!$G$24,Ponderadores!$H$24,CT23=Ponderadores!$G$25,Ponderadores!$H$25,CT23=Ponderadores!$G$26,Ponderadores!$H$26),0))</f>
        <v xml:space="preserve"> </v>
      </c>
      <c r="CU34" s="11" t="str" cm="1">
        <f t="array" ref="CU34">IF(ISBLANK(CU6)," ",IFERROR(_xlfn.IFS(CU23=Ponderadores!$G$24,Ponderadores!$H$24,CU23=Ponderadores!$G$25,Ponderadores!$H$25,CU23=Ponderadores!$G$26,Ponderadores!$H$26),0))</f>
        <v xml:space="preserve"> </v>
      </c>
      <c r="CV34" s="11" t="str" cm="1">
        <f t="array" ref="CV34">IF(ISBLANK(CV6)," ",IFERROR(_xlfn.IFS(CV23=Ponderadores!$G$24,Ponderadores!$H$24,CV23=Ponderadores!$G$25,Ponderadores!$H$25,CV23=Ponderadores!$G$26,Ponderadores!$H$26),0))</f>
        <v xml:space="preserve"> </v>
      </c>
      <c r="CW34" s="11" t="str" cm="1">
        <f t="array" ref="CW34">IF(ISBLANK(CW6)," ",IFERROR(_xlfn.IFS(CW23=Ponderadores!$G$24,Ponderadores!$H$24,CW23=Ponderadores!$G$25,Ponderadores!$H$25,CW23=Ponderadores!$G$26,Ponderadores!$H$26),0))</f>
        <v xml:space="preserve"> </v>
      </c>
      <c r="CX34" s="11" t="str" cm="1">
        <f t="array" ref="CX34">IF(ISBLANK(CX6)," ",IFERROR(_xlfn.IFS(CX23=Ponderadores!$G$24,Ponderadores!$H$24,CX23=Ponderadores!$G$25,Ponderadores!$H$25,CX23=Ponderadores!$G$26,Ponderadores!$H$26),0))</f>
        <v xml:space="preserve"> </v>
      </c>
      <c r="CY34" s="11" t="str" cm="1">
        <f t="array" ref="CY34">IF(ISBLANK(CY6)," ",IFERROR(_xlfn.IFS(CY23=Ponderadores!$G$24,Ponderadores!$H$24,CY23=Ponderadores!$G$25,Ponderadores!$H$25,CY23=Ponderadores!$G$26,Ponderadores!$H$26),0))</f>
        <v xml:space="preserve"> </v>
      </c>
      <c r="CZ34" s="11" t="str" cm="1">
        <f t="array" ref="CZ34">IF(ISBLANK(CZ6)," ",IFERROR(_xlfn.IFS(CZ23=Ponderadores!$G$24,Ponderadores!$H$24,CZ23=Ponderadores!$G$25,Ponderadores!$H$25,CZ23=Ponderadores!$G$26,Ponderadores!$H$26),0))</f>
        <v xml:space="preserve"> </v>
      </c>
      <c r="DA34" s="11" t="str" cm="1">
        <f t="array" ref="DA34">IF(ISBLANK(DA6)," ",IFERROR(_xlfn.IFS(DA23=Ponderadores!$G$24,Ponderadores!$H$24,DA23=Ponderadores!$G$25,Ponderadores!$H$25,DA23=Ponderadores!$G$26,Ponderadores!$H$26),0))</f>
        <v xml:space="preserve"> </v>
      </c>
      <c r="DB34" s="11" t="str" cm="1">
        <f t="array" ref="DB34">IF(ISBLANK(DB6)," ",IFERROR(_xlfn.IFS(DB23=Ponderadores!$G$24,Ponderadores!$H$24,DB23=Ponderadores!$G$25,Ponderadores!$H$25,DB23=Ponderadores!$G$26,Ponderadores!$H$26),0))</f>
        <v xml:space="preserve"> </v>
      </c>
      <c r="DC34" s="11" t="str" cm="1">
        <f t="array" ref="DC34">IF(ISBLANK(DC6)," ",IFERROR(_xlfn.IFS(DC23=Ponderadores!$G$24,Ponderadores!$H$24,DC23=Ponderadores!$G$25,Ponderadores!$H$25,DC23=Ponderadores!$G$26,Ponderadores!$H$26),0))</f>
        <v xml:space="preserve"> </v>
      </c>
      <c r="DD34" s="11" t="str" cm="1">
        <f t="array" ref="DD34">IF(ISBLANK(DD6)," ",IFERROR(_xlfn.IFS(DD23=Ponderadores!$G$24,Ponderadores!$H$24,DD23=Ponderadores!$G$25,Ponderadores!$H$25,DD23=Ponderadores!$G$26,Ponderadores!$H$26),0))</f>
        <v xml:space="preserve"> </v>
      </c>
      <c r="DE34" s="11" t="str" cm="1">
        <f t="array" ref="DE34">IF(ISBLANK(DE6)," ",IFERROR(_xlfn.IFS(DE23=Ponderadores!$G$24,Ponderadores!$H$24,DE23=Ponderadores!$G$25,Ponderadores!$H$25,DE23=Ponderadores!$G$26,Ponderadores!$H$26),0))</f>
        <v xml:space="preserve"> </v>
      </c>
      <c r="DF34" s="11" t="str" cm="1">
        <f t="array" ref="DF34">IF(ISBLANK(DF6)," ",IFERROR(_xlfn.IFS(DF23=Ponderadores!$G$24,Ponderadores!$H$24,DF23=Ponderadores!$G$25,Ponderadores!$H$25,DF23=Ponderadores!$G$26,Ponderadores!$H$26),0))</f>
        <v xml:space="preserve"> </v>
      </c>
      <c r="DG34" s="11" t="str" cm="1">
        <f t="array" ref="DG34">IF(ISBLANK(DG6)," ",IFERROR(_xlfn.IFS(DG23=Ponderadores!$G$24,Ponderadores!$H$24,DG23=Ponderadores!$G$25,Ponderadores!$H$25,DG23=Ponderadores!$G$26,Ponderadores!$H$26),0))</f>
        <v xml:space="preserve"> </v>
      </c>
      <c r="DH34" s="11" t="str" cm="1">
        <f t="array" ref="DH34">IF(ISBLANK(DH6)," ",IFERROR(_xlfn.IFS(DH23=Ponderadores!$G$24,Ponderadores!$H$24,DH23=Ponderadores!$G$25,Ponderadores!$H$25,DH23=Ponderadores!$G$26,Ponderadores!$H$26),0))</f>
        <v xml:space="preserve"> </v>
      </c>
      <c r="DI34" s="11" t="str" cm="1">
        <f t="array" ref="DI34">IF(ISBLANK(DI6)," ",IFERROR(_xlfn.IFS(DI23=Ponderadores!$G$24,Ponderadores!$H$24,DI23=Ponderadores!$G$25,Ponderadores!$H$25,DI23=Ponderadores!$G$26,Ponderadores!$H$26),0))</f>
        <v xml:space="preserve"> </v>
      </c>
    </row>
    <row r="35" spans="2:113" x14ac:dyDescent="0.25">
      <c r="B35" s="186" t="s">
        <v>163</v>
      </c>
      <c r="C35" s="11" cm="1">
        <f t="array" aca="1" ref="C35" ca="1">IF(ISBLANK(C6)," ",IFERROR(_xlfn.IFS(C24=Ponderadores!$L$24,Ponderadores!$M$24,C24=Ponderadores!$L$25,Ponderadores!$M$25,C24=Ponderadores!$L$26,Ponderadores!$M$26,C24=Ponderadores!$L$27,Ponderadores!$M$27),0))</f>
        <v>0</v>
      </c>
      <c r="D35" s="11" t="str" cm="1">
        <f t="array" ref="D35">IF(ISBLANK(D6)," ",IFERROR(_xlfn.IFS(D24=Ponderadores!$L$24,Ponderadores!$M$24,D24=Ponderadores!$L$25,Ponderadores!$M$25,D24=Ponderadores!$L$26,Ponderadores!$M$26,D24=Ponderadores!$L$27,Ponderadores!$M$27),0))</f>
        <v xml:space="preserve"> </v>
      </c>
      <c r="E35" s="11" t="str" cm="1">
        <f t="array" ref="E35">IF(ISBLANK(E6)," ",IFERROR(_xlfn.IFS(E24=Ponderadores!$L$24,Ponderadores!$M$24,E24=Ponderadores!$L$25,Ponderadores!$M$25,E24=Ponderadores!$L$26,Ponderadores!$M$26,E24=Ponderadores!$L$27,Ponderadores!$M$27),0))</f>
        <v xml:space="preserve"> </v>
      </c>
      <c r="F35" s="11" t="str" cm="1">
        <f t="array" ref="F35">IF(ISBLANK(F6)," ",IFERROR(_xlfn.IFS(F24=Ponderadores!$L$24,Ponderadores!$M$24,F24=Ponderadores!$L$25,Ponderadores!$M$25,F24=Ponderadores!$L$26,Ponderadores!$M$26,F24=Ponderadores!$L$27,Ponderadores!$M$27),0))</f>
        <v xml:space="preserve"> </v>
      </c>
      <c r="G35" s="11" t="str" cm="1">
        <f t="array" ref="G35">IF(ISBLANK(G6)," ",IFERROR(_xlfn.IFS(G24=Ponderadores!$L$24,Ponderadores!$M$24,G24=Ponderadores!$L$25,Ponderadores!$M$25,G24=Ponderadores!$L$26,Ponderadores!$M$26,G24=Ponderadores!$L$27,Ponderadores!$M$27),0))</f>
        <v xml:space="preserve"> </v>
      </c>
      <c r="H35" s="11" t="str" cm="1">
        <f t="array" ref="H35">IF(ISBLANK(H6)," ",IFERROR(_xlfn.IFS(H24=Ponderadores!$L$24,Ponderadores!$M$24,H24=Ponderadores!$L$25,Ponderadores!$M$25,H24=Ponderadores!$L$26,Ponderadores!$M$26,H24=Ponderadores!$L$27,Ponderadores!$M$27),0))</f>
        <v xml:space="preserve"> </v>
      </c>
      <c r="I35" s="155" t="str" cm="1">
        <f t="array" ref="I35">IF(ISBLANK(I6)," ",IFERROR(_xlfn.IFS(I24=Ponderadores!$L$24,Ponderadores!$M$24,I24=Ponderadores!$L$25,Ponderadores!$M$25,I24=Ponderadores!$L$26,Ponderadores!$M$26,I24=Ponderadores!$L$27,Ponderadores!$M$27),0))</f>
        <v xml:space="preserve"> </v>
      </c>
      <c r="J35" s="11" t="str" cm="1">
        <f t="array" ref="J35">IF(ISBLANK(J6)," ",IFERROR(_xlfn.IFS(J24=Ponderadores!$L$24,Ponderadores!$M$24,J24=Ponderadores!$L$25,Ponderadores!$M$25,J24=Ponderadores!$L$26,Ponderadores!$M$26,J24=Ponderadores!$L$27,Ponderadores!$M$27),0))</f>
        <v xml:space="preserve"> </v>
      </c>
      <c r="K35" s="11" t="str" cm="1">
        <f t="array" ref="K35">IF(ISBLANK(K6)," ",IFERROR(_xlfn.IFS(K24=Ponderadores!$L$24,Ponderadores!$M$24,K24=Ponderadores!$L$25,Ponderadores!$M$25,K24=Ponderadores!$L$26,Ponderadores!$M$26,K24=Ponderadores!$L$27,Ponderadores!$M$27),0))</f>
        <v xml:space="preserve"> </v>
      </c>
      <c r="L35" s="11" t="str" cm="1">
        <f t="array" ref="L35">IF(ISBLANK(L6)," ",IFERROR(_xlfn.IFS(L24=Ponderadores!$L$24,Ponderadores!$M$24,L24=Ponderadores!$L$25,Ponderadores!$M$25,L24=Ponderadores!$L$26,Ponderadores!$M$26,L24=Ponderadores!$L$27,Ponderadores!$M$27),0))</f>
        <v xml:space="preserve"> </v>
      </c>
      <c r="M35" s="11" t="str" cm="1">
        <f t="array" ref="M35">IF(ISBLANK(M6)," ",IFERROR(_xlfn.IFS(M24=Ponderadores!$L$24,Ponderadores!$M$24,M24=Ponderadores!$L$25,Ponderadores!$M$25,M24=Ponderadores!$L$26,Ponderadores!$M$26,M24=Ponderadores!$L$27,Ponderadores!$M$27),0))</f>
        <v xml:space="preserve"> </v>
      </c>
      <c r="N35" s="11" t="str" cm="1">
        <f t="array" ref="N35">IF(ISBLANK(N6)," ",IFERROR(_xlfn.IFS(N24=Ponderadores!$L$24,Ponderadores!$M$24,N24=Ponderadores!$L$25,Ponderadores!$M$25,N24=Ponderadores!$L$26,Ponderadores!$M$26,N24=Ponderadores!$L$27,Ponderadores!$M$27),0))</f>
        <v xml:space="preserve"> </v>
      </c>
      <c r="O35" s="11" t="str" cm="1">
        <f t="array" ref="O35">IF(ISBLANK(O6)," ",IFERROR(_xlfn.IFS(O24=Ponderadores!$L$24,Ponderadores!$M$24,O24=Ponderadores!$L$25,Ponderadores!$M$25,O24=Ponderadores!$L$26,Ponderadores!$M$26,O24=Ponderadores!$L$27,Ponderadores!$M$27),0))</f>
        <v xml:space="preserve"> </v>
      </c>
      <c r="P35" s="11" t="str" cm="1">
        <f t="array" ref="P35">IF(ISBLANK(P6)," ",IFERROR(_xlfn.IFS(P24=Ponderadores!$L$24,Ponderadores!$M$24,P24=Ponderadores!$L$25,Ponderadores!$M$25,P24=Ponderadores!$L$26,Ponderadores!$M$26,P24=Ponderadores!$L$27,Ponderadores!$M$27),0))</f>
        <v xml:space="preserve"> </v>
      </c>
      <c r="Q35" s="11" t="str" cm="1">
        <f t="array" ref="Q35">IF(ISBLANK(Q6)," ",IFERROR(_xlfn.IFS(Q24=Ponderadores!$L$24,Ponderadores!$M$24,Q24=Ponderadores!$L$25,Ponderadores!$M$25,Q24=Ponderadores!$L$26,Ponderadores!$M$26,Q24=Ponderadores!$L$27,Ponderadores!$M$27),0))</f>
        <v xml:space="preserve"> </v>
      </c>
      <c r="R35" s="11" t="str" cm="1">
        <f t="array" ref="R35">IF(ISBLANK(R6)," ",IFERROR(_xlfn.IFS(R24=Ponderadores!$L$24,Ponderadores!$M$24,R24=Ponderadores!$L$25,Ponderadores!$M$25,R24=Ponderadores!$L$26,Ponderadores!$M$26,R24=Ponderadores!$L$27,Ponderadores!$M$27),0))</f>
        <v xml:space="preserve"> </v>
      </c>
      <c r="S35" s="11" t="str" cm="1">
        <f t="array" ref="S35">IF(ISBLANK(S6)," ",IFERROR(_xlfn.IFS(S24=Ponderadores!$L$24,Ponderadores!$M$24,S24=Ponderadores!$L$25,Ponderadores!$M$25,S24=Ponderadores!$L$26,Ponderadores!$M$26,S24=Ponderadores!$L$27,Ponderadores!$M$27),0))</f>
        <v xml:space="preserve"> </v>
      </c>
      <c r="T35" s="11" t="str" cm="1">
        <f t="array" ref="T35">IF(ISBLANK(T6)," ",IFERROR(_xlfn.IFS(T24=Ponderadores!$L$24,Ponderadores!$M$24,T24=Ponderadores!$L$25,Ponderadores!$M$25,T24=Ponderadores!$L$26,Ponderadores!$M$26,T24=Ponderadores!$L$27,Ponderadores!$M$27),0))</f>
        <v xml:space="preserve"> </v>
      </c>
      <c r="U35" s="11" t="str" cm="1">
        <f t="array" ref="U35">IF(ISBLANK(U6)," ",IFERROR(_xlfn.IFS(U24=Ponderadores!$L$24,Ponderadores!$M$24,U24=Ponderadores!$L$25,Ponderadores!$M$25,U24=Ponderadores!$L$26,Ponderadores!$M$26,U24=Ponderadores!$L$27,Ponderadores!$M$27),0))</f>
        <v xml:space="preserve"> </v>
      </c>
      <c r="V35" s="11" t="str" cm="1">
        <f t="array" ref="V35">IF(ISBLANK(V6)," ",IFERROR(_xlfn.IFS(V24=Ponderadores!$L$24,Ponderadores!$M$24,V24=Ponderadores!$L$25,Ponderadores!$M$25,V24=Ponderadores!$L$26,Ponderadores!$M$26,V24=Ponderadores!$L$27,Ponderadores!$M$27),0))</f>
        <v xml:space="preserve"> </v>
      </c>
      <c r="W35" s="11" t="str" cm="1">
        <f t="array" ref="W35">IF(ISBLANK(W6)," ",IFERROR(_xlfn.IFS(W24=Ponderadores!$L$24,Ponderadores!$M$24,W24=Ponderadores!$L$25,Ponderadores!$M$25,W24=Ponderadores!$L$26,Ponderadores!$M$26,W24=Ponderadores!$L$27,Ponderadores!$M$27),0))</f>
        <v xml:space="preserve"> </v>
      </c>
      <c r="X35" s="11" t="str" cm="1">
        <f t="array" ref="X35">IF(ISBLANK(X6)," ",IFERROR(_xlfn.IFS(X24=Ponderadores!$L$24,Ponderadores!$M$24,X24=Ponderadores!$L$25,Ponderadores!$M$25,X24=Ponderadores!$L$26,Ponderadores!$M$26,X24=Ponderadores!$L$27,Ponderadores!$M$27),0))</f>
        <v xml:space="preserve"> </v>
      </c>
      <c r="Y35" s="11" t="str" cm="1">
        <f t="array" ref="Y35">IF(ISBLANK(Y6)," ",IFERROR(_xlfn.IFS(Y24=Ponderadores!$L$24,Ponderadores!$M$24,Y24=Ponderadores!$L$25,Ponderadores!$M$25,Y24=Ponderadores!$L$26,Ponderadores!$M$26,Y24=Ponderadores!$L$27,Ponderadores!$M$27),0))</f>
        <v xml:space="preserve"> </v>
      </c>
      <c r="Z35" s="11" t="str" cm="1">
        <f t="array" ref="Z35">IF(ISBLANK(Z6)," ",IFERROR(_xlfn.IFS(Z24=Ponderadores!$L$24,Ponderadores!$M$24,Z24=Ponderadores!$L$25,Ponderadores!$M$25,Z24=Ponderadores!$L$26,Ponderadores!$M$26,Z24=Ponderadores!$L$27,Ponderadores!$M$27),0))</f>
        <v xml:space="preserve"> </v>
      </c>
      <c r="AA35" s="11" t="str" cm="1">
        <f t="array" ref="AA35">IF(ISBLANK(AA6)," ",IFERROR(_xlfn.IFS(AA24=Ponderadores!$L$24,Ponderadores!$M$24,AA24=Ponderadores!$L$25,Ponderadores!$M$25,AA24=Ponderadores!$L$26,Ponderadores!$M$26,AA24=Ponderadores!$L$27,Ponderadores!$M$27),0))</f>
        <v xml:space="preserve"> </v>
      </c>
      <c r="AB35" s="11" t="str" cm="1">
        <f t="array" ref="AB35">IF(ISBLANK(AB6)," ",IFERROR(_xlfn.IFS(AB24=Ponderadores!$L$24,Ponderadores!$M$24,AB24=Ponderadores!$L$25,Ponderadores!$M$25,AB24=Ponderadores!$L$26,Ponderadores!$M$26,AB24=Ponderadores!$L$27,Ponderadores!$M$27),0))</f>
        <v xml:space="preserve"> </v>
      </c>
      <c r="AC35" s="11" t="str" cm="1">
        <f t="array" ref="AC35">IF(ISBLANK(AC6)," ",IFERROR(_xlfn.IFS(AC24=Ponderadores!$L$24,Ponderadores!$M$24,AC24=Ponderadores!$L$25,Ponderadores!$M$25,AC24=Ponderadores!$L$26,Ponderadores!$M$26,AC24=Ponderadores!$L$27,Ponderadores!$M$27),0))</f>
        <v xml:space="preserve"> </v>
      </c>
      <c r="AD35" s="11" t="str" cm="1">
        <f t="array" ref="AD35">IF(ISBLANK(AD6)," ",IFERROR(_xlfn.IFS(AD24=Ponderadores!$L$24,Ponderadores!$M$24,AD24=Ponderadores!$L$25,Ponderadores!$M$25,AD24=Ponderadores!$L$26,Ponderadores!$M$26,AD24=Ponderadores!$L$27,Ponderadores!$M$27),0))</f>
        <v xml:space="preserve"> </v>
      </c>
      <c r="AE35" s="11" t="str" cm="1">
        <f t="array" ref="AE35">IF(ISBLANK(AE6)," ",IFERROR(_xlfn.IFS(AE24=Ponderadores!$L$24,Ponderadores!$M$24,AE24=Ponderadores!$L$25,Ponderadores!$M$25,AE24=Ponderadores!$L$26,Ponderadores!$M$26,AE24=Ponderadores!$L$27,Ponderadores!$M$27),0))</f>
        <v xml:space="preserve"> </v>
      </c>
      <c r="AF35" s="11" t="str" cm="1">
        <f t="array" ref="AF35">IF(ISBLANK(AF6)," ",IFERROR(_xlfn.IFS(AF24=Ponderadores!$L$24,Ponderadores!$M$24,AF24=Ponderadores!$L$25,Ponderadores!$M$25,AF24=Ponderadores!$L$26,Ponderadores!$M$26,AF24=Ponderadores!$L$27,Ponderadores!$M$27),0))</f>
        <v xml:space="preserve"> </v>
      </c>
      <c r="AG35" s="11" t="str" cm="1">
        <f t="array" ref="AG35">IF(ISBLANK(AG6)," ",IFERROR(_xlfn.IFS(AG24=Ponderadores!$L$24,Ponderadores!$M$24,AG24=Ponderadores!$L$25,Ponderadores!$M$25,AG24=Ponderadores!$L$26,Ponderadores!$M$26,AG24=Ponderadores!$L$27,Ponderadores!$M$27),0))</f>
        <v xml:space="preserve"> </v>
      </c>
      <c r="AH35" s="11" t="str" cm="1">
        <f t="array" ref="AH35">IF(ISBLANK(AH6)," ",IFERROR(_xlfn.IFS(AH24=Ponderadores!$L$24,Ponderadores!$M$24,AH24=Ponderadores!$L$25,Ponderadores!$M$25,AH24=Ponderadores!$L$26,Ponderadores!$M$26,AH24=Ponderadores!$L$27,Ponderadores!$M$27),0))</f>
        <v xml:space="preserve"> </v>
      </c>
      <c r="AI35" s="11" t="str" cm="1">
        <f t="array" ref="AI35">IF(ISBLANK(AI6)," ",IFERROR(_xlfn.IFS(AI24=Ponderadores!$L$24,Ponderadores!$M$24,AI24=Ponderadores!$L$25,Ponderadores!$M$25,AI24=Ponderadores!$L$26,Ponderadores!$M$26,AI24=Ponderadores!$L$27,Ponderadores!$M$27),0))</f>
        <v xml:space="preserve"> </v>
      </c>
      <c r="AJ35" s="11" t="str" cm="1">
        <f t="array" ref="AJ35">IF(ISBLANK(AJ6)," ",IFERROR(_xlfn.IFS(AJ24=Ponderadores!$L$24,Ponderadores!$M$24,AJ24=Ponderadores!$L$25,Ponderadores!$M$25,AJ24=Ponderadores!$L$26,Ponderadores!$M$26,AJ24=Ponderadores!$L$27,Ponderadores!$M$27),0))</f>
        <v xml:space="preserve"> </v>
      </c>
      <c r="AK35" s="11" t="str" cm="1">
        <f t="array" ref="AK35">IF(ISBLANK(AK6)," ",IFERROR(_xlfn.IFS(AK24=Ponderadores!$L$24,Ponderadores!$M$24,AK24=Ponderadores!$L$25,Ponderadores!$M$25,AK24=Ponderadores!$L$26,Ponderadores!$M$26,AK24=Ponderadores!$L$27,Ponderadores!$M$27),0))</f>
        <v xml:space="preserve"> </v>
      </c>
      <c r="AL35" s="11" t="str" cm="1">
        <f t="array" ref="AL35">IF(ISBLANK(AL6)," ",IFERROR(_xlfn.IFS(AL24=Ponderadores!$L$24,Ponderadores!$M$24,AL24=Ponderadores!$L$25,Ponderadores!$M$25,AL24=Ponderadores!$L$26,Ponderadores!$M$26,AL24=Ponderadores!$L$27,Ponderadores!$M$27),0))</f>
        <v xml:space="preserve"> </v>
      </c>
      <c r="AM35" s="11" t="str" cm="1">
        <f t="array" ref="AM35">IF(ISBLANK(AM6)," ",IFERROR(_xlfn.IFS(AM24=Ponderadores!$L$24,Ponderadores!$M$24,AM24=Ponderadores!$L$25,Ponderadores!$M$25,AM24=Ponderadores!$L$26,Ponderadores!$M$26,AM24=Ponderadores!$L$27,Ponderadores!$M$27),0))</f>
        <v xml:space="preserve"> </v>
      </c>
      <c r="AN35" s="11" t="str" cm="1">
        <f t="array" ref="AN35">IF(ISBLANK(AN6)," ",IFERROR(_xlfn.IFS(AN24=Ponderadores!$L$24,Ponderadores!$M$24,AN24=Ponderadores!$L$25,Ponderadores!$M$25,AN24=Ponderadores!$L$26,Ponderadores!$M$26,AN24=Ponderadores!$L$27,Ponderadores!$M$27),0))</f>
        <v xml:space="preserve"> </v>
      </c>
      <c r="AO35" s="11" t="str" cm="1">
        <f t="array" ref="AO35">IF(ISBLANK(AO6)," ",IFERROR(_xlfn.IFS(AO24=Ponderadores!$L$24,Ponderadores!$M$24,AO24=Ponderadores!$L$25,Ponderadores!$M$25,AO24=Ponderadores!$L$26,Ponderadores!$M$26,AO24=Ponderadores!$L$27,Ponderadores!$M$27),0))</f>
        <v xml:space="preserve"> </v>
      </c>
      <c r="AP35" s="11" t="str" cm="1">
        <f t="array" ref="AP35">IF(ISBLANK(AP6)," ",IFERROR(_xlfn.IFS(AP24=Ponderadores!$L$24,Ponderadores!$M$24,AP24=Ponderadores!$L$25,Ponderadores!$M$25,AP24=Ponderadores!$L$26,Ponderadores!$M$26,AP24=Ponderadores!$L$27,Ponderadores!$M$27),0))</f>
        <v xml:space="preserve"> </v>
      </c>
      <c r="AQ35" s="11" t="str" cm="1">
        <f t="array" ref="AQ35">IF(ISBLANK(AQ6)," ",IFERROR(_xlfn.IFS(AQ24=Ponderadores!$L$24,Ponderadores!$M$24,AQ24=Ponderadores!$L$25,Ponderadores!$M$25,AQ24=Ponderadores!$L$26,Ponderadores!$M$26,AQ24=Ponderadores!$L$27,Ponderadores!$M$27),0))</f>
        <v xml:space="preserve"> </v>
      </c>
      <c r="AR35" s="11" t="str" cm="1">
        <f t="array" ref="AR35">IF(ISBLANK(AR6)," ",IFERROR(_xlfn.IFS(AR24=Ponderadores!$L$24,Ponderadores!$M$24,AR24=Ponderadores!$L$25,Ponderadores!$M$25,AR24=Ponderadores!$L$26,Ponderadores!$M$26,AR24=Ponderadores!$L$27,Ponderadores!$M$27),0))</f>
        <v xml:space="preserve"> </v>
      </c>
      <c r="AS35" s="11" t="str" cm="1">
        <f t="array" ref="AS35">IF(ISBLANK(AS6)," ",IFERROR(_xlfn.IFS(AS24=Ponderadores!$L$24,Ponderadores!$M$24,AS24=Ponderadores!$L$25,Ponderadores!$M$25,AS24=Ponderadores!$L$26,Ponderadores!$M$26,AS24=Ponderadores!$L$27,Ponderadores!$M$27),0))</f>
        <v xml:space="preserve"> </v>
      </c>
      <c r="AT35" s="11" t="str" cm="1">
        <f t="array" ref="AT35">IF(ISBLANK(AT6)," ",IFERROR(_xlfn.IFS(AT24=Ponderadores!$L$24,Ponderadores!$M$24,AT24=Ponderadores!$L$25,Ponderadores!$M$25,AT24=Ponderadores!$L$26,Ponderadores!$M$26,AT24=Ponderadores!$L$27,Ponderadores!$M$27),0))</f>
        <v xml:space="preserve"> </v>
      </c>
      <c r="AU35" s="11" t="str" cm="1">
        <f t="array" ref="AU35">IF(ISBLANK(AU6)," ",IFERROR(_xlfn.IFS(AU24=Ponderadores!$L$24,Ponderadores!$M$24,AU24=Ponderadores!$L$25,Ponderadores!$M$25,AU24=Ponderadores!$L$26,Ponderadores!$M$26,AU24=Ponderadores!$L$27,Ponderadores!$M$27),0))</f>
        <v xml:space="preserve"> </v>
      </c>
      <c r="AV35" s="11" t="str" cm="1">
        <f t="array" ref="AV35">IF(ISBLANK(AV6)," ",IFERROR(_xlfn.IFS(AV24=Ponderadores!$L$24,Ponderadores!$M$24,AV24=Ponderadores!$L$25,Ponderadores!$M$25,AV24=Ponderadores!$L$26,Ponderadores!$M$26,AV24=Ponderadores!$L$27,Ponderadores!$M$27),0))</f>
        <v xml:space="preserve"> </v>
      </c>
      <c r="AW35" s="11" t="str" cm="1">
        <f t="array" ref="AW35">IF(ISBLANK(AW6)," ",IFERROR(_xlfn.IFS(AW24=Ponderadores!$L$24,Ponderadores!$M$24,AW24=Ponderadores!$L$25,Ponderadores!$M$25,AW24=Ponderadores!$L$26,Ponderadores!$M$26,AW24=Ponderadores!$L$27,Ponderadores!$M$27),0))</f>
        <v xml:space="preserve"> </v>
      </c>
      <c r="AX35" s="11" t="str" cm="1">
        <f t="array" ref="AX35">IF(ISBLANK(AX6)," ",IFERROR(_xlfn.IFS(AX24=Ponderadores!$L$24,Ponderadores!$M$24,AX24=Ponderadores!$L$25,Ponderadores!$M$25,AX24=Ponderadores!$L$26,Ponderadores!$M$26,AX24=Ponderadores!$L$27,Ponderadores!$M$27),0))</f>
        <v xml:space="preserve"> </v>
      </c>
      <c r="AY35" s="11" t="str" cm="1">
        <f t="array" ref="AY35">IF(ISBLANK(AY6)," ",IFERROR(_xlfn.IFS(AY24=Ponderadores!$L$24,Ponderadores!$M$24,AY24=Ponderadores!$L$25,Ponderadores!$M$25,AY24=Ponderadores!$L$26,Ponderadores!$M$26,AY24=Ponderadores!$L$27,Ponderadores!$M$27),0))</f>
        <v xml:space="preserve"> </v>
      </c>
      <c r="AZ35" s="11" t="str" cm="1">
        <f t="array" ref="AZ35">IF(ISBLANK(AZ6)," ",IFERROR(_xlfn.IFS(AZ24=Ponderadores!$L$24,Ponderadores!$M$24,AZ24=Ponderadores!$L$25,Ponderadores!$M$25,AZ24=Ponderadores!$L$26,Ponderadores!$M$26,AZ24=Ponderadores!$L$27,Ponderadores!$M$27),0))</f>
        <v xml:space="preserve"> </v>
      </c>
      <c r="BA35" s="11" t="str" cm="1">
        <f t="array" ref="BA35">IF(ISBLANK(BA6)," ",IFERROR(_xlfn.IFS(BA24=Ponderadores!$L$24,Ponderadores!$M$24,BA24=Ponderadores!$L$25,Ponderadores!$M$25,BA24=Ponderadores!$L$26,Ponderadores!$M$26,BA24=Ponderadores!$L$27,Ponderadores!$M$27),0))</f>
        <v xml:space="preserve"> </v>
      </c>
      <c r="BB35" s="11" t="str" cm="1">
        <f t="array" ref="BB35">IF(ISBLANK(BB6)," ",IFERROR(_xlfn.IFS(BB24=Ponderadores!$L$24,Ponderadores!$M$24,BB24=Ponderadores!$L$25,Ponderadores!$M$25,BB24=Ponderadores!$L$26,Ponderadores!$M$26,BB24=Ponderadores!$L$27,Ponderadores!$M$27),0))</f>
        <v xml:space="preserve"> </v>
      </c>
      <c r="BC35" s="11" t="str" cm="1">
        <f t="array" ref="BC35">IF(ISBLANK(BC6)," ",IFERROR(_xlfn.IFS(BC24=Ponderadores!$L$24,Ponderadores!$M$24,BC24=Ponderadores!$L$25,Ponderadores!$M$25,BC24=Ponderadores!$L$26,Ponderadores!$M$26,BC24=Ponderadores!$L$27,Ponderadores!$M$27),0))</f>
        <v xml:space="preserve"> </v>
      </c>
      <c r="BD35" s="11" t="str" cm="1">
        <f t="array" ref="BD35">IF(ISBLANK(BD6)," ",IFERROR(_xlfn.IFS(BD24=Ponderadores!$L$24,Ponderadores!$M$24,BD24=Ponderadores!$L$25,Ponderadores!$M$25,BD24=Ponderadores!$L$26,Ponderadores!$M$26,BD24=Ponderadores!$L$27,Ponderadores!$M$27),0))</f>
        <v xml:space="preserve"> </v>
      </c>
      <c r="BE35" s="11" t="str" cm="1">
        <f t="array" ref="BE35">IF(ISBLANK(BE6)," ",IFERROR(_xlfn.IFS(BE24=Ponderadores!$L$24,Ponderadores!$M$24,BE24=Ponderadores!$L$25,Ponderadores!$M$25,BE24=Ponderadores!$L$26,Ponderadores!$M$26,BE24=Ponderadores!$L$27,Ponderadores!$M$27),0))</f>
        <v xml:space="preserve"> </v>
      </c>
      <c r="BF35" s="11" t="str" cm="1">
        <f t="array" ref="BF35">IF(ISBLANK(BF6)," ",IFERROR(_xlfn.IFS(BF24=Ponderadores!$L$24,Ponderadores!$M$24,BF24=Ponderadores!$L$25,Ponderadores!$M$25,BF24=Ponderadores!$L$26,Ponderadores!$M$26,BF24=Ponderadores!$L$27,Ponderadores!$M$27),0))</f>
        <v xml:space="preserve"> </v>
      </c>
      <c r="BG35" s="11" t="str" cm="1">
        <f t="array" ref="BG35">IF(ISBLANK(BG6)," ",IFERROR(_xlfn.IFS(BG24=Ponderadores!$L$24,Ponderadores!$M$24,BG24=Ponderadores!$L$25,Ponderadores!$M$25,BG24=Ponderadores!$L$26,Ponderadores!$M$26,BG24=Ponderadores!$L$27,Ponderadores!$M$27),0))</f>
        <v xml:space="preserve"> </v>
      </c>
      <c r="BH35" s="11" t="str" cm="1">
        <f t="array" ref="BH35">IF(ISBLANK(BH6)," ",IFERROR(_xlfn.IFS(BH24=Ponderadores!$L$24,Ponderadores!$M$24,BH24=Ponderadores!$L$25,Ponderadores!$M$25,BH24=Ponderadores!$L$26,Ponderadores!$M$26,BH24=Ponderadores!$L$27,Ponderadores!$M$27),0))</f>
        <v xml:space="preserve"> </v>
      </c>
      <c r="BI35" s="11" t="str" cm="1">
        <f t="array" ref="BI35">IF(ISBLANK(BI6)," ",IFERROR(_xlfn.IFS(BI24=Ponderadores!$L$24,Ponderadores!$M$24,BI24=Ponderadores!$L$25,Ponderadores!$M$25,BI24=Ponderadores!$L$26,Ponderadores!$M$26,BI24=Ponderadores!$L$27,Ponderadores!$M$27),0))</f>
        <v xml:space="preserve"> </v>
      </c>
      <c r="BJ35" s="11" t="str" cm="1">
        <f t="array" ref="BJ35">IF(ISBLANK(BJ6)," ",IFERROR(_xlfn.IFS(BJ24=Ponderadores!$L$24,Ponderadores!$M$24,BJ24=Ponderadores!$L$25,Ponderadores!$M$25,BJ24=Ponderadores!$L$26,Ponderadores!$M$26,BJ24=Ponderadores!$L$27,Ponderadores!$M$27),0))</f>
        <v xml:space="preserve"> </v>
      </c>
      <c r="BK35" s="11" t="str" cm="1">
        <f t="array" ref="BK35">IF(ISBLANK(BK6)," ",IFERROR(_xlfn.IFS(BK24=Ponderadores!$L$24,Ponderadores!$M$24,BK24=Ponderadores!$L$25,Ponderadores!$M$25,BK24=Ponderadores!$L$26,Ponderadores!$M$26,BK24=Ponderadores!$L$27,Ponderadores!$M$27),0))</f>
        <v xml:space="preserve"> </v>
      </c>
      <c r="BL35" s="11" t="str" cm="1">
        <f t="array" ref="BL35">IF(ISBLANK(BL6)," ",IFERROR(_xlfn.IFS(BL24=Ponderadores!$L$24,Ponderadores!$M$24,BL24=Ponderadores!$L$25,Ponderadores!$M$25,BL24=Ponderadores!$L$26,Ponderadores!$M$26,BL24=Ponderadores!$L$27,Ponderadores!$M$27),0))</f>
        <v xml:space="preserve"> </v>
      </c>
      <c r="BM35" s="11" t="str" cm="1">
        <f t="array" ref="BM35">IF(ISBLANK(BM6)," ",IFERROR(_xlfn.IFS(BM24=Ponderadores!$L$24,Ponderadores!$M$24,BM24=Ponderadores!$L$25,Ponderadores!$M$25,BM24=Ponderadores!$L$26,Ponderadores!$M$26,BM24=Ponderadores!$L$27,Ponderadores!$M$27),0))</f>
        <v xml:space="preserve"> </v>
      </c>
      <c r="BN35" s="11" t="str" cm="1">
        <f t="array" ref="BN35">IF(ISBLANK(BN6)," ",IFERROR(_xlfn.IFS(BN24=Ponderadores!$L$24,Ponderadores!$M$24,BN24=Ponderadores!$L$25,Ponderadores!$M$25,BN24=Ponderadores!$L$26,Ponderadores!$M$26,BN24=Ponderadores!$L$27,Ponderadores!$M$27),0))</f>
        <v xml:space="preserve"> </v>
      </c>
      <c r="BO35" s="11" t="str" cm="1">
        <f t="array" ref="BO35">IF(ISBLANK(BO6)," ",IFERROR(_xlfn.IFS(BO24=Ponderadores!$L$24,Ponderadores!$M$24,BO24=Ponderadores!$L$25,Ponderadores!$M$25,BO24=Ponderadores!$L$26,Ponderadores!$M$26,BO24=Ponderadores!$L$27,Ponderadores!$M$27),0))</f>
        <v xml:space="preserve"> </v>
      </c>
      <c r="BP35" s="11" t="str" cm="1">
        <f t="array" ref="BP35">IF(ISBLANK(BP6)," ",IFERROR(_xlfn.IFS(BP24=Ponderadores!$L$24,Ponderadores!$M$24,BP24=Ponderadores!$L$25,Ponderadores!$M$25,BP24=Ponderadores!$L$26,Ponderadores!$M$26,BP24=Ponderadores!$L$27,Ponderadores!$M$27),0))</f>
        <v xml:space="preserve"> </v>
      </c>
      <c r="BQ35" s="11" t="str" cm="1">
        <f t="array" ref="BQ35">IF(ISBLANK(BQ6)," ",IFERROR(_xlfn.IFS(BQ24=Ponderadores!$L$24,Ponderadores!$M$24,BQ24=Ponderadores!$L$25,Ponderadores!$M$25,BQ24=Ponderadores!$L$26,Ponderadores!$M$26,BQ24=Ponderadores!$L$27,Ponderadores!$M$27),0))</f>
        <v xml:space="preserve"> </v>
      </c>
      <c r="BR35" s="11" t="str" cm="1">
        <f t="array" ref="BR35">IF(ISBLANK(BR6)," ",IFERROR(_xlfn.IFS(BR24=Ponderadores!$L$24,Ponderadores!$M$24,BR24=Ponderadores!$L$25,Ponderadores!$M$25,BR24=Ponderadores!$L$26,Ponderadores!$M$26,BR24=Ponderadores!$L$27,Ponderadores!$M$27),0))</f>
        <v xml:space="preserve"> </v>
      </c>
      <c r="BS35" s="11" t="str" cm="1">
        <f t="array" ref="BS35">IF(ISBLANK(BS6)," ",IFERROR(_xlfn.IFS(BS24=Ponderadores!$L$24,Ponderadores!$M$24,BS24=Ponderadores!$L$25,Ponderadores!$M$25,BS24=Ponderadores!$L$26,Ponderadores!$M$26,BS24=Ponderadores!$L$27,Ponderadores!$M$27),0))</f>
        <v xml:space="preserve"> </v>
      </c>
      <c r="BT35" s="11" t="str" cm="1">
        <f t="array" ref="BT35">IF(ISBLANK(BT6)," ",IFERROR(_xlfn.IFS(BT24=Ponderadores!$L$24,Ponderadores!$M$24,BT24=Ponderadores!$L$25,Ponderadores!$M$25,BT24=Ponderadores!$L$26,Ponderadores!$M$26,BT24=Ponderadores!$L$27,Ponderadores!$M$27),0))</f>
        <v xml:space="preserve"> </v>
      </c>
      <c r="BU35" s="11" t="str" cm="1">
        <f t="array" ref="BU35">IF(ISBLANK(BU6)," ",IFERROR(_xlfn.IFS(BU24=Ponderadores!$L$24,Ponderadores!$M$24,BU24=Ponderadores!$L$25,Ponderadores!$M$25,BU24=Ponderadores!$L$26,Ponderadores!$M$26,BU24=Ponderadores!$L$27,Ponderadores!$M$27),0))</f>
        <v xml:space="preserve"> </v>
      </c>
      <c r="BV35" s="11" t="str" cm="1">
        <f t="array" ref="BV35">IF(ISBLANK(BV6)," ",IFERROR(_xlfn.IFS(BV24=Ponderadores!$L$24,Ponderadores!$M$24,BV24=Ponderadores!$L$25,Ponderadores!$M$25,BV24=Ponderadores!$L$26,Ponderadores!$M$26,BV24=Ponderadores!$L$27,Ponderadores!$M$27),0))</f>
        <v xml:space="preserve"> </v>
      </c>
      <c r="BW35" s="11" t="str" cm="1">
        <f t="array" ref="BW35">IF(ISBLANK(BW6)," ",IFERROR(_xlfn.IFS(BW24=Ponderadores!$L$24,Ponderadores!$M$24,BW24=Ponderadores!$L$25,Ponderadores!$M$25,BW24=Ponderadores!$L$26,Ponderadores!$M$26,BW24=Ponderadores!$L$27,Ponderadores!$M$27),0))</f>
        <v xml:space="preserve"> </v>
      </c>
      <c r="BX35" s="11" t="str" cm="1">
        <f t="array" ref="BX35">IF(ISBLANK(BX6)," ",IFERROR(_xlfn.IFS(BX24=Ponderadores!$L$24,Ponderadores!$M$24,BX24=Ponderadores!$L$25,Ponderadores!$M$25,BX24=Ponderadores!$L$26,Ponderadores!$M$26,BX24=Ponderadores!$L$27,Ponderadores!$M$27),0))</f>
        <v xml:space="preserve"> </v>
      </c>
      <c r="BY35" s="11" t="str" cm="1">
        <f t="array" ref="BY35">IF(ISBLANK(BY6)," ",IFERROR(_xlfn.IFS(BY24=Ponderadores!$L$24,Ponderadores!$M$24,BY24=Ponderadores!$L$25,Ponderadores!$M$25,BY24=Ponderadores!$L$26,Ponderadores!$M$26,BY24=Ponderadores!$L$27,Ponderadores!$M$27),0))</f>
        <v xml:space="preserve"> </v>
      </c>
      <c r="BZ35" s="11" t="str" cm="1">
        <f t="array" ref="BZ35">IF(ISBLANK(BZ6)," ",IFERROR(_xlfn.IFS(BZ24=Ponderadores!$L$24,Ponderadores!$M$24,BZ24=Ponderadores!$L$25,Ponderadores!$M$25,BZ24=Ponderadores!$L$26,Ponderadores!$M$26,BZ24=Ponderadores!$L$27,Ponderadores!$M$27),0))</f>
        <v xml:space="preserve"> </v>
      </c>
      <c r="CA35" s="11" t="str" cm="1">
        <f t="array" ref="CA35">IF(ISBLANK(CA6)," ",IFERROR(_xlfn.IFS(CA24=Ponderadores!$L$24,Ponderadores!$M$24,CA24=Ponderadores!$L$25,Ponderadores!$M$25,CA24=Ponderadores!$L$26,Ponderadores!$M$26,CA24=Ponderadores!$L$27,Ponderadores!$M$27),0))</f>
        <v xml:space="preserve"> </v>
      </c>
      <c r="CB35" s="11" t="str" cm="1">
        <f t="array" ref="CB35">IF(ISBLANK(CB6)," ",IFERROR(_xlfn.IFS(CB24=Ponderadores!$L$24,Ponderadores!$M$24,CB24=Ponderadores!$L$25,Ponderadores!$M$25,CB24=Ponderadores!$L$26,Ponderadores!$M$26,CB24=Ponderadores!$L$27,Ponderadores!$M$27),0))</f>
        <v xml:space="preserve"> </v>
      </c>
      <c r="CC35" s="11" t="str" cm="1">
        <f t="array" ref="CC35">IF(ISBLANK(CC6)," ",IFERROR(_xlfn.IFS(CC24=Ponderadores!$L$24,Ponderadores!$M$24,CC24=Ponderadores!$L$25,Ponderadores!$M$25,CC24=Ponderadores!$L$26,Ponderadores!$M$26,CC24=Ponderadores!$L$27,Ponderadores!$M$27),0))</f>
        <v xml:space="preserve"> </v>
      </c>
      <c r="CD35" s="11" t="str" cm="1">
        <f t="array" ref="CD35">IF(ISBLANK(CD6)," ",IFERROR(_xlfn.IFS(CD24=Ponderadores!$L$24,Ponderadores!$M$24,CD24=Ponderadores!$L$25,Ponderadores!$M$25,CD24=Ponderadores!$L$26,Ponderadores!$M$26,CD24=Ponderadores!$L$27,Ponderadores!$M$27),0))</f>
        <v xml:space="preserve"> </v>
      </c>
      <c r="CE35" s="11" t="str" cm="1">
        <f t="array" ref="CE35">IF(ISBLANK(CE6)," ",IFERROR(_xlfn.IFS(CE24=Ponderadores!$L$24,Ponderadores!$M$24,CE24=Ponderadores!$L$25,Ponderadores!$M$25,CE24=Ponderadores!$L$26,Ponderadores!$M$26,CE24=Ponderadores!$L$27,Ponderadores!$M$27),0))</f>
        <v xml:space="preserve"> </v>
      </c>
      <c r="CF35" s="11" t="str" cm="1">
        <f t="array" ref="CF35">IF(ISBLANK(CF6)," ",IFERROR(_xlfn.IFS(CF24=Ponderadores!$L$24,Ponderadores!$M$24,CF24=Ponderadores!$L$25,Ponderadores!$M$25,CF24=Ponderadores!$L$26,Ponderadores!$M$26,CF24=Ponderadores!$L$27,Ponderadores!$M$27),0))</f>
        <v xml:space="preserve"> </v>
      </c>
      <c r="CG35" s="11" t="str" cm="1">
        <f t="array" ref="CG35">IF(ISBLANK(CG6)," ",IFERROR(_xlfn.IFS(CG24=Ponderadores!$L$24,Ponderadores!$M$24,CG24=Ponderadores!$L$25,Ponderadores!$M$25,CG24=Ponderadores!$L$26,Ponderadores!$M$26,CG24=Ponderadores!$L$27,Ponderadores!$M$27),0))</f>
        <v xml:space="preserve"> </v>
      </c>
      <c r="CH35" s="11" t="str" cm="1">
        <f t="array" ref="CH35">IF(ISBLANK(CH6)," ",IFERROR(_xlfn.IFS(CH24=Ponderadores!$L$24,Ponderadores!$M$24,CH24=Ponderadores!$L$25,Ponderadores!$M$25,CH24=Ponderadores!$L$26,Ponderadores!$M$26,CH24=Ponderadores!$L$27,Ponderadores!$M$27),0))</f>
        <v xml:space="preserve"> </v>
      </c>
      <c r="CI35" s="11" t="str" cm="1">
        <f t="array" ref="CI35">IF(ISBLANK(CI6)," ",IFERROR(_xlfn.IFS(CI24=Ponderadores!$L$24,Ponderadores!$M$24,CI24=Ponderadores!$L$25,Ponderadores!$M$25,CI24=Ponderadores!$L$26,Ponderadores!$M$26,CI24=Ponderadores!$L$27,Ponderadores!$M$27),0))</f>
        <v xml:space="preserve"> </v>
      </c>
      <c r="CJ35" s="11" t="str" cm="1">
        <f t="array" ref="CJ35">IF(ISBLANK(CJ6)," ",IFERROR(_xlfn.IFS(CJ24=Ponderadores!$L$24,Ponderadores!$M$24,CJ24=Ponderadores!$L$25,Ponderadores!$M$25,CJ24=Ponderadores!$L$26,Ponderadores!$M$26,CJ24=Ponderadores!$L$27,Ponderadores!$M$27),0))</f>
        <v xml:space="preserve"> </v>
      </c>
      <c r="CK35" s="11" t="str" cm="1">
        <f t="array" ref="CK35">IF(ISBLANK(CK6)," ",IFERROR(_xlfn.IFS(CK24=Ponderadores!$L$24,Ponderadores!$M$24,CK24=Ponderadores!$L$25,Ponderadores!$M$25,CK24=Ponderadores!$L$26,Ponderadores!$M$26,CK24=Ponderadores!$L$27,Ponderadores!$M$27),0))</f>
        <v xml:space="preserve"> </v>
      </c>
      <c r="CL35" s="11" t="str" cm="1">
        <f t="array" ref="CL35">IF(ISBLANK(CL6)," ",IFERROR(_xlfn.IFS(CL24=Ponderadores!$L$24,Ponderadores!$M$24,CL24=Ponderadores!$L$25,Ponderadores!$M$25,CL24=Ponderadores!$L$26,Ponderadores!$M$26,CL24=Ponderadores!$L$27,Ponderadores!$M$27),0))</f>
        <v xml:space="preserve"> </v>
      </c>
      <c r="CM35" s="11" t="str" cm="1">
        <f t="array" ref="CM35">IF(ISBLANK(CM6)," ",IFERROR(_xlfn.IFS(CM24=Ponderadores!$L$24,Ponderadores!$M$24,CM24=Ponderadores!$L$25,Ponderadores!$M$25,CM24=Ponderadores!$L$26,Ponderadores!$M$26,CM24=Ponderadores!$L$27,Ponderadores!$M$27),0))</f>
        <v xml:space="preserve"> </v>
      </c>
      <c r="CN35" s="11" t="str" cm="1">
        <f t="array" ref="CN35">IF(ISBLANK(CN6)," ",IFERROR(_xlfn.IFS(CN24=Ponderadores!$L$24,Ponderadores!$M$24,CN24=Ponderadores!$L$25,Ponderadores!$M$25,CN24=Ponderadores!$L$26,Ponderadores!$M$26,CN24=Ponderadores!$L$27,Ponderadores!$M$27),0))</f>
        <v xml:space="preserve"> </v>
      </c>
      <c r="CO35" s="11" t="str" cm="1">
        <f t="array" ref="CO35">IF(ISBLANK(CO6)," ",IFERROR(_xlfn.IFS(CO24=Ponderadores!$L$24,Ponderadores!$M$24,CO24=Ponderadores!$L$25,Ponderadores!$M$25,CO24=Ponderadores!$L$26,Ponderadores!$M$26,CO24=Ponderadores!$L$27,Ponderadores!$M$27),0))</f>
        <v xml:space="preserve"> </v>
      </c>
      <c r="CP35" s="11" t="str" cm="1">
        <f t="array" ref="CP35">IF(ISBLANK(CP6)," ",IFERROR(_xlfn.IFS(CP24=Ponderadores!$L$24,Ponderadores!$M$24,CP24=Ponderadores!$L$25,Ponderadores!$M$25,CP24=Ponderadores!$L$26,Ponderadores!$M$26,CP24=Ponderadores!$L$27,Ponderadores!$M$27),0))</f>
        <v xml:space="preserve"> </v>
      </c>
      <c r="CQ35" s="11" t="str" cm="1">
        <f t="array" ref="CQ35">IF(ISBLANK(CQ6)," ",IFERROR(_xlfn.IFS(CQ24=Ponderadores!$L$24,Ponderadores!$M$24,CQ24=Ponderadores!$L$25,Ponderadores!$M$25,CQ24=Ponderadores!$L$26,Ponderadores!$M$26,CQ24=Ponderadores!$L$27,Ponderadores!$M$27),0))</f>
        <v xml:space="preserve"> </v>
      </c>
      <c r="CR35" s="11" t="str" cm="1">
        <f t="array" ref="CR35">IF(ISBLANK(CR6)," ",IFERROR(_xlfn.IFS(CR24=Ponderadores!$L$24,Ponderadores!$M$24,CR24=Ponderadores!$L$25,Ponderadores!$M$25,CR24=Ponderadores!$L$26,Ponderadores!$M$26,CR24=Ponderadores!$L$27,Ponderadores!$M$27),0))</f>
        <v xml:space="preserve"> </v>
      </c>
      <c r="CS35" s="11" t="str" cm="1">
        <f t="array" ref="CS35">IF(ISBLANK(CS6)," ",IFERROR(_xlfn.IFS(CS24=Ponderadores!$L$24,Ponderadores!$M$24,CS24=Ponderadores!$L$25,Ponderadores!$M$25,CS24=Ponderadores!$L$26,Ponderadores!$M$26,CS24=Ponderadores!$L$27,Ponderadores!$M$27),0))</f>
        <v xml:space="preserve"> </v>
      </c>
      <c r="CT35" s="11" t="str" cm="1">
        <f t="array" ref="CT35">IF(ISBLANK(CT6)," ",IFERROR(_xlfn.IFS(CT24=Ponderadores!$L$24,Ponderadores!$M$24,CT24=Ponderadores!$L$25,Ponderadores!$M$25,CT24=Ponderadores!$L$26,Ponderadores!$M$26,CT24=Ponderadores!$L$27,Ponderadores!$M$27),0))</f>
        <v xml:space="preserve"> </v>
      </c>
      <c r="CU35" s="11" t="str" cm="1">
        <f t="array" ref="CU35">IF(ISBLANK(CU6)," ",IFERROR(_xlfn.IFS(CU24=Ponderadores!$L$24,Ponderadores!$M$24,CU24=Ponderadores!$L$25,Ponderadores!$M$25,CU24=Ponderadores!$L$26,Ponderadores!$M$26,CU24=Ponderadores!$L$27,Ponderadores!$M$27),0))</f>
        <v xml:space="preserve"> </v>
      </c>
      <c r="CV35" s="11" t="str" cm="1">
        <f t="array" ref="CV35">IF(ISBLANK(CV6)," ",IFERROR(_xlfn.IFS(CV24=Ponderadores!$L$24,Ponderadores!$M$24,CV24=Ponderadores!$L$25,Ponderadores!$M$25,CV24=Ponderadores!$L$26,Ponderadores!$M$26,CV24=Ponderadores!$L$27,Ponderadores!$M$27),0))</f>
        <v xml:space="preserve"> </v>
      </c>
      <c r="CW35" s="11" t="str" cm="1">
        <f t="array" ref="CW35">IF(ISBLANK(CW6)," ",IFERROR(_xlfn.IFS(CW24=Ponderadores!$L$24,Ponderadores!$M$24,CW24=Ponderadores!$L$25,Ponderadores!$M$25,CW24=Ponderadores!$L$26,Ponderadores!$M$26,CW24=Ponderadores!$L$27,Ponderadores!$M$27),0))</f>
        <v xml:space="preserve"> </v>
      </c>
      <c r="CX35" s="11" t="str" cm="1">
        <f t="array" ref="CX35">IF(ISBLANK(CX6)," ",IFERROR(_xlfn.IFS(CX24=Ponderadores!$L$24,Ponderadores!$M$24,CX24=Ponderadores!$L$25,Ponderadores!$M$25,CX24=Ponderadores!$L$26,Ponderadores!$M$26,CX24=Ponderadores!$L$27,Ponderadores!$M$27),0))</f>
        <v xml:space="preserve"> </v>
      </c>
      <c r="CY35" s="11" t="str" cm="1">
        <f t="array" ref="CY35">IF(ISBLANK(CY6)," ",IFERROR(_xlfn.IFS(CY24=Ponderadores!$L$24,Ponderadores!$M$24,CY24=Ponderadores!$L$25,Ponderadores!$M$25,CY24=Ponderadores!$L$26,Ponderadores!$M$26,CY24=Ponderadores!$L$27,Ponderadores!$M$27),0))</f>
        <v xml:space="preserve"> </v>
      </c>
      <c r="CZ35" s="11" t="str" cm="1">
        <f t="array" ref="CZ35">IF(ISBLANK(CZ6)," ",IFERROR(_xlfn.IFS(CZ24=Ponderadores!$L$24,Ponderadores!$M$24,CZ24=Ponderadores!$L$25,Ponderadores!$M$25,CZ24=Ponderadores!$L$26,Ponderadores!$M$26,CZ24=Ponderadores!$L$27,Ponderadores!$M$27),0))</f>
        <v xml:space="preserve"> </v>
      </c>
      <c r="DA35" s="11" t="str" cm="1">
        <f t="array" ref="DA35">IF(ISBLANK(DA6)," ",IFERROR(_xlfn.IFS(DA24=Ponderadores!$L$24,Ponderadores!$M$24,DA24=Ponderadores!$L$25,Ponderadores!$M$25,DA24=Ponderadores!$L$26,Ponderadores!$M$26,DA24=Ponderadores!$L$27,Ponderadores!$M$27),0))</f>
        <v xml:space="preserve"> </v>
      </c>
      <c r="DB35" s="11" t="str" cm="1">
        <f t="array" ref="DB35">IF(ISBLANK(DB6)," ",IFERROR(_xlfn.IFS(DB24=Ponderadores!$L$24,Ponderadores!$M$24,DB24=Ponderadores!$L$25,Ponderadores!$M$25,DB24=Ponderadores!$L$26,Ponderadores!$M$26,DB24=Ponderadores!$L$27,Ponderadores!$M$27),0))</f>
        <v xml:space="preserve"> </v>
      </c>
      <c r="DC35" s="11" t="str" cm="1">
        <f t="array" ref="DC35">IF(ISBLANK(DC6)," ",IFERROR(_xlfn.IFS(DC24=Ponderadores!$L$24,Ponderadores!$M$24,DC24=Ponderadores!$L$25,Ponderadores!$M$25,DC24=Ponderadores!$L$26,Ponderadores!$M$26,DC24=Ponderadores!$L$27,Ponderadores!$M$27),0))</f>
        <v xml:space="preserve"> </v>
      </c>
      <c r="DD35" s="11" t="str" cm="1">
        <f t="array" ref="DD35">IF(ISBLANK(DD6)," ",IFERROR(_xlfn.IFS(DD24=Ponderadores!$L$24,Ponderadores!$M$24,DD24=Ponderadores!$L$25,Ponderadores!$M$25,DD24=Ponderadores!$L$26,Ponderadores!$M$26,DD24=Ponderadores!$L$27,Ponderadores!$M$27),0))</f>
        <v xml:space="preserve"> </v>
      </c>
      <c r="DE35" s="11" t="str" cm="1">
        <f t="array" ref="DE35">IF(ISBLANK(DE6)," ",IFERROR(_xlfn.IFS(DE24=Ponderadores!$L$24,Ponderadores!$M$24,DE24=Ponderadores!$L$25,Ponderadores!$M$25,DE24=Ponderadores!$L$26,Ponderadores!$M$26,DE24=Ponderadores!$L$27,Ponderadores!$M$27),0))</f>
        <v xml:space="preserve"> </v>
      </c>
      <c r="DF35" s="11" t="str" cm="1">
        <f t="array" ref="DF35">IF(ISBLANK(DF6)," ",IFERROR(_xlfn.IFS(DF24=Ponderadores!$L$24,Ponderadores!$M$24,DF24=Ponderadores!$L$25,Ponderadores!$M$25,DF24=Ponderadores!$L$26,Ponderadores!$M$26,DF24=Ponderadores!$L$27,Ponderadores!$M$27),0))</f>
        <v xml:space="preserve"> </v>
      </c>
      <c r="DG35" s="11" t="str" cm="1">
        <f t="array" ref="DG35">IF(ISBLANK(DG6)," ",IFERROR(_xlfn.IFS(DG24=Ponderadores!$L$24,Ponderadores!$M$24,DG24=Ponderadores!$L$25,Ponderadores!$M$25,DG24=Ponderadores!$L$26,Ponderadores!$M$26,DG24=Ponderadores!$L$27,Ponderadores!$M$27),0))</f>
        <v xml:space="preserve"> </v>
      </c>
      <c r="DH35" s="11" t="str" cm="1">
        <f t="array" ref="DH35">IF(ISBLANK(DH6)," ",IFERROR(_xlfn.IFS(DH24=Ponderadores!$L$24,Ponderadores!$M$24,DH24=Ponderadores!$L$25,Ponderadores!$M$25,DH24=Ponderadores!$L$26,Ponderadores!$M$26,DH24=Ponderadores!$L$27,Ponderadores!$M$27),0))</f>
        <v xml:space="preserve"> </v>
      </c>
      <c r="DI35" s="11" t="str" cm="1">
        <f t="array" ref="DI35">IF(ISBLANK(DI6)," ",IFERROR(_xlfn.IFS(DI24=Ponderadores!$L$24,Ponderadores!$M$24,DI24=Ponderadores!$L$25,Ponderadores!$M$25,DI24=Ponderadores!$L$26,Ponderadores!$M$26,DI24=Ponderadores!$L$27,Ponderadores!$M$27),0))</f>
        <v xml:space="preserve"> </v>
      </c>
    </row>
    <row r="36" spans="2:113" x14ac:dyDescent="0.25">
      <c r="B36" s="188" t="s">
        <v>121</v>
      </c>
      <c r="C36" s="26">
        <f ca="1">IF(ISBLANK(C6)," ",IFERROR(1-C25,0))</f>
        <v>1</v>
      </c>
      <c r="D36" s="26" t="str">
        <f t="shared" ref="D36:BO36" si="6">IF(ISBLANK(D6)," ",IFERROR(1-D25,0))</f>
        <v xml:space="preserve"> </v>
      </c>
      <c r="E36" s="26" t="str">
        <f t="shared" si="6"/>
        <v xml:space="preserve"> </v>
      </c>
      <c r="F36" s="26" t="str">
        <f t="shared" si="6"/>
        <v xml:space="preserve"> </v>
      </c>
      <c r="G36" s="26" t="str">
        <f t="shared" si="6"/>
        <v xml:space="preserve"> </v>
      </c>
      <c r="H36" s="26" t="str">
        <f t="shared" si="6"/>
        <v xml:space="preserve"> </v>
      </c>
      <c r="I36" s="189" t="str">
        <f t="shared" si="6"/>
        <v xml:space="preserve"> </v>
      </c>
      <c r="J36" s="184" t="str">
        <f t="shared" si="6"/>
        <v xml:space="preserve"> </v>
      </c>
      <c r="K36" s="184" t="str">
        <f t="shared" si="6"/>
        <v xml:space="preserve"> </v>
      </c>
      <c r="L36" s="184" t="str">
        <f t="shared" si="6"/>
        <v xml:space="preserve"> </v>
      </c>
      <c r="M36" s="184" t="str">
        <f t="shared" si="6"/>
        <v xml:space="preserve"> </v>
      </c>
      <c r="N36" s="184" t="str">
        <f t="shared" si="6"/>
        <v xml:space="preserve"> </v>
      </c>
      <c r="O36" s="184" t="str">
        <f t="shared" si="6"/>
        <v xml:space="preserve"> </v>
      </c>
      <c r="P36" s="184" t="str">
        <f t="shared" si="6"/>
        <v xml:space="preserve"> </v>
      </c>
      <c r="Q36" s="184" t="str">
        <f t="shared" si="6"/>
        <v xml:space="preserve"> </v>
      </c>
      <c r="R36" s="184" t="str">
        <f t="shared" si="6"/>
        <v xml:space="preserve"> </v>
      </c>
      <c r="S36" s="184" t="str">
        <f t="shared" si="6"/>
        <v xml:space="preserve"> </v>
      </c>
      <c r="T36" s="184" t="str">
        <f t="shared" si="6"/>
        <v xml:space="preserve"> </v>
      </c>
      <c r="U36" s="184" t="str">
        <f t="shared" si="6"/>
        <v xml:space="preserve"> </v>
      </c>
      <c r="V36" s="184" t="str">
        <f t="shared" si="6"/>
        <v xml:space="preserve"> </v>
      </c>
      <c r="W36" s="184" t="str">
        <f t="shared" si="6"/>
        <v xml:space="preserve"> </v>
      </c>
      <c r="X36" s="184" t="str">
        <f t="shared" si="6"/>
        <v xml:space="preserve"> </v>
      </c>
      <c r="Y36" s="184" t="str">
        <f t="shared" si="6"/>
        <v xml:space="preserve"> </v>
      </c>
      <c r="Z36" s="184" t="str">
        <f t="shared" si="6"/>
        <v xml:space="preserve"> </v>
      </c>
      <c r="AA36" s="26" t="str">
        <f t="shared" si="6"/>
        <v xml:space="preserve"> </v>
      </c>
      <c r="AB36" s="26" t="str">
        <f t="shared" si="6"/>
        <v xml:space="preserve"> </v>
      </c>
      <c r="AC36" s="26" t="str">
        <f t="shared" si="6"/>
        <v xml:space="preserve"> </v>
      </c>
      <c r="AD36" s="26" t="str">
        <f t="shared" si="6"/>
        <v xml:space="preserve"> </v>
      </c>
      <c r="AE36" s="26" t="str">
        <f t="shared" si="6"/>
        <v xml:space="preserve"> </v>
      </c>
      <c r="AF36" s="26" t="str">
        <f t="shared" si="6"/>
        <v xml:space="preserve"> </v>
      </c>
      <c r="AG36" s="26" t="str">
        <f t="shared" si="6"/>
        <v xml:space="preserve"> </v>
      </c>
      <c r="AH36" s="26" t="str">
        <f t="shared" si="6"/>
        <v xml:space="preserve"> </v>
      </c>
      <c r="AI36" s="26" t="str">
        <f t="shared" si="6"/>
        <v xml:space="preserve"> </v>
      </c>
      <c r="AJ36" s="26" t="str">
        <f t="shared" si="6"/>
        <v xml:space="preserve"> </v>
      </c>
      <c r="AK36" s="26" t="str">
        <f t="shared" si="6"/>
        <v xml:space="preserve"> </v>
      </c>
      <c r="AL36" s="26" t="str">
        <f t="shared" si="6"/>
        <v xml:space="preserve"> </v>
      </c>
      <c r="AM36" s="26" t="str">
        <f t="shared" si="6"/>
        <v xml:space="preserve"> </v>
      </c>
      <c r="AN36" s="26" t="str">
        <f t="shared" si="6"/>
        <v xml:space="preserve"> </v>
      </c>
      <c r="AO36" s="26" t="str">
        <f t="shared" si="6"/>
        <v xml:space="preserve"> </v>
      </c>
      <c r="AP36" s="26" t="str">
        <f t="shared" si="6"/>
        <v xml:space="preserve"> </v>
      </c>
      <c r="AQ36" s="26" t="str">
        <f t="shared" si="6"/>
        <v xml:space="preserve"> </v>
      </c>
      <c r="AR36" s="26" t="str">
        <f t="shared" si="6"/>
        <v xml:space="preserve"> </v>
      </c>
      <c r="AS36" s="26" t="str">
        <f t="shared" si="6"/>
        <v xml:space="preserve"> </v>
      </c>
      <c r="AT36" s="26" t="str">
        <f t="shared" si="6"/>
        <v xml:space="preserve"> </v>
      </c>
      <c r="AU36" s="26" t="str">
        <f t="shared" si="6"/>
        <v xml:space="preserve"> </v>
      </c>
      <c r="AV36" s="26" t="str">
        <f t="shared" si="6"/>
        <v xml:space="preserve"> </v>
      </c>
      <c r="AW36" s="26" t="str">
        <f t="shared" si="6"/>
        <v xml:space="preserve"> </v>
      </c>
      <c r="AX36" s="26" t="str">
        <f t="shared" si="6"/>
        <v xml:space="preserve"> </v>
      </c>
      <c r="AY36" s="26" t="str">
        <f t="shared" si="6"/>
        <v xml:space="preserve"> </v>
      </c>
      <c r="AZ36" s="26" t="str">
        <f t="shared" si="6"/>
        <v xml:space="preserve"> </v>
      </c>
      <c r="BA36" s="26" t="str">
        <f t="shared" si="6"/>
        <v xml:space="preserve"> </v>
      </c>
      <c r="BB36" s="26" t="str">
        <f t="shared" si="6"/>
        <v xml:space="preserve"> </v>
      </c>
      <c r="BC36" s="26" t="str">
        <f t="shared" si="6"/>
        <v xml:space="preserve"> </v>
      </c>
      <c r="BD36" s="26" t="str">
        <f t="shared" si="6"/>
        <v xml:space="preserve"> </v>
      </c>
      <c r="BE36" s="26" t="str">
        <f t="shared" si="6"/>
        <v xml:space="preserve"> </v>
      </c>
      <c r="BF36" s="26" t="str">
        <f t="shared" si="6"/>
        <v xml:space="preserve"> </v>
      </c>
      <c r="BG36" s="26" t="str">
        <f t="shared" si="6"/>
        <v xml:space="preserve"> </v>
      </c>
      <c r="BH36" s="26" t="str">
        <f t="shared" si="6"/>
        <v xml:space="preserve"> </v>
      </c>
      <c r="BI36" s="26" t="str">
        <f t="shared" si="6"/>
        <v xml:space="preserve"> </v>
      </c>
      <c r="BJ36" s="26" t="str">
        <f t="shared" si="6"/>
        <v xml:space="preserve"> </v>
      </c>
      <c r="BK36" s="26" t="str">
        <f t="shared" si="6"/>
        <v xml:space="preserve"> </v>
      </c>
      <c r="BL36" s="26" t="str">
        <f t="shared" si="6"/>
        <v xml:space="preserve"> </v>
      </c>
      <c r="BM36" s="26" t="str">
        <f t="shared" si="6"/>
        <v xml:space="preserve"> </v>
      </c>
      <c r="BN36" s="26" t="str">
        <f t="shared" si="6"/>
        <v xml:space="preserve"> </v>
      </c>
      <c r="BO36" s="26" t="str">
        <f t="shared" si="6"/>
        <v xml:space="preserve"> </v>
      </c>
      <c r="BP36" s="26" t="str">
        <f t="shared" ref="BP36:DI36" si="7">IF(ISBLANK(BP6)," ",IFERROR(1-BP25,0))</f>
        <v xml:space="preserve"> </v>
      </c>
      <c r="BQ36" s="26" t="str">
        <f t="shared" si="7"/>
        <v xml:space="preserve"> </v>
      </c>
      <c r="BR36" s="26" t="str">
        <f t="shared" si="7"/>
        <v xml:space="preserve"> </v>
      </c>
      <c r="BS36" s="26" t="str">
        <f t="shared" si="7"/>
        <v xml:space="preserve"> </v>
      </c>
      <c r="BT36" s="26" t="str">
        <f t="shared" si="7"/>
        <v xml:space="preserve"> </v>
      </c>
      <c r="BU36" s="26" t="str">
        <f t="shared" si="7"/>
        <v xml:space="preserve"> </v>
      </c>
      <c r="BV36" s="26" t="str">
        <f t="shared" si="7"/>
        <v xml:space="preserve"> </v>
      </c>
      <c r="BW36" s="26" t="str">
        <f t="shared" si="7"/>
        <v xml:space="preserve"> </v>
      </c>
      <c r="BX36" s="26" t="str">
        <f t="shared" si="7"/>
        <v xml:space="preserve"> </v>
      </c>
      <c r="BY36" s="26" t="str">
        <f t="shared" si="7"/>
        <v xml:space="preserve"> </v>
      </c>
      <c r="BZ36" s="26" t="str">
        <f t="shared" si="7"/>
        <v xml:space="preserve"> </v>
      </c>
      <c r="CA36" s="26" t="str">
        <f t="shared" si="7"/>
        <v xml:space="preserve"> </v>
      </c>
      <c r="CB36" s="26" t="str">
        <f t="shared" si="7"/>
        <v xml:space="preserve"> </v>
      </c>
      <c r="CC36" s="26" t="str">
        <f t="shared" si="7"/>
        <v xml:space="preserve"> </v>
      </c>
      <c r="CD36" s="26" t="str">
        <f t="shared" si="7"/>
        <v xml:space="preserve"> </v>
      </c>
      <c r="CE36" s="26" t="str">
        <f t="shared" si="7"/>
        <v xml:space="preserve"> </v>
      </c>
      <c r="CF36" s="26" t="str">
        <f t="shared" si="7"/>
        <v xml:space="preserve"> </v>
      </c>
      <c r="CG36" s="26" t="str">
        <f t="shared" si="7"/>
        <v xml:space="preserve"> </v>
      </c>
      <c r="CH36" s="26" t="str">
        <f t="shared" si="7"/>
        <v xml:space="preserve"> </v>
      </c>
      <c r="CI36" s="26" t="str">
        <f t="shared" si="7"/>
        <v xml:space="preserve"> </v>
      </c>
      <c r="CJ36" s="26" t="str">
        <f t="shared" si="7"/>
        <v xml:space="preserve"> </v>
      </c>
      <c r="CK36" s="26" t="str">
        <f t="shared" si="7"/>
        <v xml:space="preserve"> </v>
      </c>
      <c r="CL36" s="26" t="str">
        <f t="shared" si="7"/>
        <v xml:space="preserve"> </v>
      </c>
      <c r="CM36" s="26" t="str">
        <f t="shared" si="7"/>
        <v xml:space="preserve"> </v>
      </c>
      <c r="CN36" s="26" t="str">
        <f t="shared" si="7"/>
        <v xml:space="preserve"> </v>
      </c>
      <c r="CO36" s="26" t="str">
        <f t="shared" si="7"/>
        <v xml:space="preserve"> </v>
      </c>
      <c r="CP36" s="26" t="str">
        <f t="shared" si="7"/>
        <v xml:space="preserve"> </v>
      </c>
      <c r="CQ36" s="26" t="str">
        <f t="shared" si="7"/>
        <v xml:space="preserve"> </v>
      </c>
      <c r="CR36" s="26" t="str">
        <f t="shared" si="7"/>
        <v xml:space="preserve"> </v>
      </c>
      <c r="CS36" s="26" t="str">
        <f t="shared" si="7"/>
        <v xml:space="preserve"> </v>
      </c>
      <c r="CT36" s="26" t="str">
        <f t="shared" si="7"/>
        <v xml:space="preserve"> </v>
      </c>
      <c r="CU36" s="26" t="str">
        <f t="shared" si="7"/>
        <v xml:space="preserve"> </v>
      </c>
      <c r="CV36" s="26" t="str">
        <f t="shared" si="7"/>
        <v xml:space="preserve"> </v>
      </c>
      <c r="CW36" s="26" t="str">
        <f t="shared" si="7"/>
        <v xml:space="preserve"> </v>
      </c>
      <c r="CX36" s="26" t="str">
        <f t="shared" si="7"/>
        <v xml:space="preserve"> </v>
      </c>
      <c r="CY36" s="26" t="str">
        <f t="shared" si="7"/>
        <v xml:space="preserve"> </v>
      </c>
      <c r="CZ36" s="26" t="str">
        <f t="shared" si="7"/>
        <v xml:space="preserve"> </v>
      </c>
      <c r="DA36" s="26" t="str">
        <f t="shared" si="7"/>
        <v xml:space="preserve"> </v>
      </c>
      <c r="DB36" s="26" t="str">
        <f t="shared" si="7"/>
        <v xml:space="preserve"> </v>
      </c>
      <c r="DC36" s="26" t="str">
        <f t="shared" si="7"/>
        <v xml:space="preserve"> </v>
      </c>
      <c r="DD36" s="26" t="str">
        <f t="shared" si="7"/>
        <v xml:space="preserve"> </v>
      </c>
      <c r="DE36" s="26" t="str">
        <f t="shared" si="7"/>
        <v xml:space="preserve"> </v>
      </c>
      <c r="DF36" s="26" t="str">
        <f t="shared" si="7"/>
        <v xml:space="preserve"> </v>
      </c>
      <c r="DG36" s="26" t="str">
        <f t="shared" si="7"/>
        <v xml:space="preserve"> </v>
      </c>
      <c r="DH36" s="26" t="str">
        <f t="shared" si="7"/>
        <v xml:space="preserve"> </v>
      </c>
      <c r="DI36" s="26" t="str">
        <f t="shared" si="7"/>
        <v xml:space="preserve"> </v>
      </c>
    </row>
    <row r="37" spans="2:113" x14ac:dyDescent="0.25">
      <c r="B37" s="154"/>
      <c r="I37" s="155"/>
    </row>
    <row r="38" spans="2:113" x14ac:dyDescent="0.25">
      <c r="B38" s="154"/>
      <c r="I38" s="155"/>
    </row>
    <row r="39" spans="2:113" ht="28.5" customHeight="1" x14ac:dyDescent="0.25">
      <c r="B39" s="157" t="s">
        <v>239</v>
      </c>
      <c r="C39" s="39" t="e" vm="2">
        <f ca="1">IF(ISBLANK(C6)," ",C6)</f>
        <v>#VALUE!</v>
      </c>
      <c r="D39" s="39" t="str">
        <f t="shared" ref="D39:BO39" si="8">IF(ISBLANK(D6)," ",D6)</f>
        <v xml:space="preserve"> </v>
      </c>
      <c r="E39" s="39" t="str">
        <f t="shared" si="8"/>
        <v xml:space="preserve"> </v>
      </c>
      <c r="F39" s="39" t="str">
        <f t="shared" si="8"/>
        <v xml:space="preserve"> </v>
      </c>
      <c r="G39" s="39" t="str">
        <f t="shared" si="8"/>
        <v xml:space="preserve"> </v>
      </c>
      <c r="H39" s="39" t="str">
        <f t="shared" si="8"/>
        <v xml:space="preserve"> </v>
      </c>
      <c r="I39" s="185" t="str">
        <f t="shared" si="8"/>
        <v xml:space="preserve"> </v>
      </c>
      <c r="J39" s="37" t="str">
        <f t="shared" si="8"/>
        <v xml:space="preserve"> </v>
      </c>
      <c r="K39" s="37" t="str">
        <f t="shared" si="8"/>
        <v xml:space="preserve"> </v>
      </c>
      <c r="L39" s="37" t="str">
        <f t="shared" si="8"/>
        <v xml:space="preserve"> </v>
      </c>
      <c r="M39" s="37" t="str">
        <f t="shared" si="8"/>
        <v xml:space="preserve"> </v>
      </c>
      <c r="N39" s="37" t="str">
        <f t="shared" si="8"/>
        <v xml:space="preserve"> </v>
      </c>
      <c r="O39" s="37" t="str">
        <f t="shared" si="8"/>
        <v xml:space="preserve"> </v>
      </c>
      <c r="P39" s="37" t="str">
        <f t="shared" si="8"/>
        <v xml:space="preserve"> </v>
      </c>
      <c r="Q39" s="37" t="str">
        <f t="shared" si="8"/>
        <v xml:space="preserve"> </v>
      </c>
      <c r="R39" s="37" t="str">
        <f t="shared" si="8"/>
        <v xml:space="preserve"> </v>
      </c>
      <c r="S39" s="37" t="str">
        <f t="shared" si="8"/>
        <v xml:space="preserve"> </v>
      </c>
      <c r="T39" s="37" t="str">
        <f t="shared" si="8"/>
        <v xml:space="preserve"> </v>
      </c>
      <c r="U39" s="37" t="str">
        <f t="shared" si="8"/>
        <v xml:space="preserve"> </v>
      </c>
      <c r="V39" s="37" t="str">
        <f t="shared" si="8"/>
        <v xml:space="preserve"> </v>
      </c>
      <c r="W39" s="37" t="str">
        <f t="shared" si="8"/>
        <v xml:space="preserve"> </v>
      </c>
      <c r="X39" s="37" t="str">
        <f t="shared" si="8"/>
        <v xml:space="preserve"> </v>
      </c>
      <c r="Y39" s="37" t="str">
        <f t="shared" si="8"/>
        <v xml:space="preserve"> </v>
      </c>
      <c r="Z39" s="37" t="str">
        <f t="shared" si="8"/>
        <v xml:space="preserve"> </v>
      </c>
      <c r="AA39" s="39" t="str">
        <f t="shared" si="8"/>
        <v xml:space="preserve"> </v>
      </c>
      <c r="AB39" s="39" t="str">
        <f t="shared" si="8"/>
        <v xml:space="preserve"> </v>
      </c>
      <c r="AC39" s="39" t="str">
        <f t="shared" si="8"/>
        <v xml:space="preserve"> </v>
      </c>
      <c r="AD39" s="39" t="str">
        <f t="shared" si="8"/>
        <v xml:space="preserve"> </v>
      </c>
      <c r="AE39" s="39" t="str">
        <f t="shared" si="8"/>
        <v xml:space="preserve"> </v>
      </c>
      <c r="AF39" s="39" t="str">
        <f t="shared" si="8"/>
        <v xml:space="preserve"> </v>
      </c>
      <c r="AG39" s="39" t="str">
        <f t="shared" si="8"/>
        <v xml:space="preserve"> </v>
      </c>
      <c r="AH39" s="39" t="str">
        <f t="shared" si="8"/>
        <v xml:space="preserve"> </v>
      </c>
      <c r="AI39" s="39" t="str">
        <f t="shared" si="8"/>
        <v xml:space="preserve"> </v>
      </c>
      <c r="AJ39" s="39" t="str">
        <f t="shared" si="8"/>
        <v xml:space="preserve"> </v>
      </c>
      <c r="AK39" s="39" t="str">
        <f t="shared" si="8"/>
        <v xml:space="preserve"> </v>
      </c>
      <c r="AL39" s="39" t="str">
        <f t="shared" si="8"/>
        <v xml:space="preserve"> </v>
      </c>
      <c r="AM39" s="39" t="str">
        <f t="shared" si="8"/>
        <v xml:space="preserve"> </v>
      </c>
      <c r="AN39" s="39" t="str">
        <f t="shared" si="8"/>
        <v xml:space="preserve"> </v>
      </c>
      <c r="AO39" s="39" t="str">
        <f t="shared" si="8"/>
        <v xml:space="preserve"> </v>
      </c>
      <c r="AP39" s="39" t="str">
        <f t="shared" si="8"/>
        <v xml:space="preserve"> </v>
      </c>
      <c r="AQ39" s="39" t="str">
        <f t="shared" si="8"/>
        <v xml:space="preserve"> </v>
      </c>
      <c r="AR39" s="39" t="str">
        <f t="shared" si="8"/>
        <v xml:space="preserve"> </v>
      </c>
      <c r="AS39" s="39" t="str">
        <f t="shared" si="8"/>
        <v xml:space="preserve"> </v>
      </c>
      <c r="AT39" s="39" t="str">
        <f t="shared" si="8"/>
        <v xml:space="preserve"> </v>
      </c>
      <c r="AU39" s="39" t="str">
        <f t="shared" si="8"/>
        <v xml:space="preserve"> </v>
      </c>
      <c r="AV39" s="39" t="str">
        <f t="shared" si="8"/>
        <v xml:space="preserve"> </v>
      </c>
      <c r="AW39" s="39" t="str">
        <f t="shared" si="8"/>
        <v xml:space="preserve"> </v>
      </c>
      <c r="AX39" s="39" t="str">
        <f t="shared" si="8"/>
        <v xml:space="preserve"> </v>
      </c>
      <c r="AY39" s="39" t="str">
        <f t="shared" si="8"/>
        <v xml:space="preserve"> </v>
      </c>
      <c r="AZ39" s="39" t="str">
        <f t="shared" si="8"/>
        <v xml:space="preserve"> </v>
      </c>
      <c r="BA39" s="39" t="str">
        <f t="shared" si="8"/>
        <v xml:space="preserve"> </v>
      </c>
      <c r="BB39" s="39" t="str">
        <f t="shared" si="8"/>
        <v xml:space="preserve"> </v>
      </c>
      <c r="BC39" s="39" t="str">
        <f t="shared" si="8"/>
        <v xml:space="preserve"> </v>
      </c>
      <c r="BD39" s="39" t="str">
        <f t="shared" si="8"/>
        <v xml:space="preserve"> </v>
      </c>
      <c r="BE39" s="39" t="str">
        <f t="shared" si="8"/>
        <v xml:space="preserve"> </v>
      </c>
      <c r="BF39" s="39" t="str">
        <f t="shared" si="8"/>
        <v xml:space="preserve"> </v>
      </c>
      <c r="BG39" s="39" t="str">
        <f t="shared" si="8"/>
        <v xml:space="preserve"> </v>
      </c>
      <c r="BH39" s="39" t="str">
        <f t="shared" si="8"/>
        <v xml:space="preserve"> </v>
      </c>
      <c r="BI39" s="39" t="str">
        <f t="shared" si="8"/>
        <v xml:space="preserve"> </v>
      </c>
      <c r="BJ39" s="39" t="str">
        <f t="shared" si="8"/>
        <v xml:space="preserve"> </v>
      </c>
      <c r="BK39" s="39" t="str">
        <f t="shared" si="8"/>
        <v xml:space="preserve"> </v>
      </c>
      <c r="BL39" s="39" t="str">
        <f t="shared" si="8"/>
        <v xml:space="preserve"> </v>
      </c>
      <c r="BM39" s="39" t="str">
        <f t="shared" si="8"/>
        <v xml:space="preserve"> </v>
      </c>
      <c r="BN39" s="39" t="str">
        <f t="shared" si="8"/>
        <v xml:space="preserve"> </v>
      </c>
      <c r="BO39" s="39" t="str">
        <f t="shared" si="8"/>
        <v xml:space="preserve"> </v>
      </c>
      <c r="BP39" s="39" t="str">
        <f t="shared" ref="BP39:DI39" si="9">IF(ISBLANK(BP6)," ",BP6)</f>
        <v xml:space="preserve"> </v>
      </c>
      <c r="BQ39" s="39" t="str">
        <f t="shared" si="9"/>
        <v xml:space="preserve"> </v>
      </c>
      <c r="BR39" s="39" t="str">
        <f t="shared" si="9"/>
        <v xml:space="preserve"> </v>
      </c>
      <c r="BS39" s="39" t="str">
        <f t="shared" si="9"/>
        <v xml:space="preserve"> </v>
      </c>
      <c r="BT39" s="39" t="str">
        <f t="shared" si="9"/>
        <v xml:space="preserve"> </v>
      </c>
      <c r="BU39" s="39" t="str">
        <f t="shared" si="9"/>
        <v xml:space="preserve"> </v>
      </c>
      <c r="BV39" s="39" t="str">
        <f t="shared" si="9"/>
        <v xml:space="preserve"> </v>
      </c>
      <c r="BW39" s="39" t="str">
        <f t="shared" si="9"/>
        <v xml:space="preserve"> </v>
      </c>
      <c r="BX39" s="39" t="str">
        <f t="shared" si="9"/>
        <v xml:space="preserve"> </v>
      </c>
      <c r="BY39" s="39" t="str">
        <f t="shared" si="9"/>
        <v xml:space="preserve"> </v>
      </c>
      <c r="BZ39" s="39" t="str">
        <f t="shared" si="9"/>
        <v xml:space="preserve"> </v>
      </c>
      <c r="CA39" s="39" t="str">
        <f t="shared" si="9"/>
        <v xml:space="preserve"> </v>
      </c>
      <c r="CB39" s="39" t="str">
        <f t="shared" si="9"/>
        <v xml:space="preserve"> </v>
      </c>
      <c r="CC39" s="39" t="str">
        <f t="shared" si="9"/>
        <v xml:space="preserve"> </v>
      </c>
      <c r="CD39" s="39" t="str">
        <f t="shared" si="9"/>
        <v xml:space="preserve"> </v>
      </c>
      <c r="CE39" s="39" t="str">
        <f t="shared" si="9"/>
        <v xml:space="preserve"> </v>
      </c>
      <c r="CF39" s="39" t="str">
        <f t="shared" si="9"/>
        <v xml:space="preserve"> </v>
      </c>
      <c r="CG39" s="39" t="str">
        <f t="shared" si="9"/>
        <v xml:space="preserve"> </v>
      </c>
      <c r="CH39" s="39" t="str">
        <f t="shared" si="9"/>
        <v xml:space="preserve"> </v>
      </c>
      <c r="CI39" s="39" t="str">
        <f t="shared" si="9"/>
        <v xml:space="preserve"> </v>
      </c>
      <c r="CJ39" s="39" t="str">
        <f t="shared" si="9"/>
        <v xml:space="preserve"> </v>
      </c>
      <c r="CK39" s="39" t="str">
        <f t="shared" si="9"/>
        <v xml:space="preserve"> </v>
      </c>
      <c r="CL39" s="39" t="str">
        <f t="shared" si="9"/>
        <v xml:space="preserve"> </v>
      </c>
      <c r="CM39" s="39" t="str">
        <f t="shared" si="9"/>
        <v xml:space="preserve"> </v>
      </c>
      <c r="CN39" s="39" t="str">
        <f t="shared" si="9"/>
        <v xml:space="preserve"> </v>
      </c>
      <c r="CO39" s="39" t="str">
        <f t="shared" si="9"/>
        <v xml:space="preserve"> </v>
      </c>
      <c r="CP39" s="39" t="str">
        <f t="shared" si="9"/>
        <v xml:space="preserve"> </v>
      </c>
      <c r="CQ39" s="39" t="str">
        <f t="shared" si="9"/>
        <v xml:space="preserve"> </v>
      </c>
      <c r="CR39" s="39" t="str">
        <f t="shared" si="9"/>
        <v xml:space="preserve"> </v>
      </c>
      <c r="CS39" s="39" t="str">
        <f t="shared" si="9"/>
        <v xml:space="preserve"> </v>
      </c>
      <c r="CT39" s="39" t="str">
        <f t="shared" si="9"/>
        <v xml:space="preserve"> </v>
      </c>
      <c r="CU39" s="39" t="str">
        <f t="shared" si="9"/>
        <v xml:space="preserve"> </v>
      </c>
      <c r="CV39" s="39" t="str">
        <f t="shared" si="9"/>
        <v xml:space="preserve"> </v>
      </c>
      <c r="CW39" s="39" t="str">
        <f t="shared" si="9"/>
        <v xml:space="preserve"> </v>
      </c>
      <c r="CX39" s="39" t="str">
        <f t="shared" si="9"/>
        <v xml:space="preserve"> </v>
      </c>
      <c r="CY39" s="39" t="str">
        <f t="shared" si="9"/>
        <v xml:space="preserve"> </v>
      </c>
      <c r="CZ39" s="39" t="str">
        <f t="shared" si="9"/>
        <v xml:space="preserve"> </v>
      </c>
      <c r="DA39" s="39" t="str">
        <f t="shared" si="9"/>
        <v xml:space="preserve"> </v>
      </c>
      <c r="DB39" s="39" t="str">
        <f t="shared" si="9"/>
        <v xml:space="preserve"> </v>
      </c>
      <c r="DC39" s="39" t="str">
        <f t="shared" si="9"/>
        <v xml:space="preserve"> </v>
      </c>
      <c r="DD39" s="39" t="str">
        <f t="shared" si="9"/>
        <v xml:space="preserve"> </v>
      </c>
      <c r="DE39" s="39" t="str">
        <f t="shared" si="9"/>
        <v xml:space="preserve"> </v>
      </c>
      <c r="DF39" s="39" t="str">
        <f t="shared" si="9"/>
        <v xml:space="preserve"> </v>
      </c>
      <c r="DG39" s="39" t="str">
        <f t="shared" si="9"/>
        <v xml:space="preserve"> </v>
      </c>
      <c r="DH39" s="39" t="str">
        <f t="shared" si="9"/>
        <v xml:space="preserve"> </v>
      </c>
      <c r="DI39" s="39" t="str">
        <f t="shared" si="9"/>
        <v xml:space="preserve"> </v>
      </c>
    </row>
    <row r="40" spans="2:113" x14ac:dyDescent="0.25">
      <c r="B40" s="186" t="s">
        <v>153</v>
      </c>
      <c r="C40" s="11">
        <f ca="1">IF(ISBLANK(C6)," ",C29*Ponderadores!$M$34)</f>
        <v>0</v>
      </c>
      <c r="D40" s="11" t="str">
        <f>IF(ISBLANK(D6)," ",D29*Ponderadores!$M$34)</f>
        <v xml:space="preserve"> </v>
      </c>
      <c r="E40" s="11" t="str">
        <f>IF(ISBLANK(E6)," ",E29*Ponderadores!$M$34)</f>
        <v xml:space="preserve"> </v>
      </c>
      <c r="F40" s="11" t="str">
        <f>IF(ISBLANK(F6)," ",F29*Ponderadores!$M$34)</f>
        <v xml:space="preserve"> </v>
      </c>
      <c r="G40" s="11" t="str">
        <f>IF(ISBLANK(G6)," ",G29*Ponderadores!$M$34)</f>
        <v xml:space="preserve"> </v>
      </c>
      <c r="H40" s="11" t="str">
        <f>IF(ISBLANK(H6)," ",H29*Ponderadores!$M$34)</f>
        <v xml:space="preserve"> </v>
      </c>
      <c r="I40" s="155" t="str">
        <f>IF(ISBLANK(I6)," ",I29*Ponderadores!$M$34)</f>
        <v xml:space="preserve"> </v>
      </c>
      <c r="J40" s="11" t="str">
        <f>IF(ISBLANK(J6)," ",J29*Ponderadores!$M$34)</f>
        <v xml:space="preserve"> </v>
      </c>
      <c r="K40" s="11" t="str">
        <f>IF(ISBLANK(K6)," ",K29*Ponderadores!$M$34)</f>
        <v xml:space="preserve"> </v>
      </c>
      <c r="L40" s="11" t="str">
        <f>IF(ISBLANK(L6)," ",L29*Ponderadores!$M$34)</f>
        <v xml:space="preserve"> </v>
      </c>
      <c r="M40" s="11" t="str">
        <f>IF(ISBLANK(M6)," ",M29*Ponderadores!$M$34)</f>
        <v xml:space="preserve"> </v>
      </c>
      <c r="N40" s="11" t="str">
        <f>IF(ISBLANK(N6)," ",N29*Ponderadores!$M$34)</f>
        <v xml:space="preserve"> </v>
      </c>
      <c r="O40" s="11" t="str">
        <f>IF(ISBLANK(O6)," ",O29*Ponderadores!$M$34)</f>
        <v xml:space="preserve"> </v>
      </c>
      <c r="P40" s="11" t="str">
        <f>IF(ISBLANK(P6)," ",P29*Ponderadores!$M$34)</f>
        <v xml:space="preserve"> </v>
      </c>
      <c r="Q40" s="11" t="str">
        <f>IF(ISBLANK(Q6)," ",Q29*Ponderadores!$M$34)</f>
        <v xml:space="preserve"> </v>
      </c>
      <c r="R40" s="11" t="str">
        <f>IF(ISBLANK(R6)," ",R29*Ponderadores!$M$34)</f>
        <v xml:space="preserve"> </v>
      </c>
      <c r="S40" s="11" t="str">
        <f>IF(ISBLANK(S6)," ",S29*Ponderadores!$M$34)</f>
        <v xml:space="preserve"> </v>
      </c>
      <c r="T40" s="11" t="str">
        <f>IF(ISBLANK(T6)," ",T29*Ponderadores!$M$34)</f>
        <v xml:space="preserve"> </v>
      </c>
      <c r="U40" s="11" t="str">
        <f>IF(ISBLANK(U6)," ",U29*Ponderadores!$M$34)</f>
        <v xml:space="preserve"> </v>
      </c>
      <c r="V40" s="11" t="str">
        <f>IF(ISBLANK(V6)," ",V29*Ponderadores!$M$34)</f>
        <v xml:space="preserve"> </v>
      </c>
      <c r="W40" s="11" t="str">
        <f>IF(ISBLANK(W6)," ",W29*Ponderadores!$M$34)</f>
        <v xml:space="preserve"> </v>
      </c>
      <c r="X40" s="11" t="str">
        <f>IF(ISBLANK(X6)," ",X29*Ponderadores!$M$34)</f>
        <v xml:space="preserve"> </v>
      </c>
      <c r="Y40" s="11" t="str">
        <f>IF(ISBLANK(Y6)," ",Y29*Ponderadores!$M$34)</f>
        <v xml:space="preserve"> </v>
      </c>
      <c r="Z40" s="11" t="str">
        <f>IF(ISBLANK(Z6)," ",Z29*Ponderadores!$M$34)</f>
        <v xml:space="preserve"> </v>
      </c>
      <c r="AA40" s="11" t="str">
        <f>IF(ISBLANK(AA6)," ",AA29*Ponderadores!$M$34)</f>
        <v xml:space="preserve"> </v>
      </c>
      <c r="AB40" s="11" t="str">
        <f>IF(ISBLANK(AB6)," ",AB29*Ponderadores!$M$34)</f>
        <v xml:space="preserve"> </v>
      </c>
      <c r="AC40" s="11" t="str">
        <f>IF(ISBLANK(AC6)," ",AC29*Ponderadores!$M$34)</f>
        <v xml:space="preserve"> </v>
      </c>
      <c r="AD40" s="11" t="str">
        <f>IF(ISBLANK(AD6)," ",AD29*Ponderadores!$M$34)</f>
        <v xml:space="preserve"> </v>
      </c>
      <c r="AE40" s="11" t="str">
        <f>IF(ISBLANK(AE6)," ",AE29*Ponderadores!$M$34)</f>
        <v xml:space="preserve"> </v>
      </c>
      <c r="AF40" s="11" t="str">
        <f>IF(ISBLANK(AF6)," ",AF29*Ponderadores!$M$34)</f>
        <v xml:space="preserve"> </v>
      </c>
      <c r="AG40" s="11" t="str">
        <f>IF(ISBLANK(AG6)," ",AG29*Ponderadores!$M$34)</f>
        <v xml:space="preserve"> </v>
      </c>
      <c r="AH40" s="11" t="str">
        <f>IF(ISBLANK(AH6)," ",AH29*Ponderadores!$M$34)</f>
        <v xml:space="preserve"> </v>
      </c>
      <c r="AI40" s="11" t="str">
        <f>IF(ISBLANK(AI6)," ",AI29*Ponderadores!$M$34)</f>
        <v xml:space="preserve"> </v>
      </c>
      <c r="AJ40" s="11" t="str">
        <f>IF(ISBLANK(AJ6)," ",AJ29*Ponderadores!$M$34)</f>
        <v xml:space="preserve"> </v>
      </c>
      <c r="AK40" s="11" t="str">
        <f>IF(ISBLANK(AK6)," ",AK29*Ponderadores!$M$34)</f>
        <v xml:space="preserve"> </v>
      </c>
      <c r="AL40" s="11" t="str">
        <f>IF(ISBLANK(AL6)," ",AL29*Ponderadores!$M$34)</f>
        <v xml:space="preserve"> </v>
      </c>
      <c r="AM40" s="11" t="str">
        <f>IF(ISBLANK(AM6)," ",AM29*Ponderadores!$M$34)</f>
        <v xml:space="preserve"> </v>
      </c>
      <c r="AN40" s="11" t="str">
        <f>IF(ISBLANK(AN6)," ",AN29*Ponderadores!$M$34)</f>
        <v xml:space="preserve"> </v>
      </c>
      <c r="AO40" s="11" t="str">
        <f>IF(ISBLANK(AO6)," ",AO29*Ponderadores!$M$34)</f>
        <v xml:space="preserve"> </v>
      </c>
      <c r="AP40" s="11" t="str">
        <f>IF(ISBLANK(AP6)," ",AP29*Ponderadores!$M$34)</f>
        <v xml:space="preserve"> </v>
      </c>
      <c r="AQ40" s="11" t="str">
        <f>IF(ISBLANK(AQ6)," ",AQ29*Ponderadores!$M$34)</f>
        <v xml:space="preserve"> </v>
      </c>
      <c r="AR40" s="11" t="str">
        <f>IF(ISBLANK(AR6)," ",AR29*Ponderadores!$M$34)</f>
        <v xml:space="preserve"> </v>
      </c>
      <c r="AS40" s="11" t="str">
        <f>IF(ISBLANK(AS6)," ",AS29*Ponderadores!$M$34)</f>
        <v xml:space="preserve"> </v>
      </c>
      <c r="AT40" s="11" t="str">
        <f>IF(ISBLANK(AT6)," ",AT29*Ponderadores!$M$34)</f>
        <v xml:space="preserve"> </v>
      </c>
      <c r="AU40" s="11" t="str">
        <f>IF(ISBLANK(AU6)," ",AU29*Ponderadores!$M$34)</f>
        <v xml:space="preserve"> </v>
      </c>
      <c r="AV40" s="11" t="str">
        <f>IF(ISBLANK(AV6)," ",AV29*Ponderadores!$M$34)</f>
        <v xml:space="preserve"> </v>
      </c>
      <c r="AW40" s="11" t="str">
        <f>IF(ISBLANK(AW6)," ",AW29*Ponderadores!$M$34)</f>
        <v xml:space="preserve"> </v>
      </c>
      <c r="AX40" s="11" t="str">
        <f>IF(ISBLANK(AX6)," ",AX29*Ponderadores!$M$34)</f>
        <v xml:space="preserve"> </v>
      </c>
      <c r="AY40" s="11" t="str">
        <f>IF(ISBLANK(AY6)," ",AY29*Ponderadores!$M$34)</f>
        <v xml:space="preserve"> </v>
      </c>
      <c r="AZ40" s="11" t="str">
        <f>IF(ISBLANK(AZ6)," ",AZ29*Ponderadores!$M$34)</f>
        <v xml:space="preserve"> </v>
      </c>
      <c r="BA40" s="11" t="str">
        <f>IF(ISBLANK(BA6)," ",BA29*Ponderadores!$M$34)</f>
        <v xml:space="preserve"> </v>
      </c>
      <c r="BB40" s="11" t="str">
        <f>IF(ISBLANK(BB6)," ",BB29*Ponderadores!$M$34)</f>
        <v xml:space="preserve"> </v>
      </c>
      <c r="BC40" s="11" t="str">
        <f>IF(ISBLANK(BC6)," ",BC29*Ponderadores!$M$34)</f>
        <v xml:space="preserve"> </v>
      </c>
      <c r="BD40" s="11" t="str">
        <f>IF(ISBLANK(BD6)," ",BD29*Ponderadores!$M$34)</f>
        <v xml:space="preserve"> </v>
      </c>
      <c r="BE40" s="11" t="str">
        <f>IF(ISBLANK(BE6)," ",BE29*Ponderadores!$M$34)</f>
        <v xml:space="preserve"> </v>
      </c>
      <c r="BF40" s="11" t="str">
        <f>IF(ISBLANK(BF6)," ",BF29*Ponderadores!$M$34)</f>
        <v xml:space="preserve"> </v>
      </c>
      <c r="BG40" s="11" t="str">
        <f>IF(ISBLANK(BG6)," ",BG29*Ponderadores!$M$34)</f>
        <v xml:space="preserve"> </v>
      </c>
      <c r="BH40" s="11" t="str">
        <f>IF(ISBLANK(BH6)," ",BH29*Ponderadores!$M$34)</f>
        <v xml:space="preserve"> </v>
      </c>
      <c r="BI40" s="11" t="str">
        <f>IF(ISBLANK(BI6)," ",BI29*Ponderadores!$M$34)</f>
        <v xml:space="preserve"> </v>
      </c>
      <c r="BJ40" s="11" t="str">
        <f>IF(ISBLANK(BJ6)," ",BJ29*Ponderadores!$M$34)</f>
        <v xml:space="preserve"> </v>
      </c>
      <c r="BK40" s="11" t="str">
        <f>IF(ISBLANK(BK6)," ",BK29*Ponderadores!$M$34)</f>
        <v xml:space="preserve"> </v>
      </c>
      <c r="BL40" s="11" t="str">
        <f>IF(ISBLANK(BL6)," ",BL29*Ponderadores!$M$34)</f>
        <v xml:space="preserve"> </v>
      </c>
      <c r="BM40" s="11" t="str">
        <f>IF(ISBLANK(BM6)," ",BM29*Ponderadores!$M$34)</f>
        <v xml:space="preserve"> </v>
      </c>
      <c r="BN40" s="11" t="str">
        <f>IF(ISBLANK(BN6)," ",BN29*Ponderadores!$M$34)</f>
        <v xml:space="preserve"> </v>
      </c>
      <c r="BO40" s="11" t="str">
        <f>IF(ISBLANK(BO6)," ",BO29*Ponderadores!$M$34)</f>
        <v xml:space="preserve"> </v>
      </c>
      <c r="BP40" s="11" t="str">
        <f>IF(ISBLANK(BP6)," ",BP29*Ponderadores!$M$34)</f>
        <v xml:space="preserve"> </v>
      </c>
      <c r="BQ40" s="11" t="str">
        <f>IF(ISBLANK(BQ6)," ",BQ29*Ponderadores!$M$34)</f>
        <v xml:space="preserve"> </v>
      </c>
      <c r="BR40" s="11" t="str">
        <f>IF(ISBLANK(BR6)," ",BR29*Ponderadores!$M$34)</f>
        <v xml:space="preserve"> </v>
      </c>
      <c r="BS40" s="11" t="str">
        <f>IF(ISBLANK(BS6)," ",BS29*Ponderadores!$M$34)</f>
        <v xml:space="preserve"> </v>
      </c>
      <c r="BT40" s="11" t="str">
        <f>IF(ISBLANK(BT6)," ",BT29*Ponderadores!$M$34)</f>
        <v xml:space="preserve"> </v>
      </c>
      <c r="BU40" s="11" t="str">
        <f>IF(ISBLANK(BU6)," ",BU29*Ponderadores!$M$34)</f>
        <v xml:space="preserve"> </v>
      </c>
      <c r="BV40" s="11" t="str">
        <f>IF(ISBLANK(BV6)," ",BV29*Ponderadores!$M$34)</f>
        <v xml:space="preserve"> </v>
      </c>
      <c r="BW40" s="11" t="str">
        <f>IF(ISBLANK(BW6)," ",BW29*Ponderadores!$M$34)</f>
        <v xml:space="preserve"> </v>
      </c>
      <c r="BX40" s="11" t="str">
        <f>IF(ISBLANK(BX6)," ",BX29*Ponderadores!$M$34)</f>
        <v xml:space="preserve"> </v>
      </c>
      <c r="BY40" s="11" t="str">
        <f>IF(ISBLANK(BY6)," ",BY29*Ponderadores!$M$34)</f>
        <v xml:space="preserve"> </v>
      </c>
      <c r="BZ40" s="11" t="str">
        <f>IF(ISBLANK(BZ6)," ",BZ29*Ponderadores!$M$34)</f>
        <v xml:space="preserve"> </v>
      </c>
      <c r="CA40" s="11" t="str">
        <f>IF(ISBLANK(CA6)," ",CA29*Ponderadores!$M$34)</f>
        <v xml:space="preserve"> </v>
      </c>
      <c r="CB40" s="11" t="str">
        <f>IF(ISBLANK(CB6)," ",CB29*Ponderadores!$M$34)</f>
        <v xml:space="preserve"> </v>
      </c>
      <c r="CC40" s="11" t="str">
        <f>IF(ISBLANK(CC6)," ",CC29*Ponderadores!$M$34)</f>
        <v xml:space="preserve"> </v>
      </c>
      <c r="CD40" s="11" t="str">
        <f>IF(ISBLANK(CD6)," ",CD29*Ponderadores!$M$34)</f>
        <v xml:space="preserve"> </v>
      </c>
      <c r="CE40" s="11" t="str">
        <f>IF(ISBLANK(CE6)," ",CE29*Ponderadores!$M$34)</f>
        <v xml:space="preserve"> </v>
      </c>
      <c r="CF40" s="11" t="str">
        <f>IF(ISBLANK(CF6)," ",CF29*Ponderadores!$M$34)</f>
        <v xml:space="preserve"> </v>
      </c>
      <c r="CG40" s="11" t="str">
        <f>IF(ISBLANK(CG6)," ",CG29*Ponderadores!$M$34)</f>
        <v xml:space="preserve"> </v>
      </c>
      <c r="CH40" s="11" t="str">
        <f>IF(ISBLANK(CH6)," ",CH29*Ponderadores!$M$34)</f>
        <v xml:space="preserve"> </v>
      </c>
      <c r="CI40" s="11" t="str">
        <f>IF(ISBLANK(CI6)," ",CI29*Ponderadores!$M$34)</f>
        <v xml:space="preserve"> </v>
      </c>
      <c r="CJ40" s="11" t="str">
        <f>IF(ISBLANK(CJ6)," ",CJ29*Ponderadores!$M$34)</f>
        <v xml:space="preserve"> </v>
      </c>
      <c r="CK40" s="11" t="str">
        <f>IF(ISBLANK(CK6)," ",CK29*Ponderadores!$M$34)</f>
        <v xml:space="preserve"> </v>
      </c>
      <c r="CL40" s="11" t="str">
        <f>IF(ISBLANK(CL6)," ",CL29*Ponderadores!$M$34)</f>
        <v xml:space="preserve"> </v>
      </c>
      <c r="CM40" s="11" t="str">
        <f>IF(ISBLANK(CM6)," ",CM29*Ponderadores!$M$34)</f>
        <v xml:space="preserve"> </v>
      </c>
      <c r="CN40" s="11" t="str">
        <f>IF(ISBLANK(CN6)," ",CN29*Ponderadores!$M$34)</f>
        <v xml:space="preserve"> </v>
      </c>
      <c r="CO40" s="11" t="str">
        <f>IF(ISBLANK(CO6)," ",CO29*Ponderadores!$M$34)</f>
        <v xml:space="preserve"> </v>
      </c>
      <c r="CP40" s="11" t="str">
        <f>IF(ISBLANK(CP6)," ",CP29*Ponderadores!$M$34)</f>
        <v xml:space="preserve"> </v>
      </c>
      <c r="CQ40" s="11" t="str">
        <f>IF(ISBLANK(CQ6)," ",CQ29*Ponderadores!$M$34)</f>
        <v xml:space="preserve"> </v>
      </c>
      <c r="CR40" s="11" t="str">
        <f>IF(ISBLANK(CR6)," ",CR29*Ponderadores!$M$34)</f>
        <v xml:space="preserve"> </v>
      </c>
      <c r="CS40" s="11" t="str">
        <f>IF(ISBLANK(CS6)," ",CS29*Ponderadores!$M$34)</f>
        <v xml:space="preserve"> </v>
      </c>
      <c r="CT40" s="11" t="str">
        <f>IF(ISBLANK(CT6)," ",CT29*Ponderadores!$M$34)</f>
        <v xml:space="preserve"> </v>
      </c>
      <c r="CU40" s="11" t="str">
        <f>IF(ISBLANK(CU6)," ",CU29*Ponderadores!$M$34)</f>
        <v xml:space="preserve"> </v>
      </c>
      <c r="CV40" s="11" t="str">
        <f>IF(ISBLANK(CV6)," ",CV29*Ponderadores!$M$34)</f>
        <v xml:space="preserve"> </v>
      </c>
      <c r="CW40" s="11" t="str">
        <f>IF(ISBLANK(CW6)," ",CW29*Ponderadores!$M$34)</f>
        <v xml:space="preserve"> </v>
      </c>
      <c r="CX40" s="11" t="str">
        <f>IF(ISBLANK(CX6)," ",CX29*Ponderadores!$M$34)</f>
        <v xml:space="preserve"> </v>
      </c>
      <c r="CY40" s="11" t="str">
        <f>IF(ISBLANK(CY6)," ",CY29*Ponderadores!$M$34)</f>
        <v xml:space="preserve"> </v>
      </c>
      <c r="CZ40" s="11" t="str">
        <f>IF(ISBLANK(CZ6)," ",CZ29*Ponderadores!$M$34)</f>
        <v xml:space="preserve"> </v>
      </c>
      <c r="DA40" s="11" t="str">
        <f>IF(ISBLANK(DA6)," ",DA29*Ponderadores!$M$34)</f>
        <v xml:space="preserve"> </v>
      </c>
      <c r="DB40" s="11" t="str">
        <f>IF(ISBLANK(DB6)," ",DB29*Ponderadores!$M$34)</f>
        <v xml:space="preserve"> </v>
      </c>
      <c r="DC40" s="11" t="str">
        <f>IF(ISBLANK(DC6)," ",DC29*Ponderadores!$M$34)</f>
        <v xml:space="preserve"> </v>
      </c>
      <c r="DD40" s="11" t="str">
        <f>IF(ISBLANK(DD6)," ",DD29*Ponderadores!$M$34)</f>
        <v xml:space="preserve"> </v>
      </c>
      <c r="DE40" s="11" t="str">
        <f>IF(ISBLANK(DE6)," ",DE29*Ponderadores!$M$34)</f>
        <v xml:space="preserve"> </v>
      </c>
      <c r="DF40" s="11" t="str">
        <f>IF(ISBLANK(DF6)," ",DF29*Ponderadores!$M$34)</f>
        <v xml:space="preserve"> </v>
      </c>
      <c r="DG40" s="11" t="str">
        <f>IF(ISBLANK(DG6)," ",DG29*Ponderadores!$M$34)</f>
        <v xml:space="preserve"> </v>
      </c>
      <c r="DH40" s="11" t="str">
        <f>IF(ISBLANK(DH6)," ",DH29*Ponderadores!$M$34)</f>
        <v xml:space="preserve"> </v>
      </c>
      <c r="DI40" s="11" t="str">
        <f>IF(ISBLANK(DI6)," ",DI29*Ponderadores!$M$34)</f>
        <v xml:space="preserve"> </v>
      </c>
    </row>
    <row r="41" spans="2:113" x14ac:dyDescent="0.25">
      <c r="B41" s="186" t="s">
        <v>101</v>
      </c>
      <c r="C41" s="11">
        <f ca="1">IF(ISBLANK(C6)," ",C30*Ponderadores!$M$35)</f>
        <v>0</v>
      </c>
      <c r="D41" s="11" t="str">
        <f>IF(ISBLANK(D6)," ",D30*Ponderadores!$M$35)</f>
        <v xml:space="preserve"> </v>
      </c>
      <c r="E41" s="11" t="str">
        <f>IF(ISBLANK(E6)," ",E30*Ponderadores!$M$35)</f>
        <v xml:space="preserve"> </v>
      </c>
      <c r="F41" s="11" t="str">
        <f>IF(ISBLANK(F6)," ",F30*Ponderadores!$M$35)</f>
        <v xml:space="preserve"> </v>
      </c>
      <c r="G41" s="11" t="str">
        <f>IF(ISBLANK(G6)," ",G30*Ponderadores!$M$35)</f>
        <v xml:space="preserve"> </v>
      </c>
      <c r="H41" s="11" t="str">
        <f>IF(ISBLANK(H6)," ",H30*Ponderadores!$M$35)</f>
        <v xml:space="preserve"> </v>
      </c>
      <c r="I41" s="155" t="str">
        <f>IF(ISBLANK(I6)," ",I30*Ponderadores!$M$35)</f>
        <v xml:space="preserve"> </v>
      </c>
      <c r="J41" s="11" t="str">
        <f>IF(ISBLANK(J6)," ",J30*Ponderadores!$M$35)</f>
        <v xml:space="preserve"> </v>
      </c>
      <c r="K41" s="11" t="str">
        <f>IF(ISBLANK(K6)," ",K30*Ponderadores!$M$35)</f>
        <v xml:space="preserve"> </v>
      </c>
      <c r="L41" s="11" t="str">
        <f>IF(ISBLANK(L6)," ",L30*Ponderadores!$M$35)</f>
        <v xml:space="preserve"> </v>
      </c>
      <c r="M41" s="11" t="str">
        <f>IF(ISBLANK(M6)," ",M30*Ponderadores!$M$35)</f>
        <v xml:space="preserve"> </v>
      </c>
      <c r="N41" s="11" t="str">
        <f>IF(ISBLANK(N6)," ",N30*Ponderadores!$M$35)</f>
        <v xml:space="preserve"> </v>
      </c>
      <c r="O41" s="11" t="str">
        <f>IF(ISBLANK(O6)," ",O30*Ponderadores!$M$35)</f>
        <v xml:space="preserve"> </v>
      </c>
      <c r="P41" s="11" t="str">
        <f>IF(ISBLANK(P6)," ",P30*Ponderadores!$M$35)</f>
        <v xml:space="preserve"> </v>
      </c>
      <c r="Q41" s="11" t="str">
        <f>IF(ISBLANK(Q6)," ",Q30*Ponderadores!$M$35)</f>
        <v xml:space="preserve"> </v>
      </c>
      <c r="R41" s="11" t="str">
        <f>IF(ISBLANK(R6)," ",R30*Ponderadores!$M$35)</f>
        <v xml:space="preserve"> </v>
      </c>
      <c r="S41" s="11" t="str">
        <f>IF(ISBLANK(S6)," ",S30*Ponderadores!$M$35)</f>
        <v xml:space="preserve"> </v>
      </c>
      <c r="T41" s="11" t="str">
        <f>IF(ISBLANK(T6)," ",T30*Ponderadores!$M$35)</f>
        <v xml:space="preserve"> </v>
      </c>
      <c r="U41" s="11" t="str">
        <f>IF(ISBLANK(U6)," ",U30*Ponderadores!$M$35)</f>
        <v xml:space="preserve"> </v>
      </c>
      <c r="V41" s="11" t="str">
        <f>IF(ISBLANK(V6)," ",V30*Ponderadores!$M$35)</f>
        <v xml:space="preserve"> </v>
      </c>
      <c r="W41" s="11" t="str">
        <f>IF(ISBLANK(W6)," ",W30*Ponderadores!$M$35)</f>
        <v xml:space="preserve"> </v>
      </c>
      <c r="X41" s="11" t="str">
        <f>IF(ISBLANK(X6)," ",X30*Ponderadores!$M$35)</f>
        <v xml:space="preserve"> </v>
      </c>
      <c r="Y41" s="11" t="str">
        <f>IF(ISBLANK(Y6)," ",Y30*Ponderadores!$M$35)</f>
        <v xml:space="preserve"> </v>
      </c>
      <c r="Z41" s="11" t="str">
        <f>IF(ISBLANK(Z6)," ",Z30*Ponderadores!$M$35)</f>
        <v xml:space="preserve"> </v>
      </c>
      <c r="AA41" s="11" t="str">
        <f>IF(ISBLANK(AA6)," ",AA30*Ponderadores!$M$35)</f>
        <v xml:space="preserve"> </v>
      </c>
      <c r="AB41" s="11" t="str">
        <f>IF(ISBLANK(AB6)," ",AB30*Ponderadores!$M$35)</f>
        <v xml:space="preserve"> </v>
      </c>
      <c r="AC41" s="11" t="str">
        <f>IF(ISBLANK(AC6)," ",AC30*Ponderadores!$M$35)</f>
        <v xml:space="preserve"> </v>
      </c>
      <c r="AD41" s="11" t="str">
        <f>IF(ISBLANK(AD6)," ",AD30*Ponderadores!$M$35)</f>
        <v xml:space="preserve"> </v>
      </c>
      <c r="AE41" s="11" t="str">
        <f>IF(ISBLANK(AE6)," ",AE30*Ponderadores!$M$35)</f>
        <v xml:space="preserve"> </v>
      </c>
      <c r="AF41" s="11" t="str">
        <f>IF(ISBLANK(AF6)," ",AF30*Ponderadores!$M$35)</f>
        <v xml:space="preserve"> </v>
      </c>
      <c r="AG41" s="11" t="str">
        <f>IF(ISBLANK(AG6)," ",AG30*Ponderadores!$M$35)</f>
        <v xml:space="preserve"> </v>
      </c>
      <c r="AH41" s="11" t="str">
        <f>IF(ISBLANK(AH6)," ",AH30*Ponderadores!$M$35)</f>
        <v xml:space="preserve"> </v>
      </c>
      <c r="AI41" s="11" t="str">
        <f>IF(ISBLANK(AI6)," ",AI30*Ponderadores!$M$35)</f>
        <v xml:space="preserve"> </v>
      </c>
      <c r="AJ41" s="11" t="str">
        <f>IF(ISBLANK(AJ6)," ",AJ30*Ponderadores!$M$35)</f>
        <v xml:space="preserve"> </v>
      </c>
      <c r="AK41" s="11" t="str">
        <f>IF(ISBLANK(AK6)," ",AK30*Ponderadores!$M$35)</f>
        <v xml:space="preserve"> </v>
      </c>
      <c r="AL41" s="11" t="str">
        <f>IF(ISBLANK(AL6)," ",AL30*Ponderadores!$M$35)</f>
        <v xml:space="preserve"> </v>
      </c>
      <c r="AM41" s="11" t="str">
        <f>IF(ISBLANK(AM6)," ",AM30*Ponderadores!$M$35)</f>
        <v xml:space="preserve"> </v>
      </c>
      <c r="AN41" s="11" t="str">
        <f>IF(ISBLANK(AN6)," ",AN30*Ponderadores!$M$35)</f>
        <v xml:space="preserve"> </v>
      </c>
      <c r="AO41" s="11" t="str">
        <f>IF(ISBLANK(AO6)," ",AO30*Ponderadores!$M$35)</f>
        <v xml:space="preserve"> </v>
      </c>
      <c r="AP41" s="11" t="str">
        <f>IF(ISBLANK(AP6)," ",AP30*Ponderadores!$M$35)</f>
        <v xml:space="preserve"> </v>
      </c>
      <c r="AQ41" s="11" t="str">
        <f>IF(ISBLANK(AQ6)," ",AQ30*Ponderadores!$M$35)</f>
        <v xml:space="preserve"> </v>
      </c>
      <c r="AR41" s="11" t="str">
        <f>IF(ISBLANK(AR6)," ",AR30*Ponderadores!$M$35)</f>
        <v xml:space="preserve"> </v>
      </c>
      <c r="AS41" s="11" t="str">
        <f>IF(ISBLANK(AS6)," ",AS30*Ponderadores!$M$35)</f>
        <v xml:space="preserve"> </v>
      </c>
      <c r="AT41" s="11" t="str">
        <f>IF(ISBLANK(AT6)," ",AT30*Ponderadores!$M$35)</f>
        <v xml:space="preserve"> </v>
      </c>
      <c r="AU41" s="11" t="str">
        <f>IF(ISBLANK(AU6)," ",AU30*Ponderadores!$M$35)</f>
        <v xml:space="preserve"> </v>
      </c>
      <c r="AV41" s="11" t="str">
        <f>IF(ISBLANK(AV6)," ",AV30*Ponderadores!$M$35)</f>
        <v xml:space="preserve"> </v>
      </c>
      <c r="AW41" s="11" t="str">
        <f>IF(ISBLANK(AW6)," ",AW30*Ponderadores!$M$35)</f>
        <v xml:space="preserve"> </v>
      </c>
      <c r="AX41" s="11" t="str">
        <f>IF(ISBLANK(AX6)," ",AX30*Ponderadores!$M$35)</f>
        <v xml:space="preserve"> </v>
      </c>
      <c r="AY41" s="11" t="str">
        <f>IF(ISBLANK(AY6)," ",AY30*Ponderadores!$M$35)</f>
        <v xml:space="preserve"> </v>
      </c>
      <c r="AZ41" s="11" t="str">
        <f>IF(ISBLANK(AZ6)," ",AZ30*Ponderadores!$M$35)</f>
        <v xml:space="preserve"> </v>
      </c>
      <c r="BA41" s="11" t="str">
        <f>IF(ISBLANK(BA6)," ",BA30*Ponderadores!$M$35)</f>
        <v xml:space="preserve"> </v>
      </c>
      <c r="BB41" s="11" t="str">
        <f>IF(ISBLANK(BB6)," ",BB30*Ponderadores!$M$35)</f>
        <v xml:space="preserve"> </v>
      </c>
      <c r="BC41" s="11" t="str">
        <f>IF(ISBLANK(BC6)," ",BC30*Ponderadores!$M$35)</f>
        <v xml:space="preserve"> </v>
      </c>
      <c r="BD41" s="11" t="str">
        <f>IF(ISBLANK(BD6)," ",BD30*Ponderadores!$M$35)</f>
        <v xml:space="preserve"> </v>
      </c>
      <c r="BE41" s="11" t="str">
        <f>IF(ISBLANK(BE6)," ",BE30*Ponderadores!$M$35)</f>
        <v xml:space="preserve"> </v>
      </c>
      <c r="BF41" s="11" t="str">
        <f>IF(ISBLANK(BF6)," ",BF30*Ponderadores!$M$35)</f>
        <v xml:space="preserve"> </v>
      </c>
      <c r="BG41" s="11" t="str">
        <f>IF(ISBLANK(BG6)," ",BG30*Ponderadores!$M$35)</f>
        <v xml:space="preserve"> </v>
      </c>
      <c r="BH41" s="11" t="str">
        <f>IF(ISBLANK(BH6)," ",BH30*Ponderadores!$M$35)</f>
        <v xml:space="preserve"> </v>
      </c>
      <c r="BI41" s="11" t="str">
        <f>IF(ISBLANK(BI6)," ",BI30*Ponderadores!$M$35)</f>
        <v xml:space="preserve"> </v>
      </c>
      <c r="BJ41" s="11" t="str">
        <f>IF(ISBLANK(BJ6)," ",BJ30*Ponderadores!$M$35)</f>
        <v xml:space="preserve"> </v>
      </c>
      <c r="BK41" s="11" t="str">
        <f>IF(ISBLANK(BK6)," ",BK30*Ponderadores!$M$35)</f>
        <v xml:space="preserve"> </v>
      </c>
      <c r="BL41" s="11" t="str">
        <f>IF(ISBLANK(BL6)," ",BL30*Ponderadores!$M$35)</f>
        <v xml:space="preserve"> </v>
      </c>
      <c r="BM41" s="11" t="str">
        <f>IF(ISBLANK(BM6)," ",BM30*Ponderadores!$M$35)</f>
        <v xml:space="preserve"> </v>
      </c>
      <c r="BN41" s="11" t="str">
        <f>IF(ISBLANK(BN6)," ",BN30*Ponderadores!$M$35)</f>
        <v xml:space="preserve"> </v>
      </c>
      <c r="BO41" s="11" t="str">
        <f>IF(ISBLANK(BO6)," ",BO30*Ponderadores!$M$35)</f>
        <v xml:space="preserve"> </v>
      </c>
      <c r="BP41" s="11" t="str">
        <f>IF(ISBLANK(BP6)," ",BP30*Ponderadores!$M$35)</f>
        <v xml:space="preserve"> </v>
      </c>
      <c r="BQ41" s="11" t="str">
        <f>IF(ISBLANK(BQ6)," ",BQ30*Ponderadores!$M$35)</f>
        <v xml:space="preserve"> </v>
      </c>
      <c r="BR41" s="11" t="str">
        <f>IF(ISBLANK(BR6)," ",BR30*Ponderadores!$M$35)</f>
        <v xml:space="preserve"> </v>
      </c>
      <c r="BS41" s="11" t="str">
        <f>IF(ISBLANK(BS6)," ",BS30*Ponderadores!$M$35)</f>
        <v xml:space="preserve"> </v>
      </c>
      <c r="BT41" s="11" t="str">
        <f>IF(ISBLANK(BT6)," ",BT30*Ponderadores!$M$35)</f>
        <v xml:space="preserve"> </v>
      </c>
      <c r="BU41" s="11" t="str">
        <f>IF(ISBLANK(BU6)," ",BU30*Ponderadores!$M$35)</f>
        <v xml:space="preserve"> </v>
      </c>
      <c r="BV41" s="11" t="str">
        <f>IF(ISBLANK(BV6)," ",BV30*Ponderadores!$M$35)</f>
        <v xml:space="preserve"> </v>
      </c>
      <c r="BW41" s="11" t="str">
        <f>IF(ISBLANK(BW6)," ",BW30*Ponderadores!$M$35)</f>
        <v xml:space="preserve"> </v>
      </c>
      <c r="BX41" s="11" t="str">
        <f>IF(ISBLANK(BX6)," ",BX30*Ponderadores!$M$35)</f>
        <v xml:space="preserve"> </v>
      </c>
      <c r="BY41" s="11" t="str">
        <f>IF(ISBLANK(BY6)," ",BY30*Ponderadores!$M$35)</f>
        <v xml:space="preserve"> </v>
      </c>
      <c r="BZ41" s="11" t="str">
        <f>IF(ISBLANK(BZ6)," ",BZ30*Ponderadores!$M$35)</f>
        <v xml:space="preserve"> </v>
      </c>
      <c r="CA41" s="11" t="str">
        <f>IF(ISBLANK(CA6)," ",CA30*Ponderadores!$M$35)</f>
        <v xml:space="preserve"> </v>
      </c>
      <c r="CB41" s="11" t="str">
        <f>IF(ISBLANK(CB6)," ",CB30*Ponderadores!$M$35)</f>
        <v xml:space="preserve"> </v>
      </c>
      <c r="CC41" s="11" t="str">
        <f>IF(ISBLANK(CC6)," ",CC30*Ponderadores!$M$35)</f>
        <v xml:space="preserve"> </v>
      </c>
      <c r="CD41" s="11" t="str">
        <f>IF(ISBLANK(CD6)," ",CD30*Ponderadores!$M$35)</f>
        <v xml:space="preserve"> </v>
      </c>
      <c r="CE41" s="11" t="str">
        <f>IF(ISBLANK(CE6)," ",CE30*Ponderadores!$M$35)</f>
        <v xml:space="preserve"> </v>
      </c>
      <c r="CF41" s="11" t="str">
        <f>IF(ISBLANK(CF6)," ",CF30*Ponderadores!$M$35)</f>
        <v xml:space="preserve"> </v>
      </c>
      <c r="CG41" s="11" t="str">
        <f>IF(ISBLANK(CG6)," ",CG30*Ponderadores!$M$35)</f>
        <v xml:space="preserve"> </v>
      </c>
      <c r="CH41" s="11" t="str">
        <f>IF(ISBLANK(CH6)," ",CH30*Ponderadores!$M$35)</f>
        <v xml:space="preserve"> </v>
      </c>
      <c r="CI41" s="11" t="str">
        <f>IF(ISBLANK(CI6)," ",CI30*Ponderadores!$M$35)</f>
        <v xml:space="preserve"> </v>
      </c>
      <c r="CJ41" s="11" t="str">
        <f>IF(ISBLANK(CJ6)," ",CJ30*Ponderadores!$M$35)</f>
        <v xml:space="preserve"> </v>
      </c>
      <c r="CK41" s="11" t="str">
        <f>IF(ISBLANK(CK6)," ",CK30*Ponderadores!$M$35)</f>
        <v xml:space="preserve"> </v>
      </c>
      <c r="CL41" s="11" t="str">
        <f>IF(ISBLANK(CL6)," ",CL30*Ponderadores!$M$35)</f>
        <v xml:space="preserve"> </v>
      </c>
      <c r="CM41" s="11" t="str">
        <f>IF(ISBLANK(CM6)," ",CM30*Ponderadores!$M$35)</f>
        <v xml:space="preserve"> </v>
      </c>
      <c r="CN41" s="11" t="str">
        <f>IF(ISBLANK(CN6)," ",CN30*Ponderadores!$M$35)</f>
        <v xml:space="preserve"> </v>
      </c>
      <c r="CO41" s="11" t="str">
        <f>IF(ISBLANK(CO6)," ",CO30*Ponderadores!$M$35)</f>
        <v xml:space="preserve"> </v>
      </c>
      <c r="CP41" s="11" t="str">
        <f>IF(ISBLANK(CP6)," ",CP30*Ponderadores!$M$35)</f>
        <v xml:space="preserve"> </v>
      </c>
      <c r="CQ41" s="11" t="str">
        <f>IF(ISBLANK(CQ6)," ",CQ30*Ponderadores!$M$35)</f>
        <v xml:space="preserve"> </v>
      </c>
      <c r="CR41" s="11" t="str">
        <f>IF(ISBLANK(CR6)," ",CR30*Ponderadores!$M$35)</f>
        <v xml:space="preserve"> </v>
      </c>
      <c r="CS41" s="11" t="str">
        <f>IF(ISBLANK(CS6)," ",CS30*Ponderadores!$M$35)</f>
        <v xml:space="preserve"> </v>
      </c>
      <c r="CT41" s="11" t="str">
        <f>IF(ISBLANK(CT6)," ",CT30*Ponderadores!$M$35)</f>
        <v xml:space="preserve"> </v>
      </c>
      <c r="CU41" s="11" t="str">
        <f>IF(ISBLANK(CU6)," ",CU30*Ponderadores!$M$35)</f>
        <v xml:space="preserve"> </v>
      </c>
      <c r="CV41" s="11" t="str">
        <f>IF(ISBLANK(CV6)," ",CV30*Ponderadores!$M$35)</f>
        <v xml:space="preserve"> </v>
      </c>
      <c r="CW41" s="11" t="str">
        <f>IF(ISBLANK(CW6)," ",CW30*Ponderadores!$M$35)</f>
        <v xml:space="preserve"> </v>
      </c>
      <c r="CX41" s="11" t="str">
        <f>IF(ISBLANK(CX6)," ",CX30*Ponderadores!$M$35)</f>
        <v xml:space="preserve"> </v>
      </c>
      <c r="CY41" s="11" t="str">
        <f>IF(ISBLANK(CY6)," ",CY30*Ponderadores!$M$35)</f>
        <v xml:space="preserve"> </v>
      </c>
      <c r="CZ41" s="11" t="str">
        <f>IF(ISBLANK(CZ6)," ",CZ30*Ponderadores!$M$35)</f>
        <v xml:space="preserve"> </v>
      </c>
      <c r="DA41" s="11" t="str">
        <f>IF(ISBLANK(DA6)," ",DA30*Ponderadores!$M$35)</f>
        <v xml:space="preserve"> </v>
      </c>
      <c r="DB41" s="11" t="str">
        <f>IF(ISBLANK(DB6)," ",DB30*Ponderadores!$M$35)</f>
        <v xml:space="preserve"> </v>
      </c>
      <c r="DC41" s="11" t="str">
        <f>IF(ISBLANK(DC6)," ",DC30*Ponderadores!$M$35)</f>
        <v xml:space="preserve"> </v>
      </c>
      <c r="DD41" s="11" t="str">
        <f>IF(ISBLANK(DD6)," ",DD30*Ponderadores!$M$35)</f>
        <v xml:space="preserve"> </v>
      </c>
      <c r="DE41" s="11" t="str">
        <f>IF(ISBLANK(DE6)," ",DE30*Ponderadores!$M$35)</f>
        <v xml:space="preserve"> </v>
      </c>
      <c r="DF41" s="11" t="str">
        <f>IF(ISBLANK(DF6)," ",DF30*Ponderadores!$M$35)</f>
        <v xml:space="preserve"> </v>
      </c>
      <c r="DG41" s="11" t="str">
        <f>IF(ISBLANK(DG6)," ",DG30*Ponderadores!$M$35)</f>
        <v xml:space="preserve"> </v>
      </c>
      <c r="DH41" s="11" t="str">
        <f>IF(ISBLANK(DH6)," ",DH30*Ponderadores!$M$35)</f>
        <v xml:space="preserve"> </v>
      </c>
      <c r="DI41" s="11" t="str">
        <f>IF(ISBLANK(DI6)," ",DI30*Ponderadores!$M$35)</f>
        <v xml:space="preserve"> </v>
      </c>
    </row>
    <row r="42" spans="2:113" x14ac:dyDescent="0.25">
      <c r="B42" s="186" t="s">
        <v>207</v>
      </c>
      <c r="C42" s="11">
        <f ca="1">IF(ISBLANK(C6)," ",C31*Ponderadores!$M$36)</f>
        <v>0</v>
      </c>
      <c r="D42" s="11" t="str">
        <f>IF(ISBLANK(D6)," ",D31*Ponderadores!$M$36)</f>
        <v xml:space="preserve"> </v>
      </c>
      <c r="E42" s="11" t="str">
        <f>IF(ISBLANK(E6)," ",E31*Ponderadores!$M$36)</f>
        <v xml:space="preserve"> </v>
      </c>
      <c r="F42" s="11" t="str">
        <f>IF(ISBLANK(F6)," ",F31*Ponderadores!$M$36)</f>
        <v xml:space="preserve"> </v>
      </c>
      <c r="G42" s="11" t="str">
        <f>IF(ISBLANK(G6)," ",G31*Ponderadores!$M$36)</f>
        <v xml:space="preserve"> </v>
      </c>
      <c r="H42" s="11" t="str">
        <f>IF(ISBLANK(H6)," ",H31*Ponderadores!$M$36)</f>
        <v xml:space="preserve"> </v>
      </c>
      <c r="I42" s="155" t="str">
        <f>IF(ISBLANK(I6)," ",I31*Ponderadores!$M$36)</f>
        <v xml:space="preserve"> </v>
      </c>
      <c r="J42" s="11" t="str">
        <f>IF(ISBLANK(J6)," ",J31*Ponderadores!$M$36)</f>
        <v xml:space="preserve"> </v>
      </c>
      <c r="K42" s="11" t="str">
        <f>IF(ISBLANK(K6)," ",K31*Ponderadores!$M$36)</f>
        <v xml:space="preserve"> </v>
      </c>
      <c r="L42" s="11" t="str">
        <f>IF(ISBLANK(L6)," ",L31*Ponderadores!$M$36)</f>
        <v xml:space="preserve"> </v>
      </c>
      <c r="M42" s="11" t="str">
        <f>IF(ISBLANK(M6)," ",M31*Ponderadores!$M$36)</f>
        <v xml:space="preserve"> </v>
      </c>
      <c r="N42" s="11" t="str">
        <f>IF(ISBLANK(N6)," ",N31*Ponderadores!$M$36)</f>
        <v xml:space="preserve"> </v>
      </c>
      <c r="O42" s="11" t="str">
        <f>IF(ISBLANK(O6)," ",O31*Ponderadores!$M$36)</f>
        <v xml:space="preserve"> </v>
      </c>
      <c r="P42" s="11" t="str">
        <f>IF(ISBLANK(P6)," ",P31*Ponderadores!$M$36)</f>
        <v xml:space="preserve"> </v>
      </c>
      <c r="Q42" s="11" t="str">
        <f>IF(ISBLANK(Q6)," ",Q31*Ponderadores!$M$36)</f>
        <v xml:space="preserve"> </v>
      </c>
      <c r="R42" s="11" t="str">
        <f>IF(ISBLANK(R6)," ",R31*Ponderadores!$M$36)</f>
        <v xml:space="preserve"> </v>
      </c>
      <c r="S42" s="11" t="str">
        <f>IF(ISBLANK(S6)," ",S31*Ponderadores!$M$36)</f>
        <v xml:space="preserve"> </v>
      </c>
      <c r="T42" s="11" t="str">
        <f>IF(ISBLANK(T6)," ",T31*Ponderadores!$M$36)</f>
        <v xml:space="preserve"> </v>
      </c>
      <c r="U42" s="11" t="str">
        <f>IF(ISBLANK(U6)," ",U31*Ponderadores!$M$36)</f>
        <v xml:space="preserve"> </v>
      </c>
      <c r="V42" s="11" t="str">
        <f>IF(ISBLANK(V6)," ",V31*Ponderadores!$M$36)</f>
        <v xml:space="preserve"> </v>
      </c>
      <c r="W42" s="11" t="str">
        <f>IF(ISBLANK(W6)," ",W31*Ponderadores!$M$36)</f>
        <v xml:space="preserve"> </v>
      </c>
      <c r="X42" s="11" t="str">
        <f>IF(ISBLANK(X6)," ",X31*Ponderadores!$M$36)</f>
        <v xml:space="preserve"> </v>
      </c>
      <c r="Y42" s="11" t="str">
        <f>IF(ISBLANK(Y6)," ",Y31*Ponderadores!$M$36)</f>
        <v xml:space="preserve"> </v>
      </c>
      <c r="Z42" s="11" t="str">
        <f>IF(ISBLANK(Z6)," ",Z31*Ponderadores!$M$36)</f>
        <v xml:space="preserve"> </v>
      </c>
      <c r="AA42" s="11" t="str">
        <f>IF(ISBLANK(AA6)," ",AA31*Ponderadores!$M$36)</f>
        <v xml:space="preserve"> </v>
      </c>
      <c r="AB42" s="11" t="str">
        <f>IF(ISBLANK(AB6)," ",AB31*Ponderadores!$M$36)</f>
        <v xml:space="preserve"> </v>
      </c>
      <c r="AC42" s="11" t="str">
        <f>IF(ISBLANK(AC6)," ",AC31*Ponderadores!$M$36)</f>
        <v xml:space="preserve"> </v>
      </c>
      <c r="AD42" s="11" t="str">
        <f>IF(ISBLANK(AD6)," ",AD31*Ponderadores!$M$36)</f>
        <v xml:space="preserve"> </v>
      </c>
      <c r="AE42" s="11" t="str">
        <f>IF(ISBLANK(AE6)," ",AE31*Ponderadores!$M$36)</f>
        <v xml:space="preserve"> </v>
      </c>
      <c r="AF42" s="11" t="str">
        <f>IF(ISBLANK(AF6)," ",AF31*Ponderadores!$M$36)</f>
        <v xml:space="preserve"> </v>
      </c>
      <c r="AG42" s="11" t="str">
        <f>IF(ISBLANK(AG6)," ",AG31*Ponderadores!$M$36)</f>
        <v xml:space="preserve"> </v>
      </c>
      <c r="AH42" s="11" t="str">
        <f>IF(ISBLANK(AH6)," ",AH31*Ponderadores!$M$36)</f>
        <v xml:space="preserve"> </v>
      </c>
      <c r="AI42" s="11" t="str">
        <f>IF(ISBLANK(AI6)," ",AI31*Ponderadores!$M$36)</f>
        <v xml:space="preserve"> </v>
      </c>
      <c r="AJ42" s="11" t="str">
        <f>IF(ISBLANK(AJ6)," ",AJ31*Ponderadores!$M$36)</f>
        <v xml:space="preserve"> </v>
      </c>
      <c r="AK42" s="11" t="str">
        <f>IF(ISBLANK(AK6)," ",AK31*Ponderadores!$M$36)</f>
        <v xml:space="preserve"> </v>
      </c>
      <c r="AL42" s="11" t="str">
        <f>IF(ISBLANK(AL6)," ",AL31*Ponderadores!$M$36)</f>
        <v xml:space="preserve"> </v>
      </c>
      <c r="AM42" s="11" t="str">
        <f>IF(ISBLANK(AM6)," ",AM31*Ponderadores!$M$36)</f>
        <v xml:space="preserve"> </v>
      </c>
      <c r="AN42" s="11" t="str">
        <f>IF(ISBLANK(AN6)," ",AN31*Ponderadores!$M$36)</f>
        <v xml:space="preserve"> </v>
      </c>
      <c r="AO42" s="11" t="str">
        <f>IF(ISBLANK(AO6)," ",AO31*Ponderadores!$M$36)</f>
        <v xml:space="preserve"> </v>
      </c>
      <c r="AP42" s="11" t="str">
        <f>IF(ISBLANK(AP6)," ",AP31*Ponderadores!$M$36)</f>
        <v xml:space="preserve"> </v>
      </c>
      <c r="AQ42" s="11" t="str">
        <f>IF(ISBLANK(AQ6)," ",AQ31*Ponderadores!$M$36)</f>
        <v xml:space="preserve"> </v>
      </c>
      <c r="AR42" s="11" t="str">
        <f>IF(ISBLANK(AR6)," ",AR31*Ponderadores!$M$36)</f>
        <v xml:space="preserve"> </v>
      </c>
      <c r="AS42" s="11" t="str">
        <f>IF(ISBLANK(AS6)," ",AS31*Ponderadores!$M$36)</f>
        <v xml:space="preserve"> </v>
      </c>
      <c r="AT42" s="11" t="str">
        <f>IF(ISBLANK(AT6)," ",AT31*Ponderadores!$M$36)</f>
        <v xml:space="preserve"> </v>
      </c>
      <c r="AU42" s="11" t="str">
        <f>IF(ISBLANK(AU6)," ",AU31*Ponderadores!$M$36)</f>
        <v xml:space="preserve"> </v>
      </c>
      <c r="AV42" s="11" t="str">
        <f>IF(ISBLANK(AV6)," ",AV31*Ponderadores!$M$36)</f>
        <v xml:space="preserve"> </v>
      </c>
      <c r="AW42" s="11" t="str">
        <f>IF(ISBLANK(AW6)," ",AW31*Ponderadores!$M$36)</f>
        <v xml:space="preserve"> </v>
      </c>
      <c r="AX42" s="11" t="str">
        <f>IF(ISBLANK(AX6)," ",AX31*Ponderadores!$M$36)</f>
        <v xml:space="preserve"> </v>
      </c>
      <c r="AY42" s="11" t="str">
        <f>IF(ISBLANK(AY6)," ",AY31*Ponderadores!$M$36)</f>
        <v xml:space="preserve"> </v>
      </c>
      <c r="AZ42" s="11" t="str">
        <f>IF(ISBLANK(AZ6)," ",AZ31*Ponderadores!$M$36)</f>
        <v xml:space="preserve"> </v>
      </c>
      <c r="BA42" s="11" t="str">
        <f>IF(ISBLANK(BA6)," ",BA31*Ponderadores!$M$36)</f>
        <v xml:space="preserve"> </v>
      </c>
      <c r="BB42" s="11" t="str">
        <f>IF(ISBLANK(BB6)," ",BB31*Ponderadores!$M$36)</f>
        <v xml:space="preserve"> </v>
      </c>
      <c r="BC42" s="11" t="str">
        <f>IF(ISBLANK(BC6)," ",BC31*Ponderadores!$M$36)</f>
        <v xml:space="preserve"> </v>
      </c>
      <c r="BD42" s="11" t="str">
        <f>IF(ISBLANK(BD6)," ",BD31*Ponderadores!$M$36)</f>
        <v xml:space="preserve"> </v>
      </c>
      <c r="BE42" s="11" t="str">
        <f>IF(ISBLANK(BE6)," ",BE31*Ponderadores!$M$36)</f>
        <v xml:space="preserve"> </v>
      </c>
      <c r="BF42" s="11" t="str">
        <f>IF(ISBLANK(BF6)," ",BF31*Ponderadores!$M$36)</f>
        <v xml:space="preserve"> </v>
      </c>
      <c r="BG42" s="11" t="str">
        <f>IF(ISBLANK(BG6)," ",BG31*Ponderadores!$M$36)</f>
        <v xml:space="preserve"> </v>
      </c>
      <c r="BH42" s="11" t="str">
        <f>IF(ISBLANK(BH6)," ",BH31*Ponderadores!$M$36)</f>
        <v xml:space="preserve"> </v>
      </c>
      <c r="BI42" s="11" t="str">
        <f>IF(ISBLANK(BI6)," ",BI31*Ponderadores!$M$36)</f>
        <v xml:space="preserve"> </v>
      </c>
      <c r="BJ42" s="11" t="str">
        <f>IF(ISBLANK(BJ6)," ",BJ31*Ponderadores!$M$36)</f>
        <v xml:space="preserve"> </v>
      </c>
      <c r="BK42" s="11" t="str">
        <f>IF(ISBLANK(BK6)," ",BK31*Ponderadores!$M$36)</f>
        <v xml:space="preserve"> </v>
      </c>
      <c r="BL42" s="11" t="str">
        <f>IF(ISBLANK(BL6)," ",BL31*Ponderadores!$M$36)</f>
        <v xml:space="preserve"> </v>
      </c>
      <c r="BM42" s="11" t="str">
        <f>IF(ISBLANK(BM6)," ",BM31*Ponderadores!$M$36)</f>
        <v xml:space="preserve"> </v>
      </c>
      <c r="BN42" s="11" t="str">
        <f>IF(ISBLANK(BN6)," ",BN31*Ponderadores!$M$36)</f>
        <v xml:space="preserve"> </v>
      </c>
      <c r="BO42" s="11" t="str">
        <f>IF(ISBLANK(BO6)," ",BO31*Ponderadores!$M$36)</f>
        <v xml:space="preserve"> </v>
      </c>
      <c r="BP42" s="11" t="str">
        <f>IF(ISBLANK(BP6)," ",BP31*Ponderadores!$M$36)</f>
        <v xml:space="preserve"> </v>
      </c>
      <c r="BQ42" s="11" t="str">
        <f>IF(ISBLANK(BQ6)," ",BQ31*Ponderadores!$M$36)</f>
        <v xml:space="preserve"> </v>
      </c>
      <c r="BR42" s="11" t="str">
        <f>IF(ISBLANK(BR6)," ",BR31*Ponderadores!$M$36)</f>
        <v xml:space="preserve"> </v>
      </c>
      <c r="BS42" s="11" t="str">
        <f>IF(ISBLANK(BS6)," ",BS31*Ponderadores!$M$36)</f>
        <v xml:space="preserve"> </v>
      </c>
      <c r="BT42" s="11" t="str">
        <f>IF(ISBLANK(BT6)," ",BT31*Ponderadores!$M$36)</f>
        <v xml:space="preserve"> </v>
      </c>
      <c r="BU42" s="11" t="str">
        <f>IF(ISBLANK(BU6)," ",BU31*Ponderadores!$M$36)</f>
        <v xml:space="preserve"> </v>
      </c>
      <c r="BV42" s="11" t="str">
        <f>IF(ISBLANK(BV6)," ",BV31*Ponderadores!$M$36)</f>
        <v xml:space="preserve"> </v>
      </c>
      <c r="BW42" s="11" t="str">
        <f>IF(ISBLANK(BW6)," ",BW31*Ponderadores!$M$36)</f>
        <v xml:space="preserve"> </v>
      </c>
      <c r="BX42" s="11" t="str">
        <f>IF(ISBLANK(BX6)," ",BX31*Ponderadores!$M$36)</f>
        <v xml:space="preserve"> </v>
      </c>
      <c r="BY42" s="11" t="str">
        <f>IF(ISBLANK(BY6)," ",BY31*Ponderadores!$M$36)</f>
        <v xml:space="preserve"> </v>
      </c>
      <c r="BZ42" s="11" t="str">
        <f>IF(ISBLANK(BZ6)," ",BZ31*Ponderadores!$M$36)</f>
        <v xml:space="preserve"> </v>
      </c>
      <c r="CA42" s="11" t="str">
        <f>IF(ISBLANK(CA6)," ",CA31*Ponderadores!$M$36)</f>
        <v xml:space="preserve"> </v>
      </c>
      <c r="CB42" s="11" t="str">
        <f>IF(ISBLANK(CB6)," ",CB31*Ponderadores!$M$36)</f>
        <v xml:space="preserve"> </v>
      </c>
      <c r="CC42" s="11" t="str">
        <f>IF(ISBLANK(CC6)," ",CC31*Ponderadores!$M$36)</f>
        <v xml:space="preserve"> </v>
      </c>
      <c r="CD42" s="11" t="str">
        <f>IF(ISBLANK(CD6)," ",CD31*Ponderadores!$M$36)</f>
        <v xml:space="preserve"> </v>
      </c>
      <c r="CE42" s="11" t="str">
        <f>IF(ISBLANK(CE6)," ",CE31*Ponderadores!$M$36)</f>
        <v xml:space="preserve"> </v>
      </c>
      <c r="CF42" s="11" t="str">
        <f>IF(ISBLANK(CF6)," ",CF31*Ponderadores!$M$36)</f>
        <v xml:space="preserve"> </v>
      </c>
      <c r="CG42" s="11" t="str">
        <f>IF(ISBLANK(CG6)," ",CG31*Ponderadores!$M$36)</f>
        <v xml:space="preserve"> </v>
      </c>
      <c r="CH42" s="11" t="str">
        <f>IF(ISBLANK(CH6)," ",CH31*Ponderadores!$M$36)</f>
        <v xml:space="preserve"> </v>
      </c>
      <c r="CI42" s="11" t="str">
        <f>IF(ISBLANK(CI6)," ",CI31*Ponderadores!$M$36)</f>
        <v xml:space="preserve"> </v>
      </c>
      <c r="CJ42" s="11" t="str">
        <f>IF(ISBLANK(CJ6)," ",CJ31*Ponderadores!$M$36)</f>
        <v xml:space="preserve"> </v>
      </c>
      <c r="CK42" s="11" t="str">
        <f>IF(ISBLANK(CK6)," ",CK31*Ponderadores!$M$36)</f>
        <v xml:space="preserve"> </v>
      </c>
      <c r="CL42" s="11" t="str">
        <f>IF(ISBLANK(CL6)," ",CL31*Ponderadores!$M$36)</f>
        <v xml:space="preserve"> </v>
      </c>
      <c r="CM42" s="11" t="str">
        <f>IF(ISBLANK(CM6)," ",CM31*Ponderadores!$M$36)</f>
        <v xml:space="preserve"> </v>
      </c>
      <c r="CN42" s="11" t="str">
        <f>IF(ISBLANK(CN6)," ",CN31*Ponderadores!$M$36)</f>
        <v xml:space="preserve"> </v>
      </c>
      <c r="CO42" s="11" t="str">
        <f>IF(ISBLANK(CO6)," ",CO31*Ponderadores!$M$36)</f>
        <v xml:space="preserve"> </v>
      </c>
      <c r="CP42" s="11" t="str">
        <f>IF(ISBLANK(CP6)," ",CP31*Ponderadores!$M$36)</f>
        <v xml:space="preserve"> </v>
      </c>
      <c r="CQ42" s="11" t="str">
        <f>IF(ISBLANK(CQ6)," ",CQ31*Ponderadores!$M$36)</f>
        <v xml:space="preserve"> </v>
      </c>
      <c r="CR42" s="11" t="str">
        <f>IF(ISBLANK(CR6)," ",CR31*Ponderadores!$M$36)</f>
        <v xml:space="preserve"> </v>
      </c>
      <c r="CS42" s="11" t="str">
        <f>IF(ISBLANK(CS6)," ",CS31*Ponderadores!$M$36)</f>
        <v xml:space="preserve"> </v>
      </c>
      <c r="CT42" s="11" t="str">
        <f>IF(ISBLANK(CT6)," ",CT31*Ponderadores!$M$36)</f>
        <v xml:space="preserve"> </v>
      </c>
      <c r="CU42" s="11" t="str">
        <f>IF(ISBLANK(CU6)," ",CU31*Ponderadores!$M$36)</f>
        <v xml:space="preserve"> </v>
      </c>
      <c r="CV42" s="11" t="str">
        <f>IF(ISBLANK(CV6)," ",CV31*Ponderadores!$M$36)</f>
        <v xml:space="preserve"> </v>
      </c>
      <c r="CW42" s="11" t="str">
        <f>IF(ISBLANK(CW6)," ",CW31*Ponderadores!$M$36)</f>
        <v xml:space="preserve"> </v>
      </c>
      <c r="CX42" s="11" t="str">
        <f>IF(ISBLANK(CX6)," ",CX31*Ponderadores!$M$36)</f>
        <v xml:space="preserve"> </v>
      </c>
      <c r="CY42" s="11" t="str">
        <f>IF(ISBLANK(CY6)," ",CY31*Ponderadores!$M$36)</f>
        <v xml:space="preserve"> </v>
      </c>
      <c r="CZ42" s="11" t="str">
        <f>IF(ISBLANK(CZ6)," ",CZ31*Ponderadores!$M$36)</f>
        <v xml:space="preserve"> </v>
      </c>
      <c r="DA42" s="11" t="str">
        <f>IF(ISBLANK(DA6)," ",DA31*Ponderadores!$M$36)</f>
        <v xml:space="preserve"> </v>
      </c>
      <c r="DB42" s="11" t="str">
        <f>IF(ISBLANK(DB6)," ",DB31*Ponderadores!$M$36)</f>
        <v xml:space="preserve"> </v>
      </c>
      <c r="DC42" s="11" t="str">
        <f>IF(ISBLANK(DC6)," ",DC31*Ponderadores!$M$36)</f>
        <v xml:space="preserve"> </v>
      </c>
      <c r="DD42" s="11" t="str">
        <f>IF(ISBLANK(DD6)," ",DD31*Ponderadores!$M$36)</f>
        <v xml:space="preserve"> </v>
      </c>
      <c r="DE42" s="11" t="str">
        <f>IF(ISBLANK(DE6)," ",DE31*Ponderadores!$M$36)</f>
        <v xml:space="preserve"> </v>
      </c>
      <c r="DF42" s="11" t="str">
        <f>IF(ISBLANK(DF6)," ",DF31*Ponderadores!$M$36)</f>
        <v xml:space="preserve"> </v>
      </c>
      <c r="DG42" s="11" t="str">
        <f>IF(ISBLANK(DG6)," ",DG31*Ponderadores!$M$36)</f>
        <v xml:space="preserve"> </v>
      </c>
      <c r="DH42" s="11" t="str">
        <f>IF(ISBLANK(DH6)," ",DH31*Ponderadores!$M$36)</f>
        <v xml:space="preserve"> </v>
      </c>
      <c r="DI42" s="11" t="str">
        <f>IF(ISBLANK(DI6)," ",DI31*Ponderadores!$M$36)</f>
        <v xml:space="preserve"> </v>
      </c>
    </row>
    <row r="43" spans="2:113" x14ac:dyDescent="0.25">
      <c r="B43" s="186" t="s">
        <v>158</v>
      </c>
      <c r="C43" s="11">
        <f ca="1">IF(ISBLANK(C6)," ",C32*Ponderadores!$M$37)</f>
        <v>0</v>
      </c>
      <c r="D43" s="11" t="str">
        <f>IF(ISBLANK(D6)," ",D32*Ponderadores!$M$37)</f>
        <v xml:space="preserve"> </v>
      </c>
      <c r="E43" s="11" t="str">
        <f>IF(ISBLANK(E6)," ",E32*Ponderadores!$M$37)</f>
        <v xml:space="preserve"> </v>
      </c>
      <c r="F43" s="11" t="str">
        <f>IF(ISBLANK(F6)," ",F32*Ponderadores!$M$37)</f>
        <v xml:space="preserve"> </v>
      </c>
      <c r="G43" s="11" t="str">
        <f>IF(ISBLANK(G6)," ",G32*Ponderadores!$M$37)</f>
        <v xml:space="preserve"> </v>
      </c>
      <c r="H43" s="11" t="str">
        <f>IF(ISBLANK(H6)," ",H32*Ponderadores!$M$37)</f>
        <v xml:space="preserve"> </v>
      </c>
      <c r="I43" s="155" t="str">
        <f>IF(ISBLANK(I6)," ",I32*Ponderadores!$M$37)</f>
        <v xml:space="preserve"> </v>
      </c>
      <c r="J43" s="11" t="str">
        <f>IF(ISBLANK(J6)," ",J32*Ponderadores!$M$37)</f>
        <v xml:space="preserve"> </v>
      </c>
      <c r="K43" s="11" t="str">
        <f>IF(ISBLANK(K6)," ",K32*Ponderadores!$M$37)</f>
        <v xml:space="preserve"> </v>
      </c>
      <c r="L43" s="11" t="str">
        <f>IF(ISBLANK(L6)," ",L32*Ponderadores!$M$37)</f>
        <v xml:space="preserve"> </v>
      </c>
      <c r="M43" s="11" t="str">
        <f>IF(ISBLANK(M6)," ",M32*Ponderadores!$M$37)</f>
        <v xml:space="preserve"> </v>
      </c>
      <c r="N43" s="11" t="str">
        <f>IF(ISBLANK(N6)," ",N32*Ponderadores!$M$37)</f>
        <v xml:space="preserve"> </v>
      </c>
      <c r="O43" s="11" t="str">
        <f>IF(ISBLANK(O6)," ",O32*Ponderadores!$M$37)</f>
        <v xml:space="preserve"> </v>
      </c>
      <c r="P43" s="11" t="str">
        <f>IF(ISBLANK(P6)," ",P32*Ponderadores!$M$37)</f>
        <v xml:space="preserve"> </v>
      </c>
      <c r="Q43" s="11" t="str">
        <f>IF(ISBLANK(Q6)," ",Q32*Ponderadores!$M$37)</f>
        <v xml:space="preserve"> </v>
      </c>
      <c r="R43" s="11" t="str">
        <f>IF(ISBLANK(R6)," ",R32*Ponderadores!$M$37)</f>
        <v xml:space="preserve"> </v>
      </c>
      <c r="S43" s="11" t="str">
        <f>IF(ISBLANK(S6)," ",S32*Ponderadores!$M$37)</f>
        <v xml:space="preserve"> </v>
      </c>
      <c r="T43" s="11" t="str">
        <f>IF(ISBLANK(T6)," ",T32*Ponderadores!$M$37)</f>
        <v xml:space="preserve"> </v>
      </c>
      <c r="U43" s="11" t="str">
        <f>IF(ISBLANK(U6)," ",U32*Ponderadores!$M$37)</f>
        <v xml:space="preserve"> </v>
      </c>
      <c r="V43" s="11" t="str">
        <f>IF(ISBLANK(V6)," ",V32*Ponderadores!$M$37)</f>
        <v xml:space="preserve"> </v>
      </c>
      <c r="W43" s="11" t="str">
        <f>IF(ISBLANK(W6)," ",W32*Ponderadores!$M$37)</f>
        <v xml:space="preserve"> </v>
      </c>
      <c r="X43" s="11" t="str">
        <f>IF(ISBLANK(X6)," ",X32*Ponderadores!$M$37)</f>
        <v xml:space="preserve"> </v>
      </c>
      <c r="Y43" s="11" t="str">
        <f>IF(ISBLANK(Y6)," ",Y32*Ponderadores!$M$37)</f>
        <v xml:space="preserve"> </v>
      </c>
      <c r="Z43" s="11" t="str">
        <f>IF(ISBLANK(Z6)," ",Z32*Ponderadores!$M$37)</f>
        <v xml:space="preserve"> </v>
      </c>
      <c r="AA43" s="11" t="str">
        <f>IF(ISBLANK(AA6)," ",AA32*Ponderadores!$M$37)</f>
        <v xml:space="preserve"> </v>
      </c>
      <c r="AB43" s="11" t="str">
        <f>IF(ISBLANK(AB6)," ",AB32*Ponderadores!$M$37)</f>
        <v xml:space="preserve"> </v>
      </c>
      <c r="AC43" s="11" t="str">
        <f>IF(ISBLANK(AC6)," ",AC32*Ponderadores!$M$37)</f>
        <v xml:space="preserve"> </v>
      </c>
      <c r="AD43" s="11" t="str">
        <f>IF(ISBLANK(AD6)," ",AD32*Ponderadores!$M$37)</f>
        <v xml:space="preserve"> </v>
      </c>
      <c r="AE43" s="11" t="str">
        <f>IF(ISBLANK(AE6)," ",AE32*Ponderadores!$M$37)</f>
        <v xml:space="preserve"> </v>
      </c>
      <c r="AF43" s="11" t="str">
        <f>IF(ISBLANK(AF6)," ",AF32*Ponderadores!$M$37)</f>
        <v xml:space="preserve"> </v>
      </c>
      <c r="AG43" s="11" t="str">
        <f>IF(ISBLANK(AG6)," ",AG32*Ponderadores!$M$37)</f>
        <v xml:space="preserve"> </v>
      </c>
      <c r="AH43" s="11" t="str">
        <f>IF(ISBLANK(AH6)," ",AH32*Ponderadores!$M$37)</f>
        <v xml:space="preserve"> </v>
      </c>
      <c r="AI43" s="11" t="str">
        <f>IF(ISBLANK(AI6)," ",AI32*Ponderadores!$M$37)</f>
        <v xml:space="preserve"> </v>
      </c>
      <c r="AJ43" s="11" t="str">
        <f>IF(ISBLANK(AJ6)," ",AJ32*Ponderadores!$M$37)</f>
        <v xml:space="preserve"> </v>
      </c>
      <c r="AK43" s="11" t="str">
        <f>IF(ISBLANK(AK6)," ",AK32*Ponderadores!$M$37)</f>
        <v xml:space="preserve"> </v>
      </c>
      <c r="AL43" s="11" t="str">
        <f>IF(ISBLANK(AL6)," ",AL32*Ponderadores!$M$37)</f>
        <v xml:space="preserve"> </v>
      </c>
      <c r="AM43" s="11" t="str">
        <f>IF(ISBLANK(AM6)," ",AM32*Ponderadores!$M$37)</f>
        <v xml:space="preserve"> </v>
      </c>
      <c r="AN43" s="11" t="str">
        <f>IF(ISBLANK(AN6)," ",AN32*Ponderadores!$M$37)</f>
        <v xml:space="preserve"> </v>
      </c>
      <c r="AO43" s="11" t="str">
        <f>IF(ISBLANK(AO6)," ",AO32*Ponderadores!$M$37)</f>
        <v xml:space="preserve"> </v>
      </c>
      <c r="AP43" s="11" t="str">
        <f>IF(ISBLANK(AP6)," ",AP32*Ponderadores!$M$37)</f>
        <v xml:space="preserve"> </v>
      </c>
      <c r="AQ43" s="11" t="str">
        <f>IF(ISBLANK(AQ6)," ",AQ32*Ponderadores!$M$37)</f>
        <v xml:space="preserve"> </v>
      </c>
      <c r="AR43" s="11" t="str">
        <f>IF(ISBLANK(AR6)," ",AR32*Ponderadores!$M$37)</f>
        <v xml:space="preserve"> </v>
      </c>
      <c r="AS43" s="11" t="str">
        <f>IF(ISBLANK(AS6)," ",AS32*Ponderadores!$M$37)</f>
        <v xml:space="preserve"> </v>
      </c>
      <c r="AT43" s="11" t="str">
        <f>IF(ISBLANK(AT6)," ",AT32*Ponderadores!$M$37)</f>
        <v xml:space="preserve"> </v>
      </c>
      <c r="AU43" s="11" t="str">
        <f>IF(ISBLANK(AU6)," ",AU32*Ponderadores!$M$37)</f>
        <v xml:space="preserve"> </v>
      </c>
      <c r="AV43" s="11" t="str">
        <f>IF(ISBLANK(AV6)," ",AV32*Ponderadores!$M$37)</f>
        <v xml:space="preserve"> </v>
      </c>
      <c r="AW43" s="11" t="str">
        <f>IF(ISBLANK(AW6)," ",AW32*Ponderadores!$M$37)</f>
        <v xml:space="preserve"> </v>
      </c>
      <c r="AX43" s="11" t="str">
        <f>IF(ISBLANK(AX6)," ",AX32*Ponderadores!$M$37)</f>
        <v xml:space="preserve"> </v>
      </c>
      <c r="AY43" s="11" t="str">
        <f>IF(ISBLANK(AY6)," ",AY32*Ponderadores!$M$37)</f>
        <v xml:space="preserve"> </v>
      </c>
      <c r="AZ43" s="11" t="str">
        <f>IF(ISBLANK(AZ6)," ",AZ32*Ponderadores!$M$37)</f>
        <v xml:space="preserve"> </v>
      </c>
      <c r="BA43" s="11" t="str">
        <f>IF(ISBLANK(BA6)," ",BA32*Ponderadores!$M$37)</f>
        <v xml:space="preserve"> </v>
      </c>
      <c r="BB43" s="11" t="str">
        <f>IF(ISBLANK(BB6)," ",BB32*Ponderadores!$M$37)</f>
        <v xml:space="preserve"> </v>
      </c>
      <c r="BC43" s="11" t="str">
        <f>IF(ISBLANK(BC6)," ",BC32*Ponderadores!$M$37)</f>
        <v xml:space="preserve"> </v>
      </c>
      <c r="BD43" s="11" t="str">
        <f>IF(ISBLANK(BD6)," ",BD32*Ponderadores!$M$37)</f>
        <v xml:space="preserve"> </v>
      </c>
      <c r="BE43" s="11" t="str">
        <f>IF(ISBLANK(BE6)," ",BE32*Ponderadores!$M$37)</f>
        <v xml:space="preserve"> </v>
      </c>
      <c r="BF43" s="11" t="str">
        <f>IF(ISBLANK(BF6)," ",BF32*Ponderadores!$M$37)</f>
        <v xml:space="preserve"> </v>
      </c>
      <c r="BG43" s="11" t="str">
        <f>IF(ISBLANK(BG6)," ",BG32*Ponderadores!$M$37)</f>
        <v xml:space="preserve"> </v>
      </c>
      <c r="BH43" s="11" t="str">
        <f>IF(ISBLANK(BH6)," ",BH32*Ponderadores!$M$37)</f>
        <v xml:space="preserve"> </v>
      </c>
      <c r="BI43" s="11" t="str">
        <f>IF(ISBLANK(BI6)," ",BI32*Ponderadores!$M$37)</f>
        <v xml:space="preserve"> </v>
      </c>
      <c r="BJ43" s="11" t="str">
        <f>IF(ISBLANK(BJ6)," ",BJ32*Ponderadores!$M$37)</f>
        <v xml:space="preserve"> </v>
      </c>
      <c r="BK43" s="11" t="str">
        <f>IF(ISBLANK(BK6)," ",BK32*Ponderadores!$M$37)</f>
        <v xml:space="preserve"> </v>
      </c>
      <c r="BL43" s="11" t="str">
        <f>IF(ISBLANK(BL6)," ",BL32*Ponderadores!$M$37)</f>
        <v xml:space="preserve"> </v>
      </c>
      <c r="BM43" s="11" t="str">
        <f>IF(ISBLANK(BM6)," ",BM32*Ponderadores!$M$37)</f>
        <v xml:space="preserve"> </v>
      </c>
      <c r="BN43" s="11" t="str">
        <f>IF(ISBLANK(BN6)," ",BN32*Ponderadores!$M$37)</f>
        <v xml:space="preserve"> </v>
      </c>
      <c r="BO43" s="11" t="str">
        <f>IF(ISBLANK(BO6)," ",BO32*Ponderadores!$M$37)</f>
        <v xml:space="preserve"> </v>
      </c>
      <c r="BP43" s="11" t="str">
        <f>IF(ISBLANK(BP6)," ",BP32*Ponderadores!$M$37)</f>
        <v xml:space="preserve"> </v>
      </c>
      <c r="BQ43" s="11" t="str">
        <f>IF(ISBLANK(BQ6)," ",BQ32*Ponderadores!$M$37)</f>
        <v xml:space="preserve"> </v>
      </c>
      <c r="BR43" s="11" t="str">
        <f>IF(ISBLANK(BR6)," ",BR32*Ponderadores!$M$37)</f>
        <v xml:space="preserve"> </v>
      </c>
      <c r="BS43" s="11" t="str">
        <f>IF(ISBLANK(BS6)," ",BS32*Ponderadores!$M$37)</f>
        <v xml:space="preserve"> </v>
      </c>
      <c r="BT43" s="11" t="str">
        <f>IF(ISBLANK(BT6)," ",BT32*Ponderadores!$M$37)</f>
        <v xml:space="preserve"> </v>
      </c>
      <c r="BU43" s="11" t="str">
        <f>IF(ISBLANK(BU6)," ",BU32*Ponderadores!$M$37)</f>
        <v xml:space="preserve"> </v>
      </c>
      <c r="BV43" s="11" t="str">
        <f>IF(ISBLANK(BV6)," ",BV32*Ponderadores!$M$37)</f>
        <v xml:space="preserve"> </v>
      </c>
      <c r="BW43" s="11" t="str">
        <f>IF(ISBLANK(BW6)," ",BW32*Ponderadores!$M$37)</f>
        <v xml:space="preserve"> </v>
      </c>
      <c r="BX43" s="11" t="str">
        <f>IF(ISBLANK(BX6)," ",BX32*Ponderadores!$M$37)</f>
        <v xml:space="preserve"> </v>
      </c>
      <c r="BY43" s="11" t="str">
        <f>IF(ISBLANK(BY6)," ",BY32*Ponderadores!$M$37)</f>
        <v xml:space="preserve"> </v>
      </c>
      <c r="BZ43" s="11" t="str">
        <f>IF(ISBLANK(BZ6)," ",BZ32*Ponderadores!$M$37)</f>
        <v xml:space="preserve"> </v>
      </c>
      <c r="CA43" s="11" t="str">
        <f>IF(ISBLANK(CA6)," ",CA32*Ponderadores!$M$37)</f>
        <v xml:space="preserve"> </v>
      </c>
      <c r="CB43" s="11" t="str">
        <f>IF(ISBLANK(CB6)," ",CB32*Ponderadores!$M$37)</f>
        <v xml:space="preserve"> </v>
      </c>
      <c r="CC43" s="11" t="str">
        <f>IF(ISBLANK(CC6)," ",CC32*Ponderadores!$M$37)</f>
        <v xml:space="preserve"> </v>
      </c>
      <c r="CD43" s="11" t="str">
        <f>IF(ISBLANK(CD6)," ",CD32*Ponderadores!$M$37)</f>
        <v xml:space="preserve"> </v>
      </c>
      <c r="CE43" s="11" t="str">
        <f>IF(ISBLANK(CE6)," ",CE32*Ponderadores!$M$37)</f>
        <v xml:space="preserve"> </v>
      </c>
      <c r="CF43" s="11" t="str">
        <f>IF(ISBLANK(CF6)," ",CF32*Ponderadores!$M$37)</f>
        <v xml:space="preserve"> </v>
      </c>
      <c r="CG43" s="11" t="str">
        <f>IF(ISBLANK(CG6)," ",CG32*Ponderadores!$M$37)</f>
        <v xml:space="preserve"> </v>
      </c>
      <c r="CH43" s="11" t="str">
        <f>IF(ISBLANK(CH6)," ",CH32*Ponderadores!$M$37)</f>
        <v xml:space="preserve"> </v>
      </c>
      <c r="CI43" s="11" t="str">
        <f>IF(ISBLANK(CI6)," ",CI32*Ponderadores!$M$37)</f>
        <v xml:space="preserve"> </v>
      </c>
      <c r="CJ43" s="11" t="str">
        <f>IF(ISBLANK(CJ6)," ",CJ32*Ponderadores!$M$37)</f>
        <v xml:space="preserve"> </v>
      </c>
      <c r="CK43" s="11" t="str">
        <f>IF(ISBLANK(CK6)," ",CK32*Ponderadores!$M$37)</f>
        <v xml:space="preserve"> </v>
      </c>
      <c r="CL43" s="11" t="str">
        <f>IF(ISBLANK(CL6)," ",CL32*Ponderadores!$M$37)</f>
        <v xml:space="preserve"> </v>
      </c>
      <c r="CM43" s="11" t="str">
        <f>IF(ISBLANK(CM6)," ",CM32*Ponderadores!$M$37)</f>
        <v xml:space="preserve"> </v>
      </c>
      <c r="CN43" s="11" t="str">
        <f>IF(ISBLANK(CN6)," ",CN32*Ponderadores!$M$37)</f>
        <v xml:space="preserve"> </v>
      </c>
      <c r="CO43" s="11" t="str">
        <f>IF(ISBLANK(CO6)," ",CO32*Ponderadores!$M$37)</f>
        <v xml:space="preserve"> </v>
      </c>
      <c r="CP43" s="11" t="str">
        <f>IF(ISBLANK(CP6)," ",CP32*Ponderadores!$M$37)</f>
        <v xml:space="preserve"> </v>
      </c>
      <c r="CQ43" s="11" t="str">
        <f>IF(ISBLANK(CQ6)," ",CQ32*Ponderadores!$M$37)</f>
        <v xml:space="preserve"> </v>
      </c>
      <c r="CR43" s="11" t="str">
        <f>IF(ISBLANK(CR6)," ",CR32*Ponderadores!$M$37)</f>
        <v xml:space="preserve"> </v>
      </c>
      <c r="CS43" s="11" t="str">
        <f>IF(ISBLANK(CS6)," ",CS32*Ponderadores!$M$37)</f>
        <v xml:space="preserve"> </v>
      </c>
      <c r="CT43" s="11" t="str">
        <f>IF(ISBLANK(CT6)," ",CT32*Ponderadores!$M$37)</f>
        <v xml:space="preserve"> </v>
      </c>
      <c r="CU43" s="11" t="str">
        <f>IF(ISBLANK(CU6)," ",CU32*Ponderadores!$M$37)</f>
        <v xml:space="preserve"> </v>
      </c>
      <c r="CV43" s="11" t="str">
        <f>IF(ISBLANK(CV6)," ",CV32*Ponderadores!$M$37)</f>
        <v xml:space="preserve"> </v>
      </c>
      <c r="CW43" s="11" t="str">
        <f>IF(ISBLANK(CW6)," ",CW32*Ponderadores!$M$37)</f>
        <v xml:space="preserve"> </v>
      </c>
      <c r="CX43" s="11" t="str">
        <f>IF(ISBLANK(CX6)," ",CX32*Ponderadores!$M$37)</f>
        <v xml:space="preserve"> </v>
      </c>
      <c r="CY43" s="11" t="str">
        <f>IF(ISBLANK(CY6)," ",CY32*Ponderadores!$M$37)</f>
        <v xml:space="preserve"> </v>
      </c>
      <c r="CZ43" s="11" t="str">
        <f>IF(ISBLANK(CZ6)," ",CZ32*Ponderadores!$M$37)</f>
        <v xml:space="preserve"> </v>
      </c>
      <c r="DA43" s="11" t="str">
        <f>IF(ISBLANK(DA6)," ",DA32*Ponderadores!$M$37)</f>
        <v xml:space="preserve"> </v>
      </c>
      <c r="DB43" s="11" t="str">
        <f>IF(ISBLANK(DB6)," ",DB32*Ponderadores!$M$37)</f>
        <v xml:space="preserve"> </v>
      </c>
      <c r="DC43" s="11" t="str">
        <f>IF(ISBLANK(DC6)," ",DC32*Ponderadores!$M$37)</f>
        <v xml:space="preserve"> </v>
      </c>
      <c r="DD43" s="11" t="str">
        <f>IF(ISBLANK(DD6)," ",DD32*Ponderadores!$M$37)</f>
        <v xml:space="preserve"> </v>
      </c>
      <c r="DE43" s="11" t="str">
        <f>IF(ISBLANK(DE6)," ",DE32*Ponderadores!$M$37)</f>
        <v xml:space="preserve"> </v>
      </c>
      <c r="DF43" s="11" t="str">
        <f>IF(ISBLANK(DF6)," ",DF32*Ponderadores!$M$37)</f>
        <v xml:space="preserve"> </v>
      </c>
      <c r="DG43" s="11" t="str">
        <f>IF(ISBLANK(DG6)," ",DG32*Ponderadores!$M$37)</f>
        <v xml:space="preserve"> </v>
      </c>
      <c r="DH43" s="11" t="str">
        <f>IF(ISBLANK(DH6)," ",DH32*Ponderadores!$M$37)</f>
        <v xml:space="preserve"> </v>
      </c>
      <c r="DI43" s="11" t="str">
        <f>IF(ISBLANK(DI6)," ",DI32*Ponderadores!$M$37)</f>
        <v xml:space="preserve"> </v>
      </c>
    </row>
    <row r="44" spans="2:113" x14ac:dyDescent="0.25">
      <c r="B44" s="186" t="s">
        <v>160</v>
      </c>
      <c r="C44" s="11">
        <f ca="1">IF(ISBLANK(C6)," ",C33*Ponderadores!$M$38)</f>
        <v>0</v>
      </c>
      <c r="D44" s="11" t="str">
        <f>IF(ISBLANK(D6)," ",D33*Ponderadores!$M$38)</f>
        <v xml:space="preserve"> </v>
      </c>
      <c r="E44" s="11" t="str">
        <f>IF(ISBLANK(E6)," ",E33*Ponderadores!$M$38)</f>
        <v xml:space="preserve"> </v>
      </c>
      <c r="F44" s="11" t="str">
        <f>IF(ISBLANK(F6)," ",F33*Ponderadores!$M$38)</f>
        <v xml:space="preserve"> </v>
      </c>
      <c r="G44" s="11" t="str">
        <f>IF(ISBLANK(G6)," ",G33*Ponderadores!$M$38)</f>
        <v xml:space="preserve"> </v>
      </c>
      <c r="H44" s="11" t="str">
        <f>IF(ISBLANK(H6)," ",H33*Ponderadores!$M$38)</f>
        <v xml:space="preserve"> </v>
      </c>
      <c r="I44" s="155" t="str">
        <f>IF(ISBLANK(I6)," ",I33*Ponderadores!$M$38)</f>
        <v xml:space="preserve"> </v>
      </c>
      <c r="J44" s="11" t="str">
        <f>IF(ISBLANK(J6)," ",J33*Ponderadores!$M$38)</f>
        <v xml:space="preserve"> </v>
      </c>
      <c r="K44" s="11" t="str">
        <f>IF(ISBLANK(K6)," ",K33*Ponderadores!$M$38)</f>
        <v xml:space="preserve"> </v>
      </c>
      <c r="L44" s="11" t="str">
        <f>IF(ISBLANK(L6)," ",L33*Ponderadores!$M$38)</f>
        <v xml:space="preserve"> </v>
      </c>
      <c r="M44" s="11" t="str">
        <f>IF(ISBLANK(M6)," ",M33*Ponderadores!$M$38)</f>
        <v xml:space="preserve"> </v>
      </c>
      <c r="N44" s="11" t="str">
        <f>IF(ISBLANK(N6)," ",N33*Ponderadores!$M$38)</f>
        <v xml:space="preserve"> </v>
      </c>
      <c r="O44" s="11" t="str">
        <f>IF(ISBLANK(O6)," ",O33*Ponderadores!$M$38)</f>
        <v xml:space="preserve"> </v>
      </c>
      <c r="P44" s="11" t="str">
        <f>IF(ISBLANK(P6)," ",P33*Ponderadores!$M$38)</f>
        <v xml:space="preserve"> </v>
      </c>
      <c r="Q44" s="11" t="str">
        <f>IF(ISBLANK(Q6)," ",Q33*Ponderadores!$M$38)</f>
        <v xml:space="preserve"> </v>
      </c>
      <c r="R44" s="11" t="str">
        <f>IF(ISBLANK(R6)," ",R33*Ponderadores!$M$38)</f>
        <v xml:space="preserve"> </v>
      </c>
      <c r="S44" s="11" t="str">
        <f>IF(ISBLANK(S6)," ",S33*Ponderadores!$M$38)</f>
        <v xml:space="preserve"> </v>
      </c>
      <c r="T44" s="11" t="str">
        <f>IF(ISBLANK(T6)," ",T33*Ponderadores!$M$38)</f>
        <v xml:space="preserve"> </v>
      </c>
      <c r="U44" s="11" t="str">
        <f>IF(ISBLANK(U6)," ",U33*Ponderadores!$M$38)</f>
        <v xml:space="preserve"> </v>
      </c>
      <c r="V44" s="11" t="str">
        <f>IF(ISBLANK(V6)," ",V33*Ponderadores!$M$38)</f>
        <v xml:space="preserve"> </v>
      </c>
      <c r="W44" s="11" t="str">
        <f>IF(ISBLANK(W6)," ",W33*Ponderadores!$M$38)</f>
        <v xml:space="preserve"> </v>
      </c>
      <c r="X44" s="11" t="str">
        <f>IF(ISBLANK(X6)," ",X33*Ponderadores!$M$38)</f>
        <v xml:space="preserve"> </v>
      </c>
      <c r="Y44" s="11" t="str">
        <f>IF(ISBLANK(Y6)," ",Y33*Ponderadores!$M$38)</f>
        <v xml:space="preserve"> </v>
      </c>
      <c r="Z44" s="11" t="str">
        <f>IF(ISBLANK(Z6)," ",Z33*Ponderadores!$M$38)</f>
        <v xml:space="preserve"> </v>
      </c>
      <c r="AA44" s="11" t="str">
        <f>IF(ISBLANK(AA6)," ",AA33*Ponderadores!$M$38)</f>
        <v xml:space="preserve"> </v>
      </c>
      <c r="AB44" s="11" t="str">
        <f>IF(ISBLANK(AB6)," ",AB33*Ponderadores!$M$38)</f>
        <v xml:space="preserve"> </v>
      </c>
      <c r="AC44" s="11" t="str">
        <f>IF(ISBLANK(AC6)," ",AC33*Ponderadores!$M$38)</f>
        <v xml:space="preserve"> </v>
      </c>
      <c r="AD44" s="11" t="str">
        <f>IF(ISBLANK(AD6)," ",AD33*Ponderadores!$M$38)</f>
        <v xml:space="preserve"> </v>
      </c>
      <c r="AE44" s="11" t="str">
        <f>IF(ISBLANK(AE6)," ",AE33*Ponderadores!$M$38)</f>
        <v xml:space="preserve"> </v>
      </c>
      <c r="AF44" s="11" t="str">
        <f>IF(ISBLANK(AF6)," ",AF33*Ponderadores!$M$38)</f>
        <v xml:space="preserve"> </v>
      </c>
      <c r="AG44" s="11" t="str">
        <f>IF(ISBLANK(AG6)," ",AG33*Ponderadores!$M$38)</f>
        <v xml:space="preserve"> </v>
      </c>
      <c r="AH44" s="11" t="str">
        <f>IF(ISBLANK(AH6)," ",AH33*Ponderadores!$M$38)</f>
        <v xml:space="preserve"> </v>
      </c>
      <c r="AI44" s="11" t="str">
        <f>IF(ISBLANK(AI6)," ",AI33*Ponderadores!$M$38)</f>
        <v xml:space="preserve"> </v>
      </c>
      <c r="AJ44" s="11" t="str">
        <f>IF(ISBLANK(AJ6)," ",AJ33*Ponderadores!$M$38)</f>
        <v xml:space="preserve"> </v>
      </c>
      <c r="AK44" s="11" t="str">
        <f>IF(ISBLANK(AK6)," ",AK33*Ponderadores!$M$38)</f>
        <v xml:space="preserve"> </v>
      </c>
      <c r="AL44" s="11" t="str">
        <f>IF(ISBLANK(AL6)," ",AL33*Ponderadores!$M$38)</f>
        <v xml:space="preserve"> </v>
      </c>
      <c r="AM44" s="11" t="str">
        <f>IF(ISBLANK(AM6)," ",AM33*Ponderadores!$M$38)</f>
        <v xml:space="preserve"> </v>
      </c>
      <c r="AN44" s="11" t="str">
        <f>IF(ISBLANK(AN6)," ",AN33*Ponderadores!$M$38)</f>
        <v xml:space="preserve"> </v>
      </c>
      <c r="AO44" s="11" t="str">
        <f>IF(ISBLANK(AO6)," ",AO33*Ponderadores!$M$38)</f>
        <v xml:space="preserve"> </v>
      </c>
      <c r="AP44" s="11" t="str">
        <f>IF(ISBLANK(AP6)," ",AP33*Ponderadores!$M$38)</f>
        <v xml:space="preserve"> </v>
      </c>
      <c r="AQ44" s="11" t="str">
        <f>IF(ISBLANK(AQ6)," ",AQ33*Ponderadores!$M$38)</f>
        <v xml:space="preserve"> </v>
      </c>
      <c r="AR44" s="11" t="str">
        <f>IF(ISBLANK(AR6)," ",AR33*Ponderadores!$M$38)</f>
        <v xml:space="preserve"> </v>
      </c>
      <c r="AS44" s="11" t="str">
        <f>IF(ISBLANK(AS6)," ",AS33*Ponderadores!$M$38)</f>
        <v xml:space="preserve"> </v>
      </c>
      <c r="AT44" s="11" t="str">
        <f>IF(ISBLANK(AT6)," ",AT33*Ponderadores!$M$38)</f>
        <v xml:space="preserve"> </v>
      </c>
      <c r="AU44" s="11" t="str">
        <f>IF(ISBLANK(AU6)," ",AU33*Ponderadores!$M$38)</f>
        <v xml:space="preserve"> </v>
      </c>
      <c r="AV44" s="11" t="str">
        <f>IF(ISBLANK(AV6)," ",AV33*Ponderadores!$M$38)</f>
        <v xml:space="preserve"> </v>
      </c>
      <c r="AW44" s="11" t="str">
        <f>IF(ISBLANK(AW6)," ",AW33*Ponderadores!$M$38)</f>
        <v xml:space="preserve"> </v>
      </c>
      <c r="AX44" s="11" t="str">
        <f>IF(ISBLANK(AX6)," ",AX33*Ponderadores!$M$38)</f>
        <v xml:space="preserve"> </v>
      </c>
      <c r="AY44" s="11" t="str">
        <f>IF(ISBLANK(AY6)," ",AY33*Ponderadores!$M$38)</f>
        <v xml:space="preserve"> </v>
      </c>
      <c r="AZ44" s="11" t="str">
        <f>IF(ISBLANK(AZ6)," ",AZ33*Ponderadores!$M$38)</f>
        <v xml:space="preserve"> </v>
      </c>
      <c r="BA44" s="11" t="str">
        <f>IF(ISBLANK(BA6)," ",BA33*Ponderadores!$M$38)</f>
        <v xml:space="preserve"> </v>
      </c>
      <c r="BB44" s="11" t="str">
        <f>IF(ISBLANK(BB6)," ",BB33*Ponderadores!$M$38)</f>
        <v xml:space="preserve"> </v>
      </c>
      <c r="BC44" s="11" t="str">
        <f>IF(ISBLANK(BC6)," ",BC33*Ponderadores!$M$38)</f>
        <v xml:space="preserve"> </v>
      </c>
      <c r="BD44" s="11" t="str">
        <f>IF(ISBLANK(BD6)," ",BD33*Ponderadores!$M$38)</f>
        <v xml:space="preserve"> </v>
      </c>
      <c r="BE44" s="11" t="str">
        <f>IF(ISBLANK(BE6)," ",BE33*Ponderadores!$M$38)</f>
        <v xml:space="preserve"> </v>
      </c>
      <c r="BF44" s="11" t="str">
        <f>IF(ISBLANK(BF6)," ",BF33*Ponderadores!$M$38)</f>
        <v xml:space="preserve"> </v>
      </c>
      <c r="BG44" s="11" t="str">
        <f>IF(ISBLANK(BG6)," ",BG33*Ponderadores!$M$38)</f>
        <v xml:space="preserve"> </v>
      </c>
      <c r="BH44" s="11" t="str">
        <f>IF(ISBLANK(BH6)," ",BH33*Ponderadores!$M$38)</f>
        <v xml:space="preserve"> </v>
      </c>
      <c r="BI44" s="11" t="str">
        <f>IF(ISBLANK(BI6)," ",BI33*Ponderadores!$M$38)</f>
        <v xml:space="preserve"> </v>
      </c>
      <c r="BJ44" s="11" t="str">
        <f>IF(ISBLANK(BJ6)," ",BJ33*Ponderadores!$M$38)</f>
        <v xml:space="preserve"> </v>
      </c>
      <c r="BK44" s="11" t="str">
        <f>IF(ISBLANK(BK6)," ",BK33*Ponderadores!$M$38)</f>
        <v xml:space="preserve"> </v>
      </c>
      <c r="BL44" s="11" t="str">
        <f>IF(ISBLANK(BL6)," ",BL33*Ponderadores!$M$38)</f>
        <v xml:space="preserve"> </v>
      </c>
      <c r="BM44" s="11" t="str">
        <f>IF(ISBLANK(BM6)," ",BM33*Ponderadores!$M$38)</f>
        <v xml:space="preserve"> </v>
      </c>
      <c r="BN44" s="11" t="str">
        <f>IF(ISBLANK(BN6)," ",BN33*Ponderadores!$M$38)</f>
        <v xml:space="preserve"> </v>
      </c>
      <c r="BO44" s="11" t="str">
        <f>IF(ISBLANK(BO6)," ",BO33*Ponderadores!$M$38)</f>
        <v xml:space="preserve"> </v>
      </c>
      <c r="BP44" s="11" t="str">
        <f>IF(ISBLANK(BP6)," ",BP33*Ponderadores!$M$38)</f>
        <v xml:space="preserve"> </v>
      </c>
      <c r="BQ44" s="11" t="str">
        <f>IF(ISBLANK(BQ6)," ",BQ33*Ponderadores!$M$38)</f>
        <v xml:space="preserve"> </v>
      </c>
      <c r="BR44" s="11" t="str">
        <f>IF(ISBLANK(BR6)," ",BR33*Ponderadores!$M$38)</f>
        <v xml:space="preserve"> </v>
      </c>
      <c r="BS44" s="11" t="str">
        <f>IF(ISBLANK(BS6)," ",BS33*Ponderadores!$M$38)</f>
        <v xml:space="preserve"> </v>
      </c>
      <c r="BT44" s="11" t="str">
        <f>IF(ISBLANK(BT6)," ",BT33*Ponderadores!$M$38)</f>
        <v xml:space="preserve"> </v>
      </c>
      <c r="BU44" s="11" t="str">
        <f>IF(ISBLANK(BU6)," ",BU33*Ponderadores!$M$38)</f>
        <v xml:space="preserve"> </v>
      </c>
      <c r="BV44" s="11" t="str">
        <f>IF(ISBLANK(BV6)," ",BV33*Ponderadores!$M$38)</f>
        <v xml:space="preserve"> </v>
      </c>
      <c r="BW44" s="11" t="str">
        <f>IF(ISBLANK(BW6)," ",BW33*Ponderadores!$M$38)</f>
        <v xml:space="preserve"> </v>
      </c>
      <c r="BX44" s="11" t="str">
        <f>IF(ISBLANK(BX6)," ",BX33*Ponderadores!$M$38)</f>
        <v xml:space="preserve"> </v>
      </c>
      <c r="BY44" s="11" t="str">
        <f>IF(ISBLANK(BY6)," ",BY33*Ponderadores!$M$38)</f>
        <v xml:space="preserve"> </v>
      </c>
      <c r="BZ44" s="11" t="str">
        <f>IF(ISBLANK(BZ6)," ",BZ33*Ponderadores!$M$38)</f>
        <v xml:space="preserve"> </v>
      </c>
      <c r="CA44" s="11" t="str">
        <f>IF(ISBLANK(CA6)," ",CA33*Ponderadores!$M$38)</f>
        <v xml:space="preserve"> </v>
      </c>
      <c r="CB44" s="11" t="str">
        <f>IF(ISBLANK(CB6)," ",CB33*Ponderadores!$M$38)</f>
        <v xml:space="preserve"> </v>
      </c>
      <c r="CC44" s="11" t="str">
        <f>IF(ISBLANK(CC6)," ",CC33*Ponderadores!$M$38)</f>
        <v xml:space="preserve"> </v>
      </c>
      <c r="CD44" s="11" t="str">
        <f>IF(ISBLANK(CD6)," ",CD33*Ponderadores!$M$38)</f>
        <v xml:space="preserve"> </v>
      </c>
      <c r="CE44" s="11" t="str">
        <f>IF(ISBLANK(CE6)," ",CE33*Ponderadores!$M$38)</f>
        <v xml:space="preserve"> </v>
      </c>
      <c r="CF44" s="11" t="str">
        <f>IF(ISBLANK(CF6)," ",CF33*Ponderadores!$M$38)</f>
        <v xml:space="preserve"> </v>
      </c>
      <c r="CG44" s="11" t="str">
        <f>IF(ISBLANK(CG6)," ",CG33*Ponderadores!$M$38)</f>
        <v xml:space="preserve"> </v>
      </c>
      <c r="CH44" s="11" t="str">
        <f>IF(ISBLANK(CH6)," ",CH33*Ponderadores!$M$38)</f>
        <v xml:space="preserve"> </v>
      </c>
      <c r="CI44" s="11" t="str">
        <f>IF(ISBLANK(CI6)," ",CI33*Ponderadores!$M$38)</f>
        <v xml:space="preserve"> </v>
      </c>
      <c r="CJ44" s="11" t="str">
        <f>IF(ISBLANK(CJ6)," ",CJ33*Ponderadores!$M$38)</f>
        <v xml:space="preserve"> </v>
      </c>
      <c r="CK44" s="11" t="str">
        <f>IF(ISBLANK(CK6)," ",CK33*Ponderadores!$M$38)</f>
        <v xml:space="preserve"> </v>
      </c>
      <c r="CL44" s="11" t="str">
        <f>IF(ISBLANK(CL6)," ",CL33*Ponderadores!$M$38)</f>
        <v xml:space="preserve"> </v>
      </c>
      <c r="CM44" s="11" t="str">
        <f>IF(ISBLANK(CM6)," ",CM33*Ponderadores!$M$38)</f>
        <v xml:space="preserve"> </v>
      </c>
      <c r="CN44" s="11" t="str">
        <f>IF(ISBLANK(CN6)," ",CN33*Ponderadores!$M$38)</f>
        <v xml:space="preserve"> </v>
      </c>
      <c r="CO44" s="11" t="str">
        <f>IF(ISBLANK(CO6)," ",CO33*Ponderadores!$M$38)</f>
        <v xml:space="preserve"> </v>
      </c>
      <c r="CP44" s="11" t="str">
        <f>IF(ISBLANK(CP6)," ",CP33*Ponderadores!$M$38)</f>
        <v xml:space="preserve"> </v>
      </c>
      <c r="CQ44" s="11" t="str">
        <f>IF(ISBLANK(CQ6)," ",CQ33*Ponderadores!$M$38)</f>
        <v xml:space="preserve"> </v>
      </c>
      <c r="CR44" s="11" t="str">
        <f>IF(ISBLANK(CR6)," ",CR33*Ponderadores!$M$38)</f>
        <v xml:space="preserve"> </v>
      </c>
      <c r="CS44" s="11" t="str">
        <f>IF(ISBLANK(CS6)," ",CS33*Ponderadores!$M$38)</f>
        <v xml:space="preserve"> </v>
      </c>
      <c r="CT44" s="11" t="str">
        <f>IF(ISBLANK(CT6)," ",CT33*Ponderadores!$M$38)</f>
        <v xml:space="preserve"> </v>
      </c>
      <c r="CU44" s="11" t="str">
        <f>IF(ISBLANK(CU6)," ",CU33*Ponderadores!$M$38)</f>
        <v xml:space="preserve"> </v>
      </c>
      <c r="CV44" s="11" t="str">
        <f>IF(ISBLANK(CV6)," ",CV33*Ponderadores!$M$38)</f>
        <v xml:space="preserve"> </v>
      </c>
      <c r="CW44" s="11" t="str">
        <f>IF(ISBLANK(CW6)," ",CW33*Ponderadores!$M$38)</f>
        <v xml:space="preserve"> </v>
      </c>
      <c r="CX44" s="11" t="str">
        <f>IF(ISBLANK(CX6)," ",CX33*Ponderadores!$M$38)</f>
        <v xml:space="preserve"> </v>
      </c>
      <c r="CY44" s="11" t="str">
        <f>IF(ISBLANK(CY6)," ",CY33*Ponderadores!$M$38)</f>
        <v xml:space="preserve"> </v>
      </c>
      <c r="CZ44" s="11" t="str">
        <f>IF(ISBLANK(CZ6)," ",CZ33*Ponderadores!$M$38)</f>
        <v xml:space="preserve"> </v>
      </c>
      <c r="DA44" s="11" t="str">
        <f>IF(ISBLANK(DA6)," ",DA33*Ponderadores!$M$38)</f>
        <v xml:space="preserve"> </v>
      </c>
      <c r="DB44" s="11" t="str">
        <f>IF(ISBLANK(DB6)," ",DB33*Ponderadores!$M$38)</f>
        <v xml:space="preserve"> </v>
      </c>
      <c r="DC44" s="11" t="str">
        <f>IF(ISBLANK(DC6)," ",DC33*Ponderadores!$M$38)</f>
        <v xml:space="preserve"> </v>
      </c>
      <c r="DD44" s="11" t="str">
        <f>IF(ISBLANK(DD6)," ",DD33*Ponderadores!$M$38)</f>
        <v xml:space="preserve"> </v>
      </c>
      <c r="DE44" s="11" t="str">
        <f>IF(ISBLANK(DE6)," ",DE33*Ponderadores!$M$38)</f>
        <v xml:space="preserve"> </v>
      </c>
      <c r="DF44" s="11" t="str">
        <f>IF(ISBLANK(DF6)," ",DF33*Ponderadores!$M$38)</f>
        <v xml:space="preserve"> </v>
      </c>
      <c r="DG44" s="11" t="str">
        <f>IF(ISBLANK(DG6)," ",DG33*Ponderadores!$M$38)</f>
        <v xml:space="preserve"> </v>
      </c>
      <c r="DH44" s="11" t="str">
        <f>IF(ISBLANK(DH6)," ",DH33*Ponderadores!$M$38)</f>
        <v xml:space="preserve"> </v>
      </c>
      <c r="DI44" s="11" t="str">
        <f>IF(ISBLANK(DI6)," ",DI33*Ponderadores!$M$38)</f>
        <v xml:space="preserve"> </v>
      </c>
    </row>
    <row r="45" spans="2:113" x14ac:dyDescent="0.25">
      <c r="B45" s="186" t="s">
        <v>115</v>
      </c>
      <c r="C45" s="11">
        <f ca="1">IF(ISBLANK(C6)," ",C34*Ponderadores!$M$39)</f>
        <v>0</v>
      </c>
      <c r="D45" s="11" t="str">
        <f>IF(ISBLANK(D6)," ",D34*Ponderadores!$M$39)</f>
        <v xml:space="preserve"> </v>
      </c>
      <c r="E45" s="11" t="str">
        <f>IF(ISBLANK(E6)," ",E34*Ponderadores!$M$39)</f>
        <v xml:space="preserve"> </v>
      </c>
      <c r="F45" s="11" t="str">
        <f>IF(ISBLANK(F6)," ",F34*Ponderadores!$M$39)</f>
        <v xml:space="preserve"> </v>
      </c>
      <c r="G45" s="11" t="str">
        <f>IF(ISBLANK(G6)," ",G34*Ponderadores!$M$39)</f>
        <v xml:space="preserve"> </v>
      </c>
      <c r="H45" s="11" t="str">
        <f>IF(ISBLANK(H6)," ",H34*Ponderadores!$M$39)</f>
        <v xml:space="preserve"> </v>
      </c>
      <c r="I45" s="155" t="str">
        <f>IF(ISBLANK(I6)," ",I34*Ponderadores!$M$39)</f>
        <v xml:space="preserve"> </v>
      </c>
      <c r="J45" s="11" t="str">
        <f>IF(ISBLANK(J6)," ",J34*Ponderadores!$M$39)</f>
        <v xml:space="preserve"> </v>
      </c>
      <c r="K45" s="11" t="str">
        <f>IF(ISBLANK(K6)," ",K34*Ponderadores!$M$39)</f>
        <v xml:space="preserve"> </v>
      </c>
      <c r="L45" s="11" t="str">
        <f>IF(ISBLANK(L6)," ",L34*Ponderadores!$M$39)</f>
        <v xml:space="preserve"> </v>
      </c>
      <c r="M45" s="11" t="str">
        <f>IF(ISBLANK(M6)," ",M34*Ponderadores!$M$39)</f>
        <v xml:space="preserve"> </v>
      </c>
      <c r="N45" s="11" t="str">
        <f>IF(ISBLANK(N6)," ",N34*Ponderadores!$M$39)</f>
        <v xml:space="preserve"> </v>
      </c>
      <c r="O45" s="11" t="str">
        <f>IF(ISBLANK(O6)," ",O34*Ponderadores!$M$39)</f>
        <v xml:space="preserve"> </v>
      </c>
      <c r="P45" s="11" t="str">
        <f>IF(ISBLANK(P6)," ",P34*Ponderadores!$M$39)</f>
        <v xml:space="preserve"> </v>
      </c>
      <c r="Q45" s="11" t="str">
        <f>IF(ISBLANK(Q6)," ",Q34*Ponderadores!$M$39)</f>
        <v xml:space="preserve"> </v>
      </c>
      <c r="R45" s="11" t="str">
        <f>IF(ISBLANK(R6)," ",R34*Ponderadores!$M$39)</f>
        <v xml:space="preserve"> </v>
      </c>
      <c r="S45" s="11" t="str">
        <f>IF(ISBLANK(S6)," ",S34*Ponderadores!$M$39)</f>
        <v xml:space="preserve"> </v>
      </c>
      <c r="T45" s="11" t="str">
        <f>IF(ISBLANK(T6)," ",T34*Ponderadores!$M$39)</f>
        <v xml:space="preserve"> </v>
      </c>
      <c r="U45" s="11" t="str">
        <f>IF(ISBLANK(U6)," ",U34*Ponderadores!$M$39)</f>
        <v xml:space="preserve"> </v>
      </c>
      <c r="V45" s="11" t="str">
        <f>IF(ISBLANK(V6)," ",V34*Ponderadores!$M$39)</f>
        <v xml:space="preserve"> </v>
      </c>
      <c r="W45" s="11" t="str">
        <f>IF(ISBLANK(W6)," ",W34*Ponderadores!$M$39)</f>
        <v xml:space="preserve"> </v>
      </c>
      <c r="X45" s="11" t="str">
        <f>IF(ISBLANK(X6)," ",X34*Ponderadores!$M$39)</f>
        <v xml:space="preserve"> </v>
      </c>
      <c r="Y45" s="11" t="str">
        <f>IF(ISBLANK(Y6)," ",Y34*Ponderadores!$M$39)</f>
        <v xml:space="preserve"> </v>
      </c>
      <c r="Z45" s="11" t="str">
        <f>IF(ISBLANK(Z6)," ",Z34*Ponderadores!$M$39)</f>
        <v xml:space="preserve"> </v>
      </c>
      <c r="AA45" s="11" t="str">
        <f>IF(ISBLANK(AA6)," ",AA34*Ponderadores!$M$39)</f>
        <v xml:space="preserve"> </v>
      </c>
      <c r="AB45" s="11" t="str">
        <f>IF(ISBLANK(AB6)," ",AB34*Ponderadores!$M$39)</f>
        <v xml:space="preserve"> </v>
      </c>
      <c r="AC45" s="11" t="str">
        <f>IF(ISBLANK(AC6)," ",AC34*Ponderadores!$M$39)</f>
        <v xml:space="preserve"> </v>
      </c>
      <c r="AD45" s="11" t="str">
        <f>IF(ISBLANK(AD6)," ",AD34*Ponderadores!$M$39)</f>
        <v xml:space="preserve"> </v>
      </c>
      <c r="AE45" s="11" t="str">
        <f>IF(ISBLANK(AE6)," ",AE34*Ponderadores!$M$39)</f>
        <v xml:space="preserve"> </v>
      </c>
      <c r="AF45" s="11" t="str">
        <f>IF(ISBLANK(AF6)," ",AF34*Ponderadores!$M$39)</f>
        <v xml:space="preserve"> </v>
      </c>
      <c r="AG45" s="11" t="str">
        <f>IF(ISBLANK(AG6)," ",AG34*Ponderadores!$M$39)</f>
        <v xml:space="preserve"> </v>
      </c>
      <c r="AH45" s="11" t="str">
        <f>IF(ISBLANK(AH6)," ",AH34*Ponderadores!$M$39)</f>
        <v xml:space="preserve"> </v>
      </c>
      <c r="AI45" s="11" t="str">
        <f>IF(ISBLANK(AI6)," ",AI34*Ponderadores!$M$39)</f>
        <v xml:space="preserve"> </v>
      </c>
      <c r="AJ45" s="11" t="str">
        <f>IF(ISBLANK(AJ6)," ",AJ34*Ponderadores!$M$39)</f>
        <v xml:space="preserve"> </v>
      </c>
      <c r="AK45" s="11" t="str">
        <f>IF(ISBLANK(AK6)," ",AK34*Ponderadores!$M$39)</f>
        <v xml:space="preserve"> </v>
      </c>
      <c r="AL45" s="11" t="str">
        <f>IF(ISBLANK(AL6)," ",AL34*Ponderadores!$M$39)</f>
        <v xml:space="preserve"> </v>
      </c>
      <c r="AM45" s="11" t="str">
        <f>IF(ISBLANK(AM6)," ",AM34*Ponderadores!$M$39)</f>
        <v xml:space="preserve"> </v>
      </c>
      <c r="AN45" s="11" t="str">
        <f>IF(ISBLANK(AN6)," ",AN34*Ponderadores!$M$39)</f>
        <v xml:space="preserve"> </v>
      </c>
      <c r="AO45" s="11" t="str">
        <f>IF(ISBLANK(AO6)," ",AO34*Ponderadores!$M$39)</f>
        <v xml:space="preserve"> </v>
      </c>
      <c r="AP45" s="11" t="str">
        <f>IF(ISBLANK(AP6)," ",AP34*Ponderadores!$M$39)</f>
        <v xml:space="preserve"> </v>
      </c>
      <c r="AQ45" s="11" t="str">
        <f>IF(ISBLANK(AQ6)," ",AQ34*Ponderadores!$M$39)</f>
        <v xml:space="preserve"> </v>
      </c>
      <c r="AR45" s="11" t="str">
        <f>IF(ISBLANK(AR6)," ",AR34*Ponderadores!$M$39)</f>
        <v xml:space="preserve"> </v>
      </c>
      <c r="AS45" s="11" t="str">
        <f>IF(ISBLANK(AS6)," ",AS34*Ponderadores!$M$39)</f>
        <v xml:space="preserve"> </v>
      </c>
      <c r="AT45" s="11" t="str">
        <f>IF(ISBLANK(AT6)," ",AT34*Ponderadores!$M$39)</f>
        <v xml:space="preserve"> </v>
      </c>
      <c r="AU45" s="11" t="str">
        <f>IF(ISBLANK(AU6)," ",AU34*Ponderadores!$M$39)</f>
        <v xml:space="preserve"> </v>
      </c>
      <c r="AV45" s="11" t="str">
        <f>IF(ISBLANK(AV6)," ",AV34*Ponderadores!$M$39)</f>
        <v xml:space="preserve"> </v>
      </c>
      <c r="AW45" s="11" t="str">
        <f>IF(ISBLANK(AW6)," ",AW34*Ponderadores!$M$39)</f>
        <v xml:space="preserve"> </v>
      </c>
      <c r="AX45" s="11" t="str">
        <f>IF(ISBLANK(AX6)," ",AX34*Ponderadores!$M$39)</f>
        <v xml:space="preserve"> </v>
      </c>
      <c r="AY45" s="11" t="str">
        <f>IF(ISBLANK(AY6)," ",AY34*Ponderadores!$M$39)</f>
        <v xml:space="preserve"> </v>
      </c>
      <c r="AZ45" s="11" t="str">
        <f>IF(ISBLANK(AZ6)," ",AZ34*Ponderadores!$M$39)</f>
        <v xml:space="preserve"> </v>
      </c>
      <c r="BA45" s="11" t="str">
        <f>IF(ISBLANK(BA6)," ",BA34*Ponderadores!$M$39)</f>
        <v xml:space="preserve"> </v>
      </c>
      <c r="BB45" s="11" t="str">
        <f>IF(ISBLANK(BB6)," ",BB34*Ponderadores!$M$39)</f>
        <v xml:space="preserve"> </v>
      </c>
      <c r="BC45" s="11" t="str">
        <f>IF(ISBLANK(BC6)," ",BC34*Ponderadores!$M$39)</f>
        <v xml:space="preserve"> </v>
      </c>
      <c r="BD45" s="11" t="str">
        <f>IF(ISBLANK(BD6)," ",BD34*Ponderadores!$M$39)</f>
        <v xml:space="preserve"> </v>
      </c>
      <c r="BE45" s="11" t="str">
        <f>IF(ISBLANK(BE6)," ",BE34*Ponderadores!$M$39)</f>
        <v xml:space="preserve"> </v>
      </c>
      <c r="BF45" s="11" t="str">
        <f>IF(ISBLANK(BF6)," ",BF34*Ponderadores!$M$39)</f>
        <v xml:space="preserve"> </v>
      </c>
      <c r="BG45" s="11" t="str">
        <f>IF(ISBLANK(BG6)," ",BG34*Ponderadores!$M$39)</f>
        <v xml:space="preserve"> </v>
      </c>
      <c r="BH45" s="11" t="str">
        <f>IF(ISBLANK(BH6)," ",BH34*Ponderadores!$M$39)</f>
        <v xml:space="preserve"> </v>
      </c>
      <c r="BI45" s="11" t="str">
        <f>IF(ISBLANK(BI6)," ",BI34*Ponderadores!$M$39)</f>
        <v xml:space="preserve"> </v>
      </c>
      <c r="BJ45" s="11" t="str">
        <f>IF(ISBLANK(BJ6)," ",BJ34*Ponderadores!$M$39)</f>
        <v xml:space="preserve"> </v>
      </c>
      <c r="BK45" s="11" t="str">
        <f>IF(ISBLANK(BK6)," ",BK34*Ponderadores!$M$39)</f>
        <v xml:space="preserve"> </v>
      </c>
      <c r="BL45" s="11" t="str">
        <f>IF(ISBLANK(BL6)," ",BL34*Ponderadores!$M$39)</f>
        <v xml:space="preserve"> </v>
      </c>
      <c r="BM45" s="11" t="str">
        <f>IF(ISBLANK(BM6)," ",BM34*Ponderadores!$M$39)</f>
        <v xml:space="preserve"> </v>
      </c>
      <c r="BN45" s="11" t="str">
        <f>IF(ISBLANK(BN6)," ",BN34*Ponderadores!$M$39)</f>
        <v xml:space="preserve"> </v>
      </c>
      <c r="BO45" s="11" t="str">
        <f>IF(ISBLANK(BO6)," ",BO34*Ponderadores!$M$39)</f>
        <v xml:space="preserve"> </v>
      </c>
      <c r="BP45" s="11" t="str">
        <f>IF(ISBLANK(BP6)," ",BP34*Ponderadores!$M$39)</f>
        <v xml:space="preserve"> </v>
      </c>
      <c r="BQ45" s="11" t="str">
        <f>IF(ISBLANK(BQ6)," ",BQ34*Ponderadores!$M$39)</f>
        <v xml:space="preserve"> </v>
      </c>
      <c r="BR45" s="11" t="str">
        <f>IF(ISBLANK(BR6)," ",BR34*Ponderadores!$M$39)</f>
        <v xml:space="preserve"> </v>
      </c>
      <c r="BS45" s="11" t="str">
        <f>IF(ISBLANK(BS6)," ",BS34*Ponderadores!$M$39)</f>
        <v xml:space="preserve"> </v>
      </c>
      <c r="BT45" s="11" t="str">
        <f>IF(ISBLANK(BT6)," ",BT34*Ponderadores!$M$39)</f>
        <v xml:space="preserve"> </v>
      </c>
      <c r="BU45" s="11" t="str">
        <f>IF(ISBLANK(BU6)," ",BU34*Ponderadores!$M$39)</f>
        <v xml:space="preserve"> </v>
      </c>
      <c r="BV45" s="11" t="str">
        <f>IF(ISBLANK(BV6)," ",BV34*Ponderadores!$M$39)</f>
        <v xml:space="preserve"> </v>
      </c>
      <c r="BW45" s="11" t="str">
        <f>IF(ISBLANK(BW6)," ",BW34*Ponderadores!$M$39)</f>
        <v xml:space="preserve"> </v>
      </c>
      <c r="BX45" s="11" t="str">
        <f>IF(ISBLANK(BX6)," ",BX34*Ponderadores!$M$39)</f>
        <v xml:space="preserve"> </v>
      </c>
      <c r="BY45" s="11" t="str">
        <f>IF(ISBLANK(BY6)," ",BY34*Ponderadores!$M$39)</f>
        <v xml:space="preserve"> </v>
      </c>
      <c r="BZ45" s="11" t="str">
        <f>IF(ISBLANK(BZ6)," ",BZ34*Ponderadores!$M$39)</f>
        <v xml:space="preserve"> </v>
      </c>
      <c r="CA45" s="11" t="str">
        <f>IF(ISBLANK(CA6)," ",CA34*Ponderadores!$M$39)</f>
        <v xml:space="preserve"> </v>
      </c>
      <c r="CB45" s="11" t="str">
        <f>IF(ISBLANK(CB6)," ",CB34*Ponderadores!$M$39)</f>
        <v xml:space="preserve"> </v>
      </c>
      <c r="CC45" s="11" t="str">
        <f>IF(ISBLANK(CC6)," ",CC34*Ponderadores!$M$39)</f>
        <v xml:space="preserve"> </v>
      </c>
      <c r="CD45" s="11" t="str">
        <f>IF(ISBLANK(CD6)," ",CD34*Ponderadores!$M$39)</f>
        <v xml:space="preserve"> </v>
      </c>
      <c r="CE45" s="11" t="str">
        <f>IF(ISBLANK(CE6)," ",CE34*Ponderadores!$M$39)</f>
        <v xml:space="preserve"> </v>
      </c>
      <c r="CF45" s="11" t="str">
        <f>IF(ISBLANK(CF6)," ",CF34*Ponderadores!$M$39)</f>
        <v xml:space="preserve"> </v>
      </c>
      <c r="CG45" s="11" t="str">
        <f>IF(ISBLANK(CG6)," ",CG34*Ponderadores!$M$39)</f>
        <v xml:space="preserve"> </v>
      </c>
      <c r="CH45" s="11" t="str">
        <f>IF(ISBLANK(CH6)," ",CH34*Ponderadores!$M$39)</f>
        <v xml:space="preserve"> </v>
      </c>
      <c r="CI45" s="11" t="str">
        <f>IF(ISBLANK(CI6)," ",CI34*Ponderadores!$M$39)</f>
        <v xml:space="preserve"> </v>
      </c>
      <c r="CJ45" s="11" t="str">
        <f>IF(ISBLANK(CJ6)," ",CJ34*Ponderadores!$M$39)</f>
        <v xml:space="preserve"> </v>
      </c>
      <c r="CK45" s="11" t="str">
        <f>IF(ISBLANK(CK6)," ",CK34*Ponderadores!$M$39)</f>
        <v xml:space="preserve"> </v>
      </c>
      <c r="CL45" s="11" t="str">
        <f>IF(ISBLANK(CL6)," ",CL34*Ponderadores!$M$39)</f>
        <v xml:space="preserve"> </v>
      </c>
      <c r="CM45" s="11" t="str">
        <f>IF(ISBLANK(CM6)," ",CM34*Ponderadores!$M$39)</f>
        <v xml:space="preserve"> </v>
      </c>
      <c r="CN45" s="11" t="str">
        <f>IF(ISBLANK(CN6)," ",CN34*Ponderadores!$M$39)</f>
        <v xml:space="preserve"> </v>
      </c>
      <c r="CO45" s="11" t="str">
        <f>IF(ISBLANK(CO6)," ",CO34*Ponderadores!$M$39)</f>
        <v xml:space="preserve"> </v>
      </c>
      <c r="CP45" s="11" t="str">
        <f>IF(ISBLANK(CP6)," ",CP34*Ponderadores!$M$39)</f>
        <v xml:space="preserve"> </v>
      </c>
      <c r="CQ45" s="11" t="str">
        <f>IF(ISBLANK(CQ6)," ",CQ34*Ponderadores!$M$39)</f>
        <v xml:space="preserve"> </v>
      </c>
      <c r="CR45" s="11" t="str">
        <f>IF(ISBLANK(CR6)," ",CR34*Ponderadores!$M$39)</f>
        <v xml:space="preserve"> </v>
      </c>
      <c r="CS45" s="11" t="str">
        <f>IF(ISBLANK(CS6)," ",CS34*Ponderadores!$M$39)</f>
        <v xml:space="preserve"> </v>
      </c>
      <c r="CT45" s="11" t="str">
        <f>IF(ISBLANK(CT6)," ",CT34*Ponderadores!$M$39)</f>
        <v xml:space="preserve"> </v>
      </c>
      <c r="CU45" s="11" t="str">
        <f>IF(ISBLANK(CU6)," ",CU34*Ponderadores!$M$39)</f>
        <v xml:space="preserve"> </v>
      </c>
      <c r="CV45" s="11" t="str">
        <f>IF(ISBLANK(CV6)," ",CV34*Ponderadores!$M$39)</f>
        <v xml:space="preserve"> </v>
      </c>
      <c r="CW45" s="11" t="str">
        <f>IF(ISBLANK(CW6)," ",CW34*Ponderadores!$M$39)</f>
        <v xml:space="preserve"> </v>
      </c>
      <c r="CX45" s="11" t="str">
        <f>IF(ISBLANK(CX6)," ",CX34*Ponderadores!$M$39)</f>
        <v xml:space="preserve"> </v>
      </c>
      <c r="CY45" s="11" t="str">
        <f>IF(ISBLANK(CY6)," ",CY34*Ponderadores!$M$39)</f>
        <v xml:space="preserve"> </v>
      </c>
      <c r="CZ45" s="11" t="str">
        <f>IF(ISBLANK(CZ6)," ",CZ34*Ponderadores!$M$39)</f>
        <v xml:space="preserve"> </v>
      </c>
      <c r="DA45" s="11" t="str">
        <f>IF(ISBLANK(DA6)," ",DA34*Ponderadores!$M$39)</f>
        <v xml:space="preserve"> </v>
      </c>
      <c r="DB45" s="11" t="str">
        <f>IF(ISBLANK(DB6)," ",DB34*Ponderadores!$M$39)</f>
        <v xml:space="preserve"> </v>
      </c>
      <c r="DC45" s="11" t="str">
        <f>IF(ISBLANK(DC6)," ",DC34*Ponderadores!$M$39)</f>
        <v xml:space="preserve"> </v>
      </c>
      <c r="DD45" s="11" t="str">
        <f>IF(ISBLANK(DD6)," ",DD34*Ponderadores!$M$39)</f>
        <v xml:space="preserve"> </v>
      </c>
      <c r="DE45" s="11" t="str">
        <f>IF(ISBLANK(DE6)," ",DE34*Ponderadores!$M$39)</f>
        <v xml:space="preserve"> </v>
      </c>
      <c r="DF45" s="11" t="str">
        <f>IF(ISBLANK(DF6)," ",DF34*Ponderadores!$M$39)</f>
        <v xml:space="preserve"> </v>
      </c>
      <c r="DG45" s="11" t="str">
        <f>IF(ISBLANK(DG6)," ",DG34*Ponderadores!$M$39)</f>
        <v xml:space="preserve"> </v>
      </c>
      <c r="DH45" s="11" t="str">
        <f>IF(ISBLANK(DH6)," ",DH34*Ponderadores!$M$39)</f>
        <v xml:space="preserve"> </v>
      </c>
      <c r="DI45" s="11" t="str">
        <f>IF(ISBLANK(DI6)," ",DI34*Ponderadores!$M$39)</f>
        <v xml:space="preserve"> </v>
      </c>
    </row>
    <row r="46" spans="2:113" x14ac:dyDescent="0.25">
      <c r="B46" s="186" t="s">
        <v>163</v>
      </c>
      <c r="C46" s="11">
        <f ca="1">IF(ISBLANK(C6)," ",C35*Ponderadores!$M$40)</f>
        <v>0</v>
      </c>
      <c r="D46" s="11" t="str">
        <f>IF(ISBLANK(D6)," ",D35*Ponderadores!$M$40)</f>
        <v xml:space="preserve"> </v>
      </c>
      <c r="E46" s="11" t="str">
        <f>IF(ISBLANK(E6)," ",E35*Ponderadores!$M$40)</f>
        <v xml:space="preserve"> </v>
      </c>
      <c r="F46" s="11" t="str">
        <f>IF(ISBLANK(F6)," ",F35*Ponderadores!$M$40)</f>
        <v xml:space="preserve"> </v>
      </c>
      <c r="G46" s="11" t="str">
        <f>IF(ISBLANK(G6)," ",G35*Ponderadores!$M$40)</f>
        <v xml:space="preserve"> </v>
      </c>
      <c r="H46" s="11" t="str">
        <f>IF(ISBLANK(H6)," ",H35*Ponderadores!$M$40)</f>
        <v xml:space="preserve"> </v>
      </c>
      <c r="I46" s="155" t="str">
        <f>IF(ISBLANK(I6)," ",I35*Ponderadores!$M$40)</f>
        <v xml:space="preserve"> </v>
      </c>
      <c r="J46" s="11" t="str">
        <f>IF(ISBLANK(J6)," ",J35*Ponderadores!$M$40)</f>
        <v xml:space="preserve"> </v>
      </c>
      <c r="K46" s="11" t="str">
        <f>IF(ISBLANK(K6)," ",K35*Ponderadores!$M$40)</f>
        <v xml:space="preserve"> </v>
      </c>
      <c r="L46" s="11" t="str">
        <f>IF(ISBLANK(L6)," ",L35*Ponderadores!$M$40)</f>
        <v xml:space="preserve"> </v>
      </c>
      <c r="M46" s="11" t="str">
        <f>IF(ISBLANK(M6)," ",M35*Ponderadores!$M$40)</f>
        <v xml:space="preserve"> </v>
      </c>
      <c r="N46" s="11" t="str">
        <f>IF(ISBLANK(N6)," ",N35*Ponderadores!$M$40)</f>
        <v xml:space="preserve"> </v>
      </c>
      <c r="O46" s="11" t="str">
        <f>IF(ISBLANK(O6)," ",O35*Ponderadores!$M$40)</f>
        <v xml:space="preserve"> </v>
      </c>
      <c r="P46" s="11" t="str">
        <f>IF(ISBLANK(P6)," ",P35*Ponderadores!$M$40)</f>
        <v xml:space="preserve"> </v>
      </c>
      <c r="Q46" s="11" t="str">
        <f>IF(ISBLANK(Q6)," ",Q35*Ponderadores!$M$40)</f>
        <v xml:space="preserve"> </v>
      </c>
      <c r="R46" s="11" t="str">
        <f>IF(ISBLANK(R6)," ",R35*Ponderadores!$M$40)</f>
        <v xml:space="preserve"> </v>
      </c>
      <c r="S46" s="11" t="str">
        <f>IF(ISBLANK(S6)," ",S35*Ponderadores!$M$40)</f>
        <v xml:space="preserve"> </v>
      </c>
      <c r="T46" s="11" t="str">
        <f>IF(ISBLANK(T6)," ",T35*Ponderadores!$M$40)</f>
        <v xml:space="preserve"> </v>
      </c>
      <c r="U46" s="11" t="str">
        <f>IF(ISBLANK(U6)," ",U35*Ponderadores!$M$40)</f>
        <v xml:space="preserve"> </v>
      </c>
      <c r="V46" s="11" t="str">
        <f>IF(ISBLANK(V6)," ",V35*Ponderadores!$M$40)</f>
        <v xml:space="preserve"> </v>
      </c>
      <c r="W46" s="11" t="str">
        <f>IF(ISBLANK(W6)," ",W35*Ponderadores!$M$40)</f>
        <v xml:space="preserve"> </v>
      </c>
      <c r="X46" s="11" t="str">
        <f>IF(ISBLANK(X6)," ",X35*Ponderadores!$M$40)</f>
        <v xml:space="preserve"> </v>
      </c>
      <c r="Y46" s="11" t="str">
        <f>IF(ISBLANK(Y6)," ",Y35*Ponderadores!$M$40)</f>
        <v xml:space="preserve"> </v>
      </c>
      <c r="Z46" s="11" t="str">
        <f>IF(ISBLANK(Z6)," ",Z35*Ponderadores!$M$40)</f>
        <v xml:space="preserve"> </v>
      </c>
      <c r="AA46" s="11" t="str">
        <f>IF(ISBLANK(AA6)," ",AA35*Ponderadores!$M$40)</f>
        <v xml:space="preserve"> </v>
      </c>
      <c r="AB46" s="11" t="str">
        <f>IF(ISBLANK(AB6)," ",AB35*Ponderadores!$M$40)</f>
        <v xml:space="preserve"> </v>
      </c>
      <c r="AC46" s="11" t="str">
        <f>IF(ISBLANK(AC6)," ",AC35*Ponderadores!$M$40)</f>
        <v xml:space="preserve"> </v>
      </c>
      <c r="AD46" s="11" t="str">
        <f>IF(ISBLANK(AD6)," ",AD35*Ponderadores!$M$40)</f>
        <v xml:space="preserve"> </v>
      </c>
      <c r="AE46" s="11" t="str">
        <f>IF(ISBLANK(AE6)," ",AE35*Ponderadores!$M$40)</f>
        <v xml:space="preserve"> </v>
      </c>
      <c r="AF46" s="11" t="str">
        <f>IF(ISBLANK(AF6)," ",AF35*Ponderadores!$M$40)</f>
        <v xml:space="preserve"> </v>
      </c>
      <c r="AG46" s="11" t="str">
        <f>IF(ISBLANK(AG6)," ",AG35*Ponderadores!$M$40)</f>
        <v xml:space="preserve"> </v>
      </c>
      <c r="AH46" s="11" t="str">
        <f>IF(ISBLANK(AH6)," ",AH35*Ponderadores!$M$40)</f>
        <v xml:space="preserve"> </v>
      </c>
      <c r="AI46" s="11" t="str">
        <f>IF(ISBLANK(AI6)," ",AI35*Ponderadores!$M$40)</f>
        <v xml:space="preserve"> </v>
      </c>
      <c r="AJ46" s="11" t="str">
        <f>IF(ISBLANK(AJ6)," ",AJ35*Ponderadores!$M$40)</f>
        <v xml:space="preserve"> </v>
      </c>
      <c r="AK46" s="11" t="str">
        <f>IF(ISBLANK(AK6)," ",AK35*Ponderadores!$M$40)</f>
        <v xml:space="preserve"> </v>
      </c>
      <c r="AL46" s="11" t="str">
        <f>IF(ISBLANK(AL6)," ",AL35*Ponderadores!$M$40)</f>
        <v xml:space="preserve"> </v>
      </c>
      <c r="AM46" s="11" t="str">
        <f>IF(ISBLANK(AM6)," ",AM35*Ponderadores!$M$40)</f>
        <v xml:space="preserve"> </v>
      </c>
      <c r="AN46" s="11" t="str">
        <f>IF(ISBLANK(AN6)," ",AN35*Ponderadores!$M$40)</f>
        <v xml:space="preserve"> </v>
      </c>
      <c r="AO46" s="11" t="str">
        <f>IF(ISBLANK(AO6)," ",AO35*Ponderadores!$M$40)</f>
        <v xml:space="preserve"> </v>
      </c>
      <c r="AP46" s="11" t="str">
        <f>IF(ISBLANK(AP6)," ",AP35*Ponderadores!$M$40)</f>
        <v xml:space="preserve"> </v>
      </c>
      <c r="AQ46" s="11" t="str">
        <f>IF(ISBLANK(AQ6)," ",AQ35*Ponderadores!$M$40)</f>
        <v xml:space="preserve"> </v>
      </c>
      <c r="AR46" s="11" t="str">
        <f>IF(ISBLANK(AR6)," ",AR35*Ponderadores!$M$40)</f>
        <v xml:space="preserve"> </v>
      </c>
      <c r="AS46" s="11" t="str">
        <f>IF(ISBLANK(AS6)," ",AS35*Ponderadores!$M$40)</f>
        <v xml:space="preserve"> </v>
      </c>
      <c r="AT46" s="11" t="str">
        <f>IF(ISBLANK(AT6)," ",AT35*Ponderadores!$M$40)</f>
        <v xml:space="preserve"> </v>
      </c>
      <c r="AU46" s="11" t="str">
        <f>IF(ISBLANK(AU6)," ",AU35*Ponderadores!$M$40)</f>
        <v xml:space="preserve"> </v>
      </c>
      <c r="AV46" s="11" t="str">
        <f>IF(ISBLANK(AV6)," ",AV35*Ponderadores!$M$40)</f>
        <v xml:space="preserve"> </v>
      </c>
      <c r="AW46" s="11" t="str">
        <f>IF(ISBLANK(AW6)," ",AW35*Ponderadores!$M$40)</f>
        <v xml:space="preserve"> </v>
      </c>
      <c r="AX46" s="11" t="str">
        <f>IF(ISBLANK(AX6)," ",AX35*Ponderadores!$M$40)</f>
        <v xml:space="preserve"> </v>
      </c>
      <c r="AY46" s="11" t="str">
        <f>IF(ISBLANK(AY6)," ",AY35*Ponderadores!$M$40)</f>
        <v xml:space="preserve"> </v>
      </c>
      <c r="AZ46" s="11" t="str">
        <f>IF(ISBLANK(AZ6)," ",AZ35*Ponderadores!$M$40)</f>
        <v xml:space="preserve"> </v>
      </c>
      <c r="BA46" s="11" t="str">
        <f>IF(ISBLANK(BA6)," ",BA35*Ponderadores!$M$40)</f>
        <v xml:space="preserve"> </v>
      </c>
      <c r="BB46" s="11" t="str">
        <f>IF(ISBLANK(BB6)," ",BB35*Ponderadores!$M$40)</f>
        <v xml:space="preserve"> </v>
      </c>
      <c r="BC46" s="11" t="str">
        <f>IF(ISBLANK(BC6)," ",BC35*Ponderadores!$M$40)</f>
        <v xml:space="preserve"> </v>
      </c>
      <c r="BD46" s="11" t="str">
        <f>IF(ISBLANK(BD6)," ",BD35*Ponderadores!$M$40)</f>
        <v xml:space="preserve"> </v>
      </c>
      <c r="BE46" s="11" t="str">
        <f>IF(ISBLANK(BE6)," ",BE35*Ponderadores!$M$40)</f>
        <v xml:space="preserve"> </v>
      </c>
      <c r="BF46" s="11" t="str">
        <f>IF(ISBLANK(BF6)," ",BF35*Ponderadores!$M$40)</f>
        <v xml:space="preserve"> </v>
      </c>
      <c r="BG46" s="11" t="str">
        <f>IF(ISBLANK(BG6)," ",BG35*Ponderadores!$M$40)</f>
        <v xml:space="preserve"> </v>
      </c>
      <c r="BH46" s="11" t="str">
        <f>IF(ISBLANK(BH6)," ",BH35*Ponderadores!$M$40)</f>
        <v xml:space="preserve"> </v>
      </c>
      <c r="BI46" s="11" t="str">
        <f>IF(ISBLANK(BI6)," ",BI35*Ponderadores!$M$40)</f>
        <v xml:space="preserve"> </v>
      </c>
      <c r="BJ46" s="11" t="str">
        <f>IF(ISBLANK(BJ6)," ",BJ35*Ponderadores!$M$40)</f>
        <v xml:space="preserve"> </v>
      </c>
      <c r="BK46" s="11" t="str">
        <f>IF(ISBLANK(BK6)," ",BK35*Ponderadores!$M$40)</f>
        <v xml:space="preserve"> </v>
      </c>
      <c r="BL46" s="11" t="str">
        <f>IF(ISBLANK(BL6)," ",BL35*Ponderadores!$M$40)</f>
        <v xml:space="preserve"> </v>
      </c>
      <c r="BM46" s="11" t="str">
        <f>IF(ISBLANK(BM6)," ",BM35*Ponderadores!$M$40)</f>
        <v xml:space="preserve"> </v>
      </c>
      <c r="BN46" s="11" t="str">
        <f>IF(ISBLANK(BN6)," ",BN35*Ponderadores!$M$40)</f>
        <v xml:space="preserve"> </v>
      </c>
      <c r="BO46" s="11" t="str">
        <f>IF(ISBLANK(BO6)," ",BO35*Ponderadores!$M$40)</f>
        <v xml:space="preserve"> </v>
      </c>
      <c r="BP46" s="11" t="str">
        <f>IF(ISBLANK(BP6)," ",BP35*Ponderadores!$M$40)</f>
        <v xml:space="preserve"> </v>
      </c>
      <c r="BQ46" s="11" t="str">
        <f>IF(ISBLANK(BQ6)," ",BQ35*Ponderadores!$M$40)</f>
        <v xml:space="preserve"> </v>
      </c>
      <c r="BR46" s="11" t="str">
        <f>IF(ISBLANK(BR6)," ",BR35*Ponderadores!$M$40)</f>
        <v xml:space="preserve"> </v>
      </c>
      <c r="BS46" s="11" t="str">
        <f>IF(ISBLANK(BS6)," ",BS35*Ponderadores!$M$40)</f>
        <v xml:space="preserve"> </v>
      </c>
      <c r="BT46" s="11" t="str">
        <f>IF(ISBLANK(BT6)," ",BT35*Ponderadores!$M$40)</f>
        <v xml:space="preserve"> </v>
      </c>
      <c r="BU46" s="11" t="str">
        <f>IF(ISBLANK(BU6)," ",BU35*Ponderadores!$M$40)</f>
        <v xml:space="preserve"> </v>
      </c>
      <c r="BV46" s="11" t="str">
        <f>IF(ISBLANK(BV6)," ",BV35*Ponderadores!$M$40)</f>
        <v xml:space="preserve"> </v>
      </c>
      <c r="BW46" s="11" t="str">
        <f>IF(ISBLANK(BW6)," ",BW35*Ponderadores!$M$40)</f>
        <v xml:space="preserve"> </v>
      </c>
      <c r="BX46" s="11" t="str">
        <f>IF(ISBLANK(BX6)," ",BX35*Ponderadores!$M$40)</f>
        <v xml:space="preserve"> </v>
      </c>
      <c r="BY46" s="11" t="str">
        <f>IF(ISBLANK(BY6)," ",BY35*Ponderadores!$M$40)</f>
        <v xml:space="preserve"> </v>
      </c>
      <c r="BZ46" s="11" t="str">
        <f>IF(ISBLANK(BZ6)," ",BZ35*Ponderadores!$M$40)</f>
        <v xml:space="preserve"> </v>
      </c>
      <c r="CA46" s="11" t="str">
        <f>IF(ISBLANK(CA6)," ",CA35*Ponderadores!$M$40)</f>
        <v xml:space="preserve"> </v>
      </c>
      <c r="CB46" s="11" t="str">
        <f>IF(ISBLANK(CB6)," ",CB35*Ponderadores!$M$40)</f>
        <v xml:space="preserve"> </v>
      </c>
      <c r="CC46" s="11" t="str">
        <f>IF(ISBLANK(CC6)," ",CC35*Ponderadores!$M$40)</f>
        <v xml:space="preserve"> </v>
      </c>
      <c r="CD46" s="11" t="str">
        <f>IF(ISBLANK(CD6)," ",CD35*Ponderadores!$M$40)</f>
        <v xml:space="preserve"> </v>
      </c>
      <c r="CE46" s="11" t="str">
        <f>IF(ISBLANK(CE6)," ",CE35*Ponderadores!$M$40)</f>
        <v xml:space="preserve"> </v>
      </c>
      <c r="CF46" s="11" t="str">
        <f>IF(ISBLANK(CF6)," ",CF35*Ponderadores!$M$40)</f>
        <v xml:space="preserve"> </v>
      </c>
      <c r="CG46" s="11" t="str">
        <f>IF(ISBLANK(CG6)," ",CG35*Ponderadores!$M$40)</f>
        <v xml:space="preserve"> </v>
      </c>
      <c r="CH46" s="11" t="str">
        <f>IF(ISBLANK(CH6)," ",CH35*Ponderadores!$M$40)</f>
        <v xml:space="preserve"> </v>
      </c>
      <c r="CI46" s="11" t="str">
        <f>IF(ISBLANK(CI6)," ",CI35*Ponderadores!$M$40)</f>
        <v xml:space="preserve"> </v>
      </c>
      <c r="CJ46" s="11" t="str">
        <f>IF(ISBLANK(CJ6)," ",CJ35*Ponderadores!$M$40)</f>
        <v xml:space="preserve"> </v>
      </c>
      <c r="CK46" s="11" t="str">
        <f>IF(ISBLANK(CK6)," ",CK35*Ponderadores!$M$40)</f>
        <v xml:space="preserve"> </v>
      </c>
      <c r="CL46" s="11" t="str">
        <f>IF(ISBLANK(CL6)," ",CL35*Ponderadores!$M$40)</f>
        <v xml:space="preserve"> </v>
      </c>
      <c r="CM46" s="11" t="str">
        <f>IF(ISBLANK(CM6)," ",CM35*Ponderadores!$M$40)</f>
        <v xml:space="preserve"> </v>
      </c>
      <c r="CN46" s="11" t="str">
        <f>IF(ISBLANK(CN6)," ",CN35*Ponderadores!$M$40)</f>
        <v xml:space="preserve"> </v>
      </c>
      <c r="CO46" s="11" t="str">
        <f>IF(ISBLANK(CO6)," ",CO35*Ponderadores!$M$40)</f>
        <v xml:space="preserve"> </v>
      </c>
      <c r="CP46" s="11" t="str">
        <f>IF(ISBLANK(CP6)," ",CP35*Ponderadores!$M$40)</f>
        <v xml:space="preserve"> </v>
      </c>
      <c r="CQ46" s="11" t="str">
        <f>IF(ISBLANK(CQ6)," ",CQ35*Ponderadores!$M$40)</f>
        <v xml:space="preserve"> </v>
      </c>
      <c r="CR46" s="11" t="str">
        <f>IF(ISBLANK(CR6)," ",CR35*Ponderadores!$M$40)</f>
        <v xml:space="preserve"> </v>
      </c>
      <c r="CS46" s="11" t="str">
        <f>IF(ISBLANK(CS6)," ",CS35*Ponderadores!$M$40)</f>
        <v xml:space="preserve"> </v>
      </c>
      <c r="CT46" s="11" t="str">
        <f>IF(ISBLANK(CT6)," ",CT35*Ponderadores!$M$40)</f>
        <v xml:space="preserve"> </v>
      </c>
      <c r="CU46" s="11" t="str">
        <f>IF(ISBLANK(CU6)," ",CU35*Ponderadores!$M$40)</f>
        <v xml:space="preserve"> </v>
      </c>
      <c r="CV46" s="11" t="str">
        <f>IF(ISBLANK(CV6)," ",CV35*Ponderadores!$M$40)</f>
        <v xml:space="preserve"> </v>
      </c>
      <c r="CW46" s="11" t="str">
        <f>IF(ISBLANK(CW6)," ",CW35*Ponderadores!$M$40)</f>
        <v xml:space="preserve"> </v>
      </c>
      <c r="CX46" s="11" t="str">
        <f>IF(ISBLANK(CX6)," ",CX35*Ponderadores!$M$40)</f>
        <v xml:space="preserve"> </v>
      </c>
      <c r="CY46" s="11" t="str">
        <f>IF(ISBLANK(CY6)," ",CY35*Ponderadores!$M$40)</f>
        <v xml:space="preserve"> </v>
      </c>
      <c r="CZ46" s="11" t="str">
        <f>IF(ISBLANK(CZ6)," ",CZ35*Ponderadores!$M$40)</f>
        <v xml:space="preserve"> </v>
      </c>
      <c r="DA46" s="11" t="str">
        <f>IF(ISBLANK(DA6)," ",DA35*Ponderadores!$M$40)</f>
        <v xml:space="preserve"> </v>
      </c>
      <c r="DB46" s="11" t="str">
        <f>IF(ISBLANK(DB6)," ",DB35*Ponderadores!$M$40)</f>
        <v xml:space="preserve"> </v>
      </c>
      <c r="DC46" s="11" t="str">
        <f>IF(ISBLANK(DC6)," ",DC35*Ponderadores!$M$40)</f>
        <v xml:space="preserve"> </v>
      </c>
      <c r="DD46" s="11" t="str">
        <f>IF(ISBLANK(DD6)," ",DD35*Ponderadores!$M$40)</f>
        <v xml:space="preserve"> </v>
      </c>
      <c r="DE46" s="11" t="str">
        <f>IF(ISBLANK(DE6)," ",DE35*Ponderadores!$M$40)</f>
        <v xml:space="preserve"> </v>
      </c>
      <c r="DF46" s="11" t="str">
        <f>IF(ISBLANK(DF6)," ",DF35*Ponderadores!$M$40)</f>
        <v xml:space="preserve"> </v>
      </c>
      <c r="DG46" s="11" t="str">
        <f>IF(ISBLANK(DG6)," ",DG35*Ponderadores!$M$40)</f>
        <v xml:space="preserve"> </v>
      </c>
      <c r="DH46" s="11" t="str">
        <f>IF(ISBLANK(DH6)," ",DH35*Ponderadores!$M$40)</f>
        <v xml:space="preserve"> </v>
      </c>
      <c r="DI46" s="11" t="str">
        <f>IF(ISBLANK(DI6)," ",DI35*Ponderadores!$M$40)</f>
        <v xml:space="preserve"> </v>
      </c>
    </row>
    <row r="47" spans="2:113" x14ac:dyDescent="0.25">
      <c r="B47" s="188" t="s">
        <v>121</v>
      </c>
      <c r="C47" s="23">
        <f ca="1">IF(ISBLANK(C6)," ",C36*Ponderadores!$M$41)</f>
        <v>0.12</v>
      </c>
      <c r="D47" s="23" t="str">
        <f>IF(ISBLANK(D6)," ",D36*Ponderadores!$M$41)</f>
        <v xml:space="preserve"> </v>
      </c>
      <c r="E47" s="23" t="str">
        <f>IF(ISBLANK(E6)," ",E36*Ponderadores!$M$41)</f>
        <v xml:space="preserve"> </v>
      </c>
      <c r="F47" s="23" t="str">
        <f>IF(ISBLANK(F6)," ",F36*Ponderadores!$M$41)</f>
        <v xml:space="preserve"> </v>
      </c>
      <c r="G47" s="23" t="str">
        <f>IF(ISBLANK(G6)," ",G36*Ponderadores!$M$41)</f>
        <v xml:space="preserve"> </v>
      </c>
      <c r="H47" s="23" t="str">
        <f>IF(ISBLANK(H6)," ",H36*Ponderadores!$M$41)</f>
        <v xml:space="preserve"> </v>
      </c>
      <c r="I47" s="156" t="str">
        <f>IF(ISBLANK(I6)," ",I36*Ponderadores!$M$41)</f>
        <v xml:space="preserve"> </v>
      </c>
      <c r="J47" s="11" t="str">
        <f>IF(ISBLANK(J6)," ",J36*Ponderadores!$M$41)</f>
        <v xml:space="preserve"> </v>
      </c>
      <c r="K47" s="11" t="str">
        <f>IF(ISBLANK(K6)," ",K36*Ponderadores!$M$41)</f>
        <v xml:space="preserve"> </v>
      </c>
      <c r="L47" s="11" t="str">
        <f>IF(ISBLANK(L6)," ",L36*Ponderadores!$M$41)</f>
        <v xml:space="preserve"> </v>
      </c>
      <c r="M47" s="11" t="str">
        <f>IF(ISBLANK(M6)," ",M36*Ponderadores!$M$41)</f>
        <v xml:space="preserve"> </v>
      </c>
      <c r="N47" s="11" t="str">
        <f>IF(ISBLANK(N6)," ",N36*Ponderadores!$M$41)</f>
        <v xml:space="preserve"> </v>
      </c>
      <c r="O47" s="11" t="str">
        <f>IF(ISBLANK(O6)," ",O36*Ponderadores!$M$41)</f>
        <v xml:space="preserve"> </v>
      </c>
      <c r="P47" s="11" t="str">
        <f>IF(ISBLANK(P6)," ",P36*Ponderadores!$M$41)</f>
        <v xml:space="preserve"> </v>
      </c>
      <c r="Q47" s="11" t="str">
        <f>IF(ISBLANK(Q6)," ",Q36*Ponderadores!$M$41)</f>
        <v xml:space="preserve"> </v>
      </c>
      <c r="R47" s="11" t="str">
        <f>IF(ISBLANK(R6)," ",R36*Ponderadores!$M$41)</f>
        <v xml:space="preserve"> </v>
      </c>
      <c r="S47" s="11" t="str">
        <f>IF(ISBLANK(S6)," ",S36*Ponderadores!$M$41)</f>
        <v xml:space="preserve"> </v>
      </c>
      <c r="T47" s="11" t="str">
        <f>IF(ISBLANK(T6)," ",T36*Ponderadores!$M$41)</f>
        <v xml:space="preserve"> </v>
      </c>
      <c r="U47" s="11" t="str">
        <f>IF(ISBLANK(U6)," ",U36*Ponderadores!$M$41)</f>
        <v xml:space="preserve"> </v>
      </c>
      <c r="V47" s="11" t="str">
        <f>IF(ISBLANK(V6)," ",V36*Ponderadores!$M$41)</f>
        <v xml:space="preserve"> </v>
      </c>
      <c r="W47" s="11" t="str">
        <f>IF(ISBLANK(W6)," ",W36*Ponderadores!$M$41)</f>
        <v xml:space="preserve"> </v>
      </c>
      <c r="X47" s="11" t="str">
        <f>IF(ISBLANK(X6)," ",X36*Ponderadores!$M$41)</f>
        <v xml:space="preserve"> </v>
      </c>
      <c r="Y47" s="11" t="str">
        <f>IF(ISBLANK(Y6)," ",Y36*Ponderadores!$M$41)</f>
        <v xml:space="preserve"> </v>
      </c>
      <c r="Z47" s="11" t="str">
        <f>IF(ISBLANK(Z6)," ",Z36*Ponderadores!$M$41)</f>
        <v xml:space="preserve"> </v>
      </c>
      <c r="AA47" s="23" t="str">
        <f>IF(ISBLANK(AA6)," ",AA36*Ponderadores!$M$41)</f>
        <v xml:space="preserve"> </v>
      </c>
      <c r="AB47" s="23" t="str">
        <f>IF(ISBLANK(AB6)," ",AB36*Ponderadores!$M$41)</f>
        <v xml:space="preserve"> </v>
      </c>
      <c r="AC47" s="23" t="str">
        <f>IF(ISBLANK(AC6)," ",AC36*Ponderadores!$M$41)</f>
        <v xml:space="preserve"> </v>
      </c>
      <c r="AD47" s="23" t="str">
        <f>IF(ISBLANK(AD6)," ",AD36*Ponderadores!$M$41)</f>
        <v xml:space="preserve"> </v>
      </c>
      <c r="AE47" s="23" t="str">
        <f>IF(ISBLANK(AE6)," ",AE36*Ponderadores!$M$41)</f>
        <v xml:space="preserve"> </v>
      </c>
      <c r="AF47" s="23" t="str">
        <f>IF(ISBLANK(AF6)," ",AF36*Ponderadores!$M$41)</f>
        <v xml:space="preserve"> </v>
      </c>
      <c r="AG47" s="23" t="str">
        <f>IF(ISBLANK(AG6)," ",AG36*Ponderadores!$M$41)</f>
        <v xml:space="preserve"> </v>
      </c>
      <c r="AH47" s="23" t="str">
        <f>IF(ISBLANK(AH6)," ",AH36*Ponderadores!$M$41)</f>
        <v xml:space="preserve"> </v>
      </c>
      <c r="AI47" s="23" t="str">
        <f>IF(ISBLANK(AI6)," ",AI36*Ponderadores!$M$41)</f>
        <v xml:space="preserve"> </v>
      </c>
      <c r="AJ47" s="23" t="str">
        <f>IF(ISBLANK(AJ6)," ",AJ36*Ponderadores!$M$41)</f>
        <v xml:space="preserve"> </v>
      </c>
      <c r="AK47" s="23" t="str">
        <f>IF(ISBLANK(AK6)," ",AK36*Ponderadores!$M$41)</f>
        <v xml:space="preserve"> </v>
      </c>
      <c r="AL47" s="23" t="str">
        <f>IF(ISBLANK(AL6)," ",AL36*Ponderadores!$M$41)</f>
        <v xml:space="preserve"> </v>
      </c>
      <c r="AM47" s="23" t="str">
        <f>IF(ISBLANK(AM6)," ",AM36*Ponderadores!$M$41)</f>
        <v xml:space="preserve"> </v>
      </c>
      <c r="AN47" s="23" t="str">
        <f>IF(ISBLANK(AN6)," ",AN36*Ponderadores!$M$41)</f>
        <v xml:space="preserve"> </v>
      </c>
      <c r="AO47" s="23" t="str">
        <f>IF(ISBLANK(AO6)," ",AO36*Ponderadores!$M$41)</f>
        <v xml:space="preserve"> </v>
      </c>
      <c r="AP47" s="23" t="str">
        <f>IF(ISBLANK(AP6)," ",AP36*Ponderadores!$M$41)</f>
        <v xml:space="preserve"> </v>
      </c>
      <c r="AQ47" s="23" t="str">
        <f>IF(ISBLANK(AQ6)," ",AQ36*Ponderadores!$M$41)</f>
        <v xml:space="preserve"> </v>
      </c>
      <c r="AR47" s="23" t="str">
        <f>IF(ISBLANK(AR6)," ",AR36*Ponderadores!$M$41)</f>
        <v xml:space="preserve"> </v>
      </c>
      <c r="AS47" s="23" t="str">
        <f>IF(ISBLANK(AS6)," ",AS36*Ponderadores!$M$41)</f>
        <v xml:space="preserve"> </v>
      </c>
      <c r="AT47" s="23" t="str">
        <f>IF(ISBLANK(AT6)," ",AT36*Ponderadores!$M$41)</f>
        <v xml:space="preserve"> </v>
      </c>
      <c r="AU47" s="23" t="str">
        <f>IF(ISBLANK(AU6)," ",AU36*Ponderadores!$M$41)</f>
        <v xml:space="preserve"> </v>
      </c>
      <c r="AV47" s="23" t="str">
        <f>IF(ISBLANK(AV6)," ",AV36*Ponderadores!$M$41)</f>
        <v xml:space="preserve"> </v>
      </c>
      <c r="AW47" s="23" t="str">
        <f>IF(ISBLANK(AW6)," ",AW36*Ponderadores!$M$41)</f>
        <v xml:space="preserve"> </v>
      </c>
      <c r="AX47" s="23" t="str">
        <f>IF(ISBLANK(AX6)," ",AX36*Ponderadores!$M$41)</f>
        <v xml:space="preserve"> </v>
      </c>
      <c r="AY47" s="23" t="str">
        <f>IF(ISBLANK(AY6)," ",AY36*Ponderadores!$M$41)</f>
        <v xml:space="preserve"> </v>
      </c>
      <c r="AZ47" s="23" t="str">
        <f>IF(ISBLANK(AZ6)," ",AZ36*Ponderadores!$M$41)</f>
        <v xml:space="preserve"> </v>
      </c>
      <c r="BA47" s="23" t="str">
        <f>IF(ISBLANK(BA6)," ",BA36*Ponderadores!$M$41)</f>
        <v xml:space="preserve"> </v>
      </c>
      <c r="BB47" s="23" t="str">
        <f>IF(ISBLANK(BB6)," ",BB36*Ponderadores!$M$41)</f>
        <v xml:space="preserve"> </v>
      </c>
      <c r="BC47" s="23" t="str">
        <f>IF(ISBLANK(BC6)," ",BC36*Ponderadores!$M$41)</f>
        <v xml:space="preserve"> </v>
      </c>
      <c r="BD47" s="23" t="str">
        <f>IF(ISBLANK(BD6)," ",BD36*Ponderadores!$M$41)</f>
        <v xml:space="preserve"> </v>
      </c>
      <c r="BE47" s="23" t="str">
        <f>IF(ISBLANK(BE6)," ",BE36*Ponderadores!$M$41)</f>
        <v xml:space="preserve"> </v>
      </c>
      <c r="BF47" s="23" t="str">
        <f>IF(ISBLANK(BF6)," ",BF36*Ponderadores!$M$41)</f>
        <v xml:space="preserve"> </v>
      </c>
      <c r="BG47" s="23" t="str">
        <f>IF(ISBLANK(BG6)," ",BG36*Ponderadores!$M$41)</f>
        <v xml:space="preserve"> </v>
      </c>
      <c r="BH47" s="23" t="str">
        <f>IF(ISBLANK(BH6)," ",BH36*Ponderadores!$M$41)</f>
        <v xml:space="preserve"> </v>
      </c>
      <c r="BI47" s="23" t="str">
        <f>IF(ISBLANK(BI6)," ",BI36*Ponderadores!$M$41)</f>
        <v xml:space="preserve"> </v>
      </c>
      <c r="BJ47" s="23" t="str">
        <f>IF(ISBLANK(BJ6)," ",BJ36*Ponderadores!$M$41)</f>
        <v xml:space="preserve"> </v>
      </c>
      <c r="BK47" s="23" t="str">
        <f>IF(ISBLANK(BK6)," ",BK36*Ponderadores!$M$41)</f>
        <v xml:space="preserve"> </v>
      </c>
      <c r="BL47" s="23" t="str">
        <f>IF(ISBLANK(BL6)," ",BL36*Ponderadores!$M$41)</f>
        <v xml:space="preserve"> </v>
      </c>
      <c r="BM47" s="23" t="str">
        <f>IF(ISBLANK(BM6)," ",BM36*Ponderadores!$M$41)</f>
        <v xml:space="preserve"> </v>
      </c>
      <c r="BN47" s="23" t="str">
        <f>IF(ISBLANK(BN6)," ",BN36*Ponderadores!$M$41)</f>
        <v xml:space="preserve"> </v>
      </c>
      <c r="BO47" s="23" t="str">
        <f>IF(ISBLANK(BO6)," ",BO36*Ponderadores!$M$41)</f>
        <v xml:space="preserve"> </v>
      </c>
      <c r="BP47" s="23" t="str">
        <f>IF(ISBLANK(BP6)," ",BP36*Ponderadores!$M$41)</f>
        <v xml:space="preserve"> </v>
      </c>
      <c r="BQ47" s="23" t="str">
        <f>IF(ISBLANK(BQ6)," ",BQ36*Ponderadores!$M$41)</f>
        <v xml:space="preserve"> </v>
      </c>
      <c r="BR47" s="23" t="str">
        <f>IF(ISBLANK(BR6)," ",BR36*Ponderadores!$M$41)</f>
        <v xml:space="preserve"> </v>
      </c>
      <c r="BS47" s="23" t="str">
        <f>IF(ISBLANK(BS6)," ",BS36*Ponderadores!$M$41)</f>
        <v xml:space="preserve"> </v>
      </c>
      <c r="BT47" s="23" t="str">
        <f>IF(ISBLANK(BT6)," ",BT36*Ponderadores!$M$41)</f>
        <v xml:space="preserve"> </v>
      </c>
      <c r="BU47" s="23" t="str">
        <f>IF(ISBLANK(BU6)," ",BU36*Ponderadores!$M$41)</f>
        <v xml:space="preserve"> </v>
      </c>
      <c r="BV47" s="23" t="str">
        <f>IF(ISBLANK(BV6)," ",BV36*Ponderadores!$M$41)</f>
        <v xml:space="preserve"> </v>
      </c>
      <c r="BW47" s="23" t="str">
        <f>IF(ISBLANK(BW6)," ",BW36*Ponderadores!$M$41)</f>
        <v xml:space="preserve"> </v>
      </c>
      <c r="BX47" s="23" t="str">
        <f>IF(ISBLANK(BX6)," ",BX36*Ponderadores!$M$41)</f>
        <v xml:space="preserve"> </v>
      </c>
      <c r="BY47" s="23" t="str">
        <f>IF(ISBLANK(BY6)," ",BY36*Ponderadores!$M$41)</f>
        <v xml:space="preserve"> </v>
      </c>
      <c r="BZ47" s="23" t="str">
        <f>IF(ISBLANK(BZ6)," ",BZ36*Ponderadores!$M$41)</f>
        <v xml:space="preserve"> </v>
      </c>
      <c r="CA47" s="23" t="str">
        <f>IF(ISBLANK(CA6)," ",CA36*Ponderadores!$M$41)</f>
        <v xml:space="preserve"> </v>
      </c>
      <c r="CB47" s="23" t="str">
        <f>IF(ISBLANK(CB6)," ",CB36*Ponderadores!$M$41)</f>
        <v xml:space="preserve"> </v>
      </c>
      <c r="CC47" s="23" t="str">
        <f>IF(ISBLANK(CC6)," ",CC36*Ponderadores!$M$41)</f>
        <v xml:space="preserve"> </v>
      </c>
      <c r="CD47" s="23" t="str">
        <f>IF(ISBLANK(CD6)," ",CD36*Ponderadores!$M$41)</f>
        <v xml:space="preserve"> </v>
      </c>
      <c r="CE47" s="23" t="str">
        <f>IF(ISBLANK(CE6)," ",CE36*Ponderadores!$M$41)</f>
        <v xml:space="preserve"> </v>
      </c>
      <c r="CF47" s="23" t="str">
        <f>IF(ISBLANK(CF6)," ",CF36*Ponderadores!$M$41)</f>
        <v xml:space="preserve"> </v>
      </c>
      <c r="CG47" s="23" t="str">
        <f>IF(ISBLANK(CG6)," ",CG36*Ponderadores!$M$41)</f>
        <v xml:space="preserve"> </v>
      </c>
      <c r="CH47" s="23" t="str">
        <f>IF(ISBLANK(CH6)," ",CH36*Ponderadores!$M$41)</f>
        <v xml:space="preserve"> </v>
      </c>
      <c r="CI47" s="23" t="str">
        <f>IF(ISBLANK(CI6)," ",CI36*Ponderadores!$M$41)</f>
        <v xml:space="preserve"> </v>
      </c>
      <c r="CJ47" s="23" t="str">
        <f>IF(ISBLANK(CJ6)," ",CJ36*Ponderadores!$M$41)</f>
        <v xml:space="preserve"> </v>
      </c>
      <c r="CK47" s="23" t="str">
        <f>IF(ISBLANK(CK6)," ",CK36*Ponderadores!$M$41)</f>
        <v xml:space="preserve"> </v>
      </c>
      <c r="CL47" s="23" t="str">
        <f>IF(ISBLANK(CL6)," ",CL36*Ponderadores!$M$41)</f>
        <v xml:space="preserve"> </v>
      </c>
      <c r="CM47" s="23" t="str">
        <f>IF(ISBLANK(CM6)," ",CM36*Ponderadores!$M$41)</f>
        <v xml:space="preserve"> </v>
      </c>
      <c r="CN47" s="23" t="str">
        <f>IF(ISBLANK(CN6)," ",CN36*Ponderadores!$M$41)</f>
        <v xml:space="preserve"> </v>
      </c>
      <c r="CO47" s="23" t="str">
        <f>IF(ISBLANK(CO6)," ",CO36*Ponderadores!$M$41)</f>
        <v xml:space="preserve"> </v>
      </c>
      <c r="CP47" s="23" t="str">
        <f>IF(ISBLANK(CP6)," ",CP36*Ponderadores!$M$41)</f>
        <v xml:space="preserve"> </v>
      </c>
      <c r="CQ47" s="23" t="str">
        <f>IF(ISBLANK(CQ6)," ",CQ36*Ponderadores!$M$41)</f>
        <v xml:space="preserve"> </v>
      </c>
      <c r="CR47" s="23" t="str">
        <f>IF(ISBLANK(CR6)," ",CR36*Ponderadores!$M$41)</f>
        <v xml:space="preserve"> </v>
      </c>
      <c r="CS47" s="23" t="str">
        <f>IF(ISBLANK(CS6)," ",CS36*Ponderadores!$M$41)</f>
        <v xml:space="preserve"> </v>
      </c>
      <c r="CT47" s="23" t="str">
        <f>IF(ISBLANK(CT6)," ",CT36*Ponderadores!$M$41)</f>
        <v xml:space="preserve"> </v>
      </c>
      <c r="CU47" s="23" t="str">
        <f>IF(ISBLANK(CU6)," ",CU36*Ponderadores!$M$41)</f>
        <v xml:space="preserve"> </v>
      </c>
      <c r="CV47" s="23" t="str">
        <f>IF(ISBLANK(CV6)," ",CV36*Ponderadores!$M$41)</f>
        <v xml:space="preserve"> </v>
      </c>
      <c r="CW47" s="23" t="str">
        <f>IF(ISBLANK(CW6)," ",CW36*Ponderadores!$M$41)</f>
        <v xml:space="preserve"> </v>
      </c>
      <c r="CX47" s="23" t="str">
        <f>IF(ISBLANK(CX6)," ",CX36*Ponderadores!$M$41)</f>
        <v xml:space="preserve"> </v>
      </c>
      <c r="CY47" s="23" t="str">
        <f>IF(ISBLANK(CY6)," ",CY36*Ponderadores!$M$41)</f>
        <v xml:space="preserve"> </v>
      </c>
      <c r="CZ47" s="23" t="str">
        <f>IF(ISBLANK(CZ6)," ",CZ36*Ponderadores!$M$41)</f>
        <v xml:space="preserve"> </v>
      </c>
      <c r="DA47" s="23" t="str">
        <f>IF(ISBLANK(DA6)," ",DA36*Ponderadores!$M$41)</f>
        <v xml:space="preserve"> </v>
      </c>
      <c r="DB47" s="23" t="str">
        <f>IF(ISBLANK(DB6)," ",DB36*Ponderadores!$M$41)</f>
        <v xml:space="preserve"> </v>
      </c>
      <c r="DC47" s="23" t="str">
        <f>IF(ISBLANK(DC6)," ",DC36*Ponderadores!$M$41)</f>
        <v xml:space="preserve"> </v>
      </c>
      <c r="DD47" s="23" t="str">
        <f>IF(ISBLANK(DD6)," ",DD36*Ponderadores!$M$41)</f>
        <v xml:space="preserve"> </v>
      </c>
      <c r="DE47" s="23" t="str">
        <f>IF(ISBLANK(DE6)," ",DE36*Ponderadores!$M$41)</f>
        <v xml:space="preserve"> </v>
      </c>
      <c r="DF47" s="23" t="str">
        <f>IF(ISBLANK(DF6)," ",DF36*Ponderadores!$M$41)</f>
        <v xml:space="preserve"> </v>
      </c>
      <c r="DG47" s="23" t="str">
        <f>IF(ISBLANK(DG6)," ",DG36*Ponderadores!$M$41)</f>
        <v xml:space="preserve"> </v>
      </c>
      <c r="DH47" s="23" t="str">
        <f>IF(ISBLANK(DH6)," ",DH36*Ponderadores!$M$41)</f>
        <v xml:space="preserve"> </v>
      </c>
      <c r="DI47" s="23" t="str">
        <f>IF(ISBLANK(DI6)," ",DI36*Ponderadores!$M$41)</f>
        <v xml:space="preserve"> </v>
      </c>
    </row>
    <row r="48" spans="2:113" x14ac:dyDescent="0.25">
      <c r="B48" s="154"/>
      <c r="I48" s="155"/>
    </row>
    <row r="49" spans="2:113" ht="28.35" customHeight="1" x14ac:dyDescent="0.25">
      <c r="B49" s="157" t="s">
        <v>234</v>
      </c>
      <c r="C49" s="39" t="e" vm="2">
        <f ca="1">IF(ISBLANK(C6)," ",C6)</f>
        <v>#VALUE!</v>
      </c>
      <c r="D49" s="39" t="str">
        <f t="shared" ref="D49:BO49" si="10">IF(ISBLANK(D6)," ",D6)</f>
        <v xml:space="preserve"> </v>
      </c>
      <c r="E49" s="39" t="str">
        <f t="shared" si="10"/>
        <v xml:space="preserve"> </v>
      </c>
      <c r="F49" s="39" t="str">
        <f t="shared" si="10"/>
        <v xml:space="preserve"> </v>
      </c>
      <c r="G49" s="39" t="str">
        <f t="shared" si="10"/>
        <v xml:space="preserve"> </v>
      </c>
      <c r="H49" s="39" t="str">
        <f t="shared" si="10"/>
        <v xml:space="preserve"> </v>
      </c>
      <c r="I49" s="185" t="str">
        <f t="shared" si="10"/>
        <v xml:space="preserve"> </v>
      </c>
      <c r="J49" s="37" t="str">
        <f t="shared" si="10"/>
        <v xml:space="preserve"> </v>
      </c>
      <c r="K49" s="37" t="str">
        <f t="shared" si="10"/>
        <v xml:space="preserve"> </v>
      </c>
      <c r="L49" s="37" t="str">
        <f t="shared" si="10"/>
        <v xml:space="preserve"> </v>
      </c>
      <c r="M49" s="37" t="str">
        <f t="shared" si="10"/>
        <v xml:space="preserve"> </v>
      </c>
      <c r="N49" s="37" t="str">
        <f t="shared" si="10"/>
        <v xml:space="preserve"> </v>
      </c>
      <c r="O49" s="37" t="str">
        <f t="shared" si="10"/>
        <v xml:space="preserve"> </v>
      </c>
      <c r="P49" s="37" t="str">
        <f t="shared" si="10"/>
        <v xml:space="preserve"> </v>
      </c>
      <c r="Q49" s="37" t="str">
        <f t="shared" si="10"/>
        <v xml:space="preserve"> </v>
      </c>
      <c r="R49" s="37" t="str">
        <f t="shared" si="10"/>
        <v xml:space="preserve"> </v>
      </c>
      <c r="S49" s="37" t="str">
        <f t="shared" si="10"/>
        <v xml:space="preserve"> </v>
      </c>
      <c r="T49" s="37" t="str">
        <f t="shared" si="10"/>
        <v xml:space="preserve"> </v>
      </c>
      <c r="U49" s="37" t="str">
        <f t="shared" si="10"/>
        <v xml:space="preserve"> </v>
      </c>
      <c r="V49" s="37" t="str">
        <f t="shared" si="10"/>
        <v xml:space="preserve"> </v>
      </c>
      <c r="W49" s="37" t="str">
        <f t="shared" si="10"/>
        <v xml:space="preserve"> </v>
      </c>
      <c r="X49" s="37" t="str">
        <f t="shared" si="10"/>
        <v xml:space="preserve"> </v>
      </c>
      <c r="Y49" s="37" t="str">
        <f t="shared" si="10"/>
        <v xml:space="preserve"> </v>
      </c>
      <c r="Z49" s="37" t="str">
        <f t="shared" si="10"/>
        <v xml:space="preserve"> </v>
      </c>
      <c r="AA49" s="39" t="str">
        <f t="shared" si="10"/>
        <v xml:space="preserve"> </v>
      </c>
      <c r="AB49" s="39" t="str">
        <f t="shared" si="10"/>
        <v xml:space="preserve"> </v>
      </c>
      <c r="AC49" s="39" t="str">
        <f t="shared" si="10"/>
        <v xml:space="preserve"> </v>
      </c>
      <c r="AD49" s="39" t="str">
        <f t="shared" si="10"/>
        <v xml:space="preserve"> </v>
      </c>
      <c r="AE49" s="39" t="str">
        <f t="shared" si="10"/>
        <v xml:space="preserve"> </v>
      </c>
      <c r="AF49" s="39" t="str">
        <f t="shared" si="10"/>
        <v xml:space="preserve"> </v>
      </c>
      <c r="AG49" s="39" t="str">
        <f t="shared" si="10"/>
        <v xml:space="preserve"> </v>
      </c>
      <c r="AH49" s="39" t="str">
        <f t="shared" si="10"/>
        <v xml:space="preserve"> </v>
      </c>
      <c r="AI49" s="39" t="str">
        <f t="shared" si="10"/>
        <v xml:space="preserve"> </v>
      </c>
      <c r="AJ49" s="39" t="str">
        <f t="shared" si="10"/>
        <v xml:space="preserve"> </v>
      </c>
      <c r="AK49" s="39" t="str">
        <f t="shared" si="10"/>
        <v xml:space="preserve"> </v>
      </c>
      <c r="AL49" s="39" t="str">
        <f t="shared" si="10"/>
        <v xml:space="preserve"> </v>
      </c>
      <c r="AM49" s="39" t="str">
        <f t="shared" si="10"/>
        <v xml:space="preserve"> </v>
      </c>
      <c r="AN49" s="39" t="str">
        <f t="shared" si="10"/>
        <v xml:space="preserve"> </v>
      </c>
      <c r="AO49" s="39" t="str">
        <f t="shared" si="10"/>
        <v xml:space="preserve"> </v>
      </c>
      <c r="AP49" s="39" t="str">
        <f t="shared" si="10"/>
        <v xml:space="preserve"> </v>
      </c>
      <c r="AQ49" s="39" t="str">
        <f t="shared" si="10"/>
        <v xml:space="preserve"> </v>
      </c>
      <c r="AR49" s="39" t="str">
        <f t="shared" si="10"/>
        <v xml:space="preserve"> </v>
      </c>
      <c r="AS49" s="39" t="str">
        <f t="shared" si="10"/>
        <v xml:space="preserve"> </v>
      </c>
      <c r="AT49" s="39" t="str">
        <f t="shared" si="10"/>
        <v xml:space="preserve"> </v>
      </c>
      <c r="AU49" s="39" t="str">
        <f t="shared" si="10"/>
        <v xml:space="preserve"> </v>
      </c>
      <c r="AV49" s="39" t="str">
        <f t="shared" si="10"/>
        <v xml:space="preserve"> </v>
      </c>
      <c r="AW49" s="39" t="str">
        <f t="shared" si="10"/>
        <v xml:space="preserve"> </v>
      </c>
      <c r="AX49" s="39" t="str">
        <f t="shared" si="10"/>
        <v xml:space="preserve"> </v>
      </c>
      <c r="AY49" s="39" t="str">
        <f t="shared" si="10"/>
        <v xml:space="preserve"> </v>
      </c>
      <c r="AZ49" s="39" t="str">
        <f t="shared" si="10"/>
        <v xml:space="preserve"> </v>
      </c>
      <c r="BA49" s="39" t="str">
        <f t="shared" si="10"/>
        <v xml:space="preserve"> </v>
      </c>
      <c r="BB49" s="39" t="str">
        <f t="shared" si="10"/>
        <v xml:space="preserve"> </v>
      </c>
      <c r="BC49" s="39" t="str">
        <f t="shared" si="10"/>
        <v xml:space="preserve"> </v>
      </c>
      <c r="BD49" s="39" t="str">
        <f t="shared" si="10"/>
        <v xml:space="preserve"> </v>
      </c>
      <c r="BE49" s="39" t="str">
        <f t="shared" si="10"/>
        <v xml:space="preserve"> </v>
      </c>
      <c r="BF49" s="39" t="str">
        <f t="shared" si="10"/>
        <v xml:space="preserve"> </v>
      </c>
      <c r="BG49" s="39" t="str">
        <f t="shared" si="10"/>
        <v xml:space="preserve"> </v>
      </c>
      <c r="BH49" s="39" t="str">
        <f t="shared" si="10"/>
        <v xml:space="preserve"> </v>
      </c>
      <c r="BI49" s="39" t="str">
        <f t="shared" si="10"/>
        <v xml:space="preserve"> </v>
      </c>
      <c r="BJ49" s="39" t="str">
        <f t="shared" si="10"/>
        <v xml:space="preserve"> </v>
      </c>
      <c r="BK49" s="39" t="str">
        <f t="shared" si="10"/>
        <v xml:space="preserve"> </v>
      </c>
      <c r="BL49" s="39" t="str">
        <f t="shared" si="10"/>
        <v xml:space="preserve"> </v>
      </c>
      <c r="BM49" s="39" t="str">
        <f t="shared" si="10"/>
        <v xml:space="preserve"> </v>
      </c>
      <c r="BN49" s="39" t="str">
        <f t="shared" si="10"/>
        <v xml:space="preserve"> </v>
      </c>
      <c r="BO49" s="39" t="str">
        <f t="shared" si="10"/>
        <v xml:space="preserve"> </v>
      </c>
      <c r="BP49" s="39" t="str">
        <f t="shared" ref="BP49:DI49" si="11">IF(ISBLANK(BP6)," ",BP6)</f>
        <v xml:space="preserve"> </v>
      </c>
      <c r="BQ49" s="39" t="str">
        <f t="shared" si="11"/>
        <v xml:space="preserve"> </v>
      </c>
      <c r="BR49" s="39" t="str">
        <f t="shared" si="11"/>
        <v xml:space="preserve"> </v>
      </c>
      <c r="BS49" s="39" t="str">
        <f t="shared" si="11"/>
        <v xml:space="preserve"> </v>
      </c>
      <c r="BT49" s="39" t="str">
        <f t="shared" si="11"/>
        <v xml:space="preserve"> </v>
      </c>
      <c r="BU49" s="39" t="str">
        <f t="shared" si="11"/>
        <v xml:space="preserve"> </v>
      </c>
      <c r="BV49" s="39" t="str">
        <f t="shared" si="11"/>
        <v xml:space="preserve"> </v>
      </c>
      <c r="BW49" s="39" t="str">
        <f t="shared" si="11"/>
        <v xml:space="preserve"> </v>
      </c>
      <c r="BX49" s="39" t="str">
        <f t="shared" si="11"/>
        <v xml:space="preserve"> </v>
      </c>
      <c r="BY49" s="39" t="str">
        <f t="shared" si="11"/>
        <v xml:space="preserve"> </v>
      </c>
      <c r="BZ49" s="39" t="str">
        <f t="shared" si="11"/>
        <v xml:space="preserve"> </v>
      </c>
      <c r="CA49" s="39" t="str">
        <f t="shared" si="11"/>
        <v xml:space="preserve"> </v>
      </c>
      <c r="CB49" s="39" t="str">
        <f t="shared" si="11"/>
        <v xml:space="preserve"> </v>
      </c>
      <c r="CC49" s="39" t="str">
        <f t="shared" si="11"/>
        <v xml:space="preserve"> </v>
      </c>
      <c r="CD49" s="39" t="str">
        <f t="shared" si="11"/>
        <v xml:space="preserve"> </v>
      </c>
      <c r="CE49" s="39" t="str">
        <f t="shared" si="11"/>
        <v xml:space="preserve"> </v>
      </c>
      <c r="CF49" s="39" t="str">
        <f t="shared" si="11"/>
        <v xml:space="preserve"> </v>
      </c>
      <c r="CG49" s="39" t="str">
        <f t="shared" si="11"/>
        <v xml:space="preserve"> </v>
      </c>
      <c r="CH49" s="39" t="str">
        <f t="shared" si="11"/>
        <v xml:space="preserve"> </v>
      </c>
      <c r="CI49" s="39" t="str">
        <f t="shared" si="11"/>
        <v xml:space="preserve"> </v>
      </c>
      <c r="CJ49" s="39" t="str">
        <f t="shared" si="11"/>
        <v xml:space="preserve"> </v>
      </c>
      <c r="CK49" s="39" t="str">
        <f t="shared" si="11"/>
        <v xml:space="preserve"> </v>
      </c>
      <c r="CL49" s="39" t="str">
        <f t="shared" si="11"/>
        <v xml:space="preserve"> </v>
      </c>
      <c r="CM49" s="39" t="str">
        <f t="shared" si="11"/>
        <v xml:space="preserve"> </v>
      </c>
      <c r="CN49" s="39" t="str">
        <f t="shared" si="11"/>
        <v xml:space="preserve"> </v>
      </c>
      <c r="CO49" s="39" t="str">
        <f t="shared" si="11"/>
        <v xml:space="preserve"> </v>
      </c>
      <c r="CP49" s="39" t="str">
        <f t="shared" si="11"/>
        <v xml:space="preserve"> </v>
      </c>
      <c r="CQ49" s="39" t="str">
        <f t="shared" si="11"/>
        <v xml:space="preserve"> </v>
      </c>
      <c r="CR49" s="39" t="str">
        <f t="shared" si="11"/>
        <v xml:space="preserve"> </v>
      </c>
      <c r="CS49" s="39" t="str">
        <f t="shared" si="11"/>
        <v xml:space="preserve"> </v>
      </c>
      <c r="CT49" s="39" t="str">
        <f t="shared" si="11"/>
        <v xml:space="preserve"> </v>
      </c>
      <c r="CU49" s="39" t="str">
        <f t="shared" si="11"/>
        <v xml:space="preserve"> </v>
      </c>
      <c r="CV49" s="39" t="str">
        <f t="shared" si="11"/>
        <v xml:space="preserve"> </v>
      </c>
      <c r="CW49" s="39" t="str">
        <f t="shared" si="11"/>
        <v xml:space="preserve"> </v>
      </c>
      <c r="CX49" s="39" t="str">
        <f t="shared" si="11"/>
        <v xml:space="preserve"> </v>
      </c>
      <c r="CY49" s="39" t="str">
        <f t="shared" si="11"/>
        <v xml:space="preserve"> </v>
      </c>
      <c r="CZ49" s="39" t="str">
        <f t="shared" si="11"/>
        <v xml:space="preserve"> </v>
      </c>
      <c r="DA49" s="39" t="str">
        <f t="shared" si="11"/>
        <v xml:space="preserve"> </v>
      </c>
      <c r="DB49" s="39" t="str">
        <f t="shared" si="11"/>
        <v xml:space="preserve"> </v>
      </c>
      <c r="DC49" s="39" t="str">
        <f t="shared" si="11"/>
        <v xml:space="preserve"> </v>
      </c>
      <c r="DD49" s="39" t="str">
        <f t="shared" si="11"/>
        <v xml:space="preserve"> </v>
      </c>
      <c r="DE49" s="39" t="str">
        <f t="shared" si="11"/>
        <v xml:space="preserve"> </v>
      </c>
      <c r="DF49" s="39" t="str">
        <f t="shared" si="11"/>
        <v xml:space="preserve"> </v>
      </c>
      <c r="DG49" s="39" t="str">
        <f t="shared" si="11"/>
        <v xml:space="preserve"> </v>
      </c>
      <c r="DH49" s="39" t="str">
        <f t="shared" si="11"/>
        <v xml:space="preserve"> </v>
      </c>
      <c r="DI49" s="39" t="str">
        <f t="shared" si="11"/>
        <v xml:space="preserve"> </v>
      </c>
    </row>
    <row r="50" spans="2:113" x14ac:dyDescent="0.25">
      <c r="B50" s="158" t="s">
        <v>240</v>
      </c>
      <c r="C50" s="23">
        <f t="shared" ref="C50:AC50" ca="1" si="12">IF(ISBLANK(C6),0,SUM(C40:C47))</f>
        <v>0.12</v>
      </c>
      <c r="D50" s="23">
        <f t="shared" si="12"/>
        <v>0</v>
      </c>
      <c r="E50" s="23">
        <f t="shared" si="12"/>
        <v>0</v>
      </c>
      <c r="F50" s="23">
        <f t="shared" si="12"/>
        <v>0</v>
      </c>
      <c r="G50" s="23">
        <f t="shared" si="12"/>
        <v>0</v>
      </c>
      <c r="H50" s="23">
        <f t="shared" si="12"/>
        <v>0</v>
      </c>
      <c r="I50" s="156">
        <f t="shared" si="12"/>
        <v>0</v>
      </c>
      <c r="J50" s="11">
        <f t="shared" si="12"/>
        <v>0</v>
      </c>
      <c r="K50" s="11">
        <f t="shared" si="12"/>
        <v>0</v>
      </c>
      <c r="L50" s="11">
        <f t="shared" si="12"/>
        <v>0</v>
      </c>
      <c r="M50" s="11">
        <f t="shared" si="12"/>
        <v>0</v>
      </c>
      <c r="N50" s="11">
        <f t="shared" si="12"/>
        <v>0</v>
      </c>
      <c r="O50" s="11">
        <f t="shared" si="12"/>
        <v>0</v>
      </c>
      <c r="P50" s="11">
        <f t="shared" si="12"/>
        <v>0</v>
      </c>
      <c r="Q50" s="11">
        <f t="shared" si="12"/>
        <v>0</v>
      </c>
      <c r="R50" s="11">
        <f t="shared" si="12"/>
        <v>0</v>
      </c>
      <c r="S50" s="11">
        <f t="shared" si="12"/>
        <v>0</v>
      </c>
      <c r="T50" s="11">
        <f t="shared" si="12"/>
        <v>0</v>
      </c>
      <c r="U50" s="11">
        <f t="shared" si="12"/>
        <v>0</v>
      </c>
      <c r="V50" s="11">
        <f t="shared" si="12"/>
        <v>0</v>
      </c>
      <c r="W50" s="11">
        <f t="shared" si="12"/>
        <v>0</v>
      </c>
      <c r="X50" s="11">
        <f t="shared" si="12"/>
        <v>0</v>
      </c>
      <c r="Y50" s="11">
        <f t="shared" si="12"/>
        <v>0</v>
      </c>
      <c r="Z50" s="11">
        <f t="shared" si="12"/>
        <v>0</v>
      </c>
      <c r="AA50" s="23">
        <f t="shared" si="12"/>
        <v>0</v>
      </c>
      <c r="AB50" s="23">
        <f t="shared" si="12"/>
        <v>0</v>
      </c>
      <c r="AC50" s="23">
        <f t="shared" si="12"/>
        <v>0</v>
      </c>
      <c r="AD50" s="23">
        <f>IF(ISBLANK(AD6),0,SUM(AD40:AD47))</f>
        <v>0</v>
      </c>
      <c r="AE50" s="23">
        <f t="shared" ref="AE50:CP50" si="13">IF(ISBLANK(AE6),0,SUM(AE40:AE47))</f>
        <v>0</v>
      </c>
      <c r="AF50" s="23">
        <f t="shared" si="13"/>
        <v>0</v>
      </c>
      <c r="AG50" s="23">
        <f t="shared" si="13"/>
        <v>0</v>
      </c>
      <c r="AH50" s="23">
        <f t="shared" si="13"/>
        <v>0</v>
      </c>
      <c r="AI50" s="23">
        <f t="shared" si="13"/>
        <v>0</v>
      </c>
      <c r="AJ50" s="23">
        <f t="shared" si="13"/>
        <v>0</v>
      </c>
      <c r="AK50" s="23">
        <f t="shared" si="13"/>
        <v>0</v>
      </c>
      <c r="AL50" s="23">
        <f t="shared" si="13"/>
        <v>0</v>
      </c>
      <c r="AM50" s="23">
        <f t="shared" si="13"/>
        <v>0</v>
      </c>
      <c r="AN50" s="23">
        <f t="shared" si="13"/>
        <v>0</v>
      </c>
      <c r="AO50" s="23">
        <f t="shared" si="13"/>
        <v>0</v>
      </c>
      <c r="AP50" s="23">
        <f t="shared" si="13"/>
        <v>0</v>
      </c>
      <c r="AQ50" s="23">
        <f t="shared" si="13"/>
        <v>0</v>
      </c>
      <c r="AR50" s="23">
        <f t="shared" si="13"/>
        <v>0</v>
      </c>
      <c r="AS50" s="23">
        <f t="shared" si="13"/>
        <v>0</v>
      </c>
      <c r="AT50" s="23">
        <f t="shared" si="13"/>
        <v>0</v>
      </c>
      <c r="AU50" s="23">
        <f t="shared" si="13"/>
        <v>0</v>
      </c>
      <c r="AV50" s="23">
        <f t="shared" si="13"/>
        <v>0</v>
      </c>
      <c r="AW50" s="23">
        <f t="shared" si="13"/>
        <v>0</v>
      </c>
      <c r="AX50" s="23">
        <f t="shared" si="13"/>
        <v>0</v>
      </c>
      <c r="AY50" s="23">
        <f t="shared" si="13"/>
        <v>0</v>
      </c>
      <c r="AZ50" s="23">
        <f t="shared" si="13"/>
        <v>0</v>
      </c>
      <c r="BA50" s="23">
        <f t="shared" si="13"/>
        <v>0</v>
      </c>
      <c r="BB50" s="23">
        <f t="shared" si="13"/>
        <v>0</v>
      </c>
      <c r="BC50" s="23">
        <f t="shared" si="13"/>
        <v>0</v>
      </c>
      <c r="BD50" s="23">
        <f t="shared" si="13"/>
        <v>0</v>
      </c>
      <c r="BE50" s="23">
        <f t="shared" si="13"/>
        <v>0</v>
      </c>
      <c r="BF50" s="23">
        <f t="shared" si="13"/>
        <v>0</v>
      </c>
      <c r="BG50" s="23">
        <f t="shared" si="13"/>
        <v>0</v>
      </c>
      <c r="BH50" s="23">
        <f t="shared" si="13"/>
        <v>0</v>
      </c>
      <c r="BI50" s="23">
        <f t="shared" si="13"/>
        <v>0</v>
      </c>
      <c r="BJ50" s="23">
        <f t="shared" si="13"/>
        <v>0</v>
      </c>
      <c r="BK50" s="23">
        <f t="shared" si="13"/>
        <v>0</v>
      </c>
      <c r="BL50" s="23">
        <f t="shared" si="13"/>
        <v>0</v>
      </c>
      <c r="BM50" s="23">
        <f t="shared" si="13"/>
        <v>0</v>
      </c>
      <c r="BN50" s="23">
        <f t="shared" si="13"/>
        <v>0</v>
      </c>
      <c r="BO50" s="23">
        <f t="shared" si="13"/>
        <v>0</v>
      </c>
      <c r="BP50" s="23">
        <f t="shared" si="13"/>
        <v>0</v>
      </c>
      <c r="BQ50" s="23">
        <f t="shared" si="13"/>
        <v>0</v>
      </c>
      <c r="BR50" s="23">
        <f t="shared" si="13"/>
        <v>0</v>
      </c>
      <c r="BS50" s="23">
        <f t="shared" si="13"/>
        <v>0</v>
      </c>
      <c r="BT50" s="23">
        <f t="shared" si="13"/>
        <v>0</v>
      </c>
      <c r="BU50" s="23">
        <f t="shared" si="13"/>
        <v>0</v>
      </c>
      <c r="BV50" s="23">
        <f t="shared" si="13"/>
        <v>0</v>
      </c>
      <c r="BW50" s="23">
        <f t="shared" si="13"/>
        <v>0</v>
      </c>
      <c r="BX50" s="23">
        <f t="shared" si="13"/>
        <v>0</v>
      </c>
      <c r="BY50" s="23">
        <f t="shared" si="13"/>
        <v>0</v>
      </c>
      <c r="BZ50" s="23">
        <f t="shared" si="13"/>
        <v>0</v>
      </c>
      <c r="CA50" s="23">
        <f t="shared" si="13"/>
        <v>0</v>
      </c>
      <c r="CB50" s="23">
        <f t="shared" si="13"/>
        <v>0</v>
      </c>
      <c r="CC50" s="23">
        <f t="shared" si="13"/>
        <v>0</v>
      </c>
      <c r="CD50" s="23">
        <f t="shared" si="13"/>
        <v>0</v>
      </c>
      <c r="CE50" s="23">
        <f t="shared" si="13"/>
        <v>0</v>
      </c>
      <c r="CF50" s="23">
        <f t="shared" si="13"/>
        <v>0</v>
      </c>
      <c r="CG50" s="23">
        <f t="shared" si="13"/>
        <v>0</v>
      </c>
      <c r="CH50" s="23">
        <f t="shared" si="13"/>
        <v>0</v>
      </c>
      <c r="CI50" s="23">
        <f t="shared" si="13"/>
        <v>0</v>
      </c>
      <c r="CJ50" s="23">
        <f t="shared" si="13"/>
        <v>0</v>
      </c>
      <c r="CK50" s="23">
        <f t="shared" si="13"/>
        <v>0</v>
      </c>
      <c r="CL50" s="23">
        <f t="shared" si="13"/>
        <v>0</v>
      </c>
      <c r="CM50" s="23">
        <f t="shared" si="13"/>
        <v>0</v>
      </c>
      <c r="CN50" s="23">
        <f t="shared" si="13"/>
        <v>0</v>
      </c>
      <c r="CO50" s="23">
        <f t="shared" si="13"/>
        <v>0</v>
      </c>
      <c r="CP50" s="23">
        <f t="shared" si="13"/>
        <v>0</v>
      </c>
      <c r="CQ50" s="23">
        <f t="shared" ref="CQ50:DI50" si="14">IF(ISBLANK(CQ6),0,SUM(CQ40:CQ47))</f>
        <v>0</v>
      </c>
      <c r="CR50" s="23">
        <f t="shared" si="14"/>
        <v>0</v>
      </c>
      <c r="CS50" s="23">
        <f t="shared" si="14"/>
        <v>0</v>
      </c>
      <c r="CT50" s="23">
        <f t="shared" si="14"/>
        <v>0</v>
      </c>
      <c r="CU50" s="23">
        <f t="shared" si="14"/>
        <v>0</v>
      </c>
      <c r="CV50" s="23">
        <f t="shared" si="14"/>
        <v>0</v>
      </c>
      <c r="CW50" s="23">
        <f t="shared" si="14"/>
        <v>0</v>
      </c>
      <c r="CX50" s="23">
        <f t="shared" si="14"/>
        <v>0</v>
      </c>
      <c r="CY50" s="23">
        <f t="shared" si="14"/>
        <v>0</v>
      </c>
      <c r="CZ50" s="23">
        <f t="shared" si="14"/>
        <v>0</v>
      </c>
      <c r="DA50" s="23">
        <f t="shared" si="14"/>
        <v>0</v>
      </c>
      <c r="DB50" s="23">
        <f t="shared" si="14"/>
        <v>0</v>
      </c>
      <c r="DC50" s="23">
        <f t="shared" si="14"/>
        <v>0</v>
      </c>
      <c r="DD50" s="23">
        <f t="shared" si="14"/>
        <v>0</v>
      </c>
      <c r="DE50" s="23">
        <f t="shared" si="14"/>
        <v>0</v>
      </c>
      <c r="DF50" s="23">
        <f t="shared" si="14"/>
        <v>0</v>
      </c>
      <c r="DG50" s="23">
        <f t="shared" si="14"/>
        <v>0</v>
      </c>
      <c r="DH50" s="23">
        <f t="shared" si="14"/>
        <v>0</v>
      </c>
      <c r="DI50" s="23">
        <f t="shared" si="14"/>
        <v>0</v>
      </c>
    </row>
    <row r="51" spans="2:113" x14ac:dyDescent="0.25">
      <c r="B51" s="154"/>
      <c r="I51" s="155"/>
    </row>
    <row r="52" spans="2:113" x14ac:dyDescent="0.25">
      <c r="B52" s="154"/>
      <c r="I52" s="155"/>
    </row>
    <row r="53" spans="2:113" x14ac:dyDescent="0.25">
      <c r="B53" s="154"/>
      <c r="I53" s="155"/>
    </row>
    <row r="54" spans="2:113" x14ac:dyDescent="0.25">
      <c r="B54" s="336" t="s">
        <v>236</v>
      </c>
      <c r="C54" s="38" t="e" cm="1" vm="2">
        <f t="array" aca="1" ref="C54:DI55" ca="1">_xlfn._xlws.SORT(C49:DI50,2,-1,TRUE)</f>
        <v>#VALUE!</v>
      </c>
      <c r="D54" s="38" t="str">
        <f ca="1"/>
        <v xml:space="preserve"> </v>
      </c>
      <c r="E54" s="38" t="str">
        <f ca="1"/>
        <v xml:space="preserve"> </v>
      </c>
      <c r="F54" s="38" t="str">
        <f ca="1"/>
        <v xml:space="preserve"> </v>
      </c>
      <c r="G54" s="38" t="str">
        <f ca="1"/>
        <v xml:space="preserve"> </v>
      </c>
      <c r="H54" s="38" t="str">
        <f ca="1"/>
        <v xml:space="preserve"> </v>
      </c>
      <c r="I54" s="159" t="str">
        <f ca="1"/>
        <v xml:space="preserve"> </v>
      </c>
      <c r="J54" s="11" t="str">
        <f ca="1"/>
        <v xml:space="preserve"> </v>
      </c>
      <c r="K54" s="11" t="str">
        <f ca="1"/>
        <v xml:space="preserve"> </v>
      </c>
      <c r="L54" s="11" t="str">
        <f ca="1"/>
        <v xml:space="preserve"> </v>
      </c>
      <c r="M54" s="11" t="str">
        <f ca="1"/>
        <v xml:space="preserve"> </v>
      </c>
      <c r="N54" s="11" t="str">
        <f ca="1"/>
        <v xml:space="preserve"> </v>
      </c>
      <c r="O54" s="11" t="str">
        <f ca="1"/>
        <v xml:space="preserve"> </v>
      </c>
      <c r="P54" s="11" t="str">
        <f ca="1"/>
        <v xml:space="preserve"> </v>
      </c>
      <c r="Q54" s="11" t="str">
        <f ca="1"/>
        <v xml:space="preserve"> </v>
      </c>
      <c r="R54" s="11" t="str">
        <f ca="1"/>
        <v xml:space="preserve"> </v>
      </c>
      <c r="S54" s="11" t="str">
        <f ca="1"/>
        <v xml:space="preserve"> </v>
      </c>
      <c r="T54" s="11" t="str">
        <f ca="1"/>
        <v xml:space="preserve"> </v>
      </c>
      <c r="U54" s="11" t="str">
        <f ca="1"/>
        <v xml:space="preserve"> </v>
      </c>
      <c r="V54" s="11" t="str">
        <f ca="1"/>
        <v xml:space="preserve"> </v>
      </c>
      <c r="W54" s="11" t="str">
        <f ca="1"/>
        <v xml:space="preserve"> </v>
      </c>
      <c r="X54" s="11" t="str">
        <f ca="1"/>
        <v xml:space="preserve"> </v>
      </c>
      <c r="Y54" s="11" t="str">
        <f ca="1"/>
        <v xml:space="preserve"> </v>
      </c>
      <c r="Z54" s="11" t="str">
        <f ca="1"/>
        <v xml:space="preserve"> </v>
      </c>
      <c r="AA54" s="38" t="str">
        <f ca="1"/>
        <v xml:space="preserve"> </v>
      </c>
      <c r="AB54" s="38" t="str">
        <f ca="1"/>
        <v xml:space="preserve"> </v>
      </c>
      <c r="AC54" s="38" t="str">
        <f ca="1"/>
        <v xml:space="preserve"> </v>
      </c>
      <c r="AD54" s="11" t="str">
        <f ca="1"/>
        <v xml:space="preserve"> </v>
      </c>
      <c r="AE54" s="11" t="str">
        <f ca="1"/>
        <v xml:space="preserve"> </v>
      </c>
      <c r="AF54" s="11" t="str">
        <f ca="1"/>
        <v xml:space="preserve"> </v>
      </c>
      <c r="AG54" s="11" t="str">
        <f ca="1"/>
        <v xml:space="preserve"> </v>
      </c>
      <c r="AH54" s="11" t="str">
        <f ca="1"/>
        <v xml:space="preserve"> </v>
      </c>
      <c r="AI54" s="11" t="str">
        <f ca="1"/>
        <v xml:space="preserve"> </v>
      </c>
      <c r="AJ54" s="11" t="str">
        <f ca="1"/>
        <v xml:space="preserve"> </v>
      </c>
      <c r="AK54" s="11" t="str">
        <f ca="1"/>
        <v xml:space="preserve"> </v>
      </c>
      <c r="AL54" s="11" t="str">
        <f ca="1"/>
        <v xml:space="preserve"> </v>
      </c>
      <c r="AM54" s="11" t="str">
        <f ca="1"/>
        <v xml:space="preserve"> </v>
      </c>
      <c r="AN54" s="11" t="str">
        <f ca="1"/>
        <v xml:space="preserve"> </v>
      </c>
      <c r="AO54" s="11" t="str">
        <f ca="1"/>
        <v xml:space="preserve"> </v>
      </c>
      <c r="AP54" s="11" t="str">
        <f ca="1"/>
        <v xml:space="preserve"> </v>
      </c>
      <c r="AQ54" s="11" t="str">
        <f ca="1"/>
        <v xml:space="preserve"> </v>
      </c>
      <c r="AR54" s="11" t="str">
        <f ca="1"/>
        <v xml:space="preserve"> </v>
      </c>
      <c r="AS54" s="11" t="str">
        <f ca="1"/>
        <v xml:space="preserve"> </v>
      </c>
      <c r="AT54" s="11" t="str">
        <f ca="1"/>
        <v xml:space="preserve"> </v>
      </c>
      <c r="AU54" s="11" t="str">
        <f ca="1"/>
        <v xml:space="preserve"> </v>
      </c>
      <c r="AV54" s="11" t="str">
        <f ca="1"/>
        <v xml:space="preserve"> </v>
      </c>
      <c r="AW54" s="11" t="str">
        <f ca="1"/>
        <v xml:space="preserve"> </v>
      </c>
      <c r="AX54" s="11" t="str">
        <f ca="1"/>
        <v xml:space="preserve"> </v>
      </c>
      <c r="AY54" s="11" t="str">
        <f ca="1"/>
        <v xml:space="preserve"> </v>
      </c>
      <c r="AZ54" s="11" t="str">
        <f ca="1"/>
        <v xml:space="preserve"> </v>
      </c>
      <c r="BA54" s="11" t="str">
        <f ca="1"/>
        <v xml:space="preserve"> </v>
      </c>
      <c r="BB54" s="11" t="str">
        <f ca="1"/>
        <v xml:space="preserve"> </v>
      </c>
      <c r="BC54" s="11" t="str">
        <f ca="1"/>
        <v xml:space="preserve"> </v>
      </c>
      <c r="BD54" s="11" t="str">
        <f ca="1"/>
        <v xml:space="preserve"> </v>
      </c>
      <c r="BE54" s="11" t="str">
        <f ca="1"/>
        <v xml:space="preserve"> </v>
      </c>
      <c r="BF54" s="11" t="str">
        <f ca="1"/>
        <v xml:space="preserve"> </v>
      </c>
      <c r="BG54" s="11" t="str">
        <f ca="1"/>
        <v xml:space="preserve"> </v>
      </c>
      <c r="BH54" s="11" t="str">
        <f ca="1"/>
        <v xml:space="preserve"> </v>
      </c>
      <c r="BI54" s="11" t="str">
        <f ca="1"/>
        <v xml:space="preserve"> </v>
      </c>
      <c r="BJ54" s="11" t="str">
        <f ca="1"/>
        <v xml:space="preserve"> </v>
      </c>
      <c r="BK54" s="11" t="str">
        <f ca="1"/>
        <v xml:space="preserve"> </v>
      </c>
      <c r="BL54" s="11" t="str">
        <f ca="1"/>
        <v xml:space="preserve"> </v>
      </c>
      <c r="BM54" s="11" t="str">
        <f ca="1"/>
        <v xml:space="preserve"> </v>
      </c>
      <c r="BN54" s="11" t="str">
        <f ca="1"/>
        <v xml:space="preserve"> </v>
      </c>
      <c r="BO54" s="11" t="str">
        <f ca="1"/>
        <v xml:space="preserve"> </v>
      </c>
      <c r="BP54" s="11" t="str">
        <f ca="1"/>
        <v xml:space="preserve"> </v>
      </c>
      <c r="BQ54" s="11" t="str">
        <f ca="1"/>
        <v xml:space="preserve"> </v>
      </c>
      <c r="BR54" s="11" t="str">
        <f ca="1"/>
        <v xml:space="preserve"> </v>
      </c>
      <c r="BS54" s="11" t="str">
        <f ca="1"/>
        <v xml:space="preserve"> </v>
      </c>
      <c r="BT54" s="11" t="str">
        <f ca="1"/>
        <v xml:space="preserve"> </v>
      </c>
      <c r="BU54" s="11" t="str">
        <f ca="1"/>
        <v xml:space="preserve"> </v>
      </c>
      <c r="BV54" s="11" t="str">
        <f ca="1"/>
        <v xml:space="preserve"> </v>
      </c>
      <c r="BW54" s="11" t="str">
        <f ca="1"/>
        <v xml:space="preserve"> </v>
      </c>
      <c r="BX54" s="11" t="str">
        <f ca="1"/>
        <v xml:space="preserve"> </v>
      </c>
      <c r="BY54" s="11" t="str">
        <f ca="1"/>
        <v xml:space="preserve"> </v>
      </c>
      <c r="BZ54" s="11" t="str">
        <f ca="1"/>
        <v xml:space="preserve"> </v>
      </c>
      <c r="CA54" s="11" t="str">
        <f ca="1"/>
        <v xml:space="preserve"> </v>
      </c>
      <c r="CB54" s="11" t="str">
        <f ca="1"/>
        <v xml:space="preserve"> </v>
      </c>
      <c r="CC54" s="11" t="str">
        <f ca="1"/>
        <v xml:space="preserve"> </v>
      </c>
      <c r="CD54" s="11" t="str">
        <f ca="1"/>
        <v xml:space="preserve"> </v>
      </c>
      <c r="CE54" s="11" t="str">
        <f ca="1"/>
        <v xml:space="preserve"> </v>
      </c>
      <c r="CF54" s="11" t="str">
        <f ca="1"/>
        <v xml:space="preserve"> </v>
      </c>
      <c r="CG54" s="11" t="str">
        <f ca="1"/>
        <v xml:space="preserve"> </v>
      </c>
      <c r="CH54" s="11" t="str">
        <f ca="1"/>
        <v xml:space="preserve"> </v>
      </c>
      <c r="CI54" s="11" t="str">
        <f ca="1"/>
        <v xml:space="preserve"> </v>
      </c>
      <c r="CJ54" s="11" t="str">
        <f ca="1"/>
        <v xml:space="preserve"> </v>
      </c>
      <c r="CK54" s="11" t="str">
        <f ca="1"/>
        <v xml:space="preserve"> </v>
      </c>
      <c r="CL54" s="11" t="str">
        <f ca="1"/>
        <v xml:space="preserve"> </v>
      </c>
      <c r="CM54" s="11" t="str">
        <f ca="1"/>
        <v xml:space="preserve"> </v>
      </c>
      <c r="CN54" s="11" t="str">
        <f ca="1"/>
        <v xml:space="preserve"> </v>
      </c>
      <c r="CO54" s="11" t="str">
        <f ca="1"/>
        <v xml:space="preserve"> </v>
      </c>
      <c r="CP54" s="11" t="str">
        <f ca="1"/>
        <v xml:space="preserve"> </v>
      </c>
      <c r="CQ54" s="11" t="str">
        <f ca="1"/>
        <v xml:space="preserve"> </v>
      </c>
      <c r="CR54" s="11" t="str">
        <f ca="1"/>
        <v xml:space="preserve"> </v>
      </c>
      <c r="CS54" s="11" t="str">
        <f ca="1"/>
        <v xml:space="preserve"> </v>
      </c>
      <c r="CT54" s="11" t="str">
        <f ca="1"/>
        <v xml:space="preserve"> </v>
      </c>
      <c r="CU54" s="11" t="str">
        <f ca="1"/>
        <v xml:space="preserve"> </v>
      </c>
      <c r="CV54" s="11" t="str">
        <f ca="1"/>
        <v xml:space="preserve"> </v>
      </c>
      <c r="CW54" s="11" t="str">
        <f ca="1"/>
        <v xml:space="preserve"> </v>
      </c>
      <c r="CX54" s="11" t="str">
        <f ca="1"/>
        <v xml:space="preserve"> </v>
      </c>
      <c r="CY54" s="11" t="str">
        <f ca="1"/>
        <v xml:space="preserve"> </v>
      </c>
      <c r="CZ54" s="11" t="str">
        <f ca="1"/>
        <v xml:space="preserve"> </v>
      </c>
      <c r="DA54" s="11" t="str">
        <f ca="1"/>
        <v xml:space="preserve"> </v>
      </c>
      <c r="DB54" s="11" t="str">
        <f ca="1"/>
        <v xml:space="preserve"> </v>
      </c>
      <c r="DC54" s="11" t="str">
        <f ca="1"/>
        <v xml:space="preserve"> </v>
      </c>
      <c r="DD54" s="11" t="str">
        <f ca="1"/>
        <v xml:space="preserve"> </v>
      </c>
      <c r="DE54" s="11" t="str">
        <f ca="1"/>
        <v xml:space="preserve"> </v>
      </c>
      <c r="DF54" s="11" t="str">
        <f ca="1"/>
        <v xml:space="preserve"> </v>
      </c>
      <c r="DG54" s="11" t="str">
        <f ca="1"/>
        <v xml:space="preserve"> </v>
      </c>
      <c r="DH54" s="11" t="str">
        <f ca="1"/>
        <v xml:space="preserve"> </v>
      </c>
      <c r="DI54" s="11" t="str">
        <f ca="1"/>
        <v xml:space="preserve"> </v>
      </c>
    </row>
    <row r="55" spans="2:113" x14ac:dyDescent="0.25">
      <c r="B55" s="337"/>
      <c r="C55" s="160">
        <f ca="1"/>
        <v>0.12</v>
      </c>
      <c r="D55" s="160">
        <f ca="1"/>
        <v>0</v>
      </c>
      <c r="E55" s="160">
        <f ca="1"/>
        <v>0</v>
      </c>
      <c r="F55" s="160">
        <f ca="1"/>
        <v>0</v>
      </c>
      <c r="G55" s="160">
        <f ca="1"/>
        <v>0</v>
      </c>
      <c r="H55" s="160">
        <f ca="1"/>
        <v>0</v>
      </c>
      <c r="I55" s="161">
        <f ca="1"/>
        <v>0</v>
      </c>
      <c r="J55" s="11">
        <f ca="1"/>
        <v>0</v>
      </c>
      <c r="K55" s="11">
        <f ca="1"/>
        <v>0</v>
      </c>
      <c r="L55" s="11">
        <f ca="1"/>
        <v>0</v>
      </c>
      <c r="M55" s="11">
        <f ca="1"/>
        <v>0</v>
      </c>
      <c r="N55" s="11">
        <f ca="1"/>
        <v>0</v>
      </c>
      <c r="O55" s="11">
        <f ca="1"/>
        <v>0</v>
      </c>
      <c r="P55" s="11">
        <f ca="1"/>
        <v>0</v>
      </c>
      <c r="Q55" s="11">
        <f ca="1"/>
        <v>0</v>
      </c>
      <c r="R55" s="11">
        <f ca="1"/>
        <v>0</v>
      </c>
      <c r="S55" s="11">
        <f ca="1"/>
        <v>0</v>
      </c>
      <c r="T55" s="11">
        <f ca="1"/>
        <v>0</v>
      </c>
      <c r="U55" s="11">
        <f ca="1"/>
        <v>0</v>
      </c>
      <c r="V55" s="11">
        <f ca="1"/>
        <v>0</v>
      </c>
      <c r="W55" s="11">
        <f ca="1"/>
        <v>0</v>
      </c>
      <c r="X55" s="11">
        <f ca="1"/>
        <v>0</v>
      </c>
      <c r="Y55" s="11">
        <f ca="1"/>
        <v>0</v>
      </c>
      <c r="Z55" s="11">
        <f ca="1"/>
        <v>0</v>
      </c>
      <c r="AA55" s="23">
        <f ca="1"/>
        <v>0</v>
      </c>
      <c r="AB55" s="23">
        <f ca="1"/>
        <v>0</v>
      </c>
      <c r="AC55" s="23">
        <f ca="1"/>
        <v>0</v>
      </c>
      <c r="AD55" s="11">
        <f ca="1"/>
        <v>0</v>
      </c>
      <c r="AE55" s="11">
        <f ca="1"/>
        <v>0</v>
      </c>
      <c r="AF55" s="11">
        <f ca="1"/>
        <v>0</v>
      </c>
      <c r="AG55" s="11">
        <f ca="1"/>
        <v>0</v>
      </c>
      <c r="AH55" s="11">
        <f ca="1"/>
        <v>0</v>
      </c>
      <c r="AI55" s="11">
        <f ca="1"/>
        <v>0</v>
      </c>
      <c r="AJ55" s="11">
        <f ca="1"/>
        <v>0</v>
      </c>
      <c r="AK55" s="11">
        <f ca="1"/>
        <v>0</v>
      </c>
      <c r="AL55" s="11">
        <f ca="1"/>
        <v>0</v>
      </c>
      <c r="AM55" s="11">
        <f ca="1"/>
        <v>0</v>
      </c>
      <c r="AN55" s="11">
        <f ca="1"/>
        <v>0</v>
      </c>
      <c r="AO55" s="11">
        <f ca="1"/>
        <v>0</v>
      </c>
      <c r="AP55" s="11">
        <f ca="1"/>
        <v>0</v>
      </c>
      <c r="AQ55" s="11">
        <f ca="1"/>
        <v>0</v>
      </c>
      <c r="AR55" s="11">
        <f ca="1"/>
        <v>0</v>
      </c>
      <c r="AS55" s="11">
        <f ca="1"/>
        <v>0</v>
      </c>
      <c r="AT55" s="11">
        <f ca="1"/>
        <v>0</v>
      </c>
      <c r="AU55" s="11">
        <f ca="1"/>
        <v>0</v>
      </c>
      <c r="AV55" s="11">
        <f ca="1"/>
        <v>0</v>
      </c>
      <c r="AW55" s="11">
        <f ca="1"/>
        <v>0</v>
      </c>
      <c r="AX55" s="11">
        <f ca="1"/>
        <v>0</v>
      </c>
      <c r="AY55" s="11">
        <f ca="1"/>
        <v>0</v>
      </c>
      <c r="AZ55" s="11">
        <f ca="1"/>
        <v>0</v>
      </c>
      <c r="BA55" s="11">
        <f ca="1"/>
        <v>0</v>
      </c>
      <c r="BB55" s="11">
        <f ca="1"/>
        <v>0</v>
      </c>
      <c r="BC55" s="11">
        <f ca="1"/>
        <v>0</v>
      </c>
      <c r="BD55" s="11">
        <f ca="1"/>
        <v>0</v>
      </c>
      <c r="BE55" s="11">
        <f ca="1"/>
        <v>0</v>
      </c>
      <c r="BF55" s="11">
        <f ca="1"/>
        <v>0</v>
      </c>
      <c r="BG55" s="11">
        <f ca="1"/>
        <v>0</v>
      </c>
      <c r="BH55" s="11">
        <f ca="1"/>
        <v>0</v>
      </c>
      <c r="BI55" s="11">
        <f ca="1"/>
        <v>0</v>
      </c>
      <c r="BJ55" s="11">
        <f ca="1"/>
        <v>0</v>
      </c>
      <c r="BK55" s="11">
        <f ca="1"/>
        <v>0</v>
      </c>
      <c r="BL55" s="11">
        <f ca="1"/>
        <v>0</v>
      </c>
      <c r="BM55" s="11">
        <f ca="1"/>
        <v>0</v>
      </c>
      <c r="BN55" s="11">
        <f ca="1"/>
        <v>0</v>
      </c>
      <c r="BO55" s="11">
        <f ca="1"/>
        <v>0</v>
      </c>
      <c r="BP55" s="11">
        <f ca="1"/>
        <v>0</v>
      </c>
      <c r="BQ55" s="11">
        <f ca="1"/>
        <v>0</v>
      </c>
      <c r="BR55" s="11">
        <f ca="1"/>
        <v>0</v>
      </c>
      <c r="BS55" s="11">
        <f ca="1"/>
        <v>0</v>
      </c>
      <c r="BT55" s="11">
        <f ca="1"/>
        <v>0</v>
      </c>
      <c r="BU55" s="11">
        <f ca="1"/>
        <v>0</v>
      </c>
      <c r="BV55" s="11">
        <f ca="1"/>
        <v>0</v>
      </c>
      <c r="BW55" s="11">
        <f ca="1"/>
        <v>0</v>
      </c>
      <c r="BX55" s="11">
        <f ca="1"/>
        <v>0</v>
      </c>
      <c r="BY55" s="11">
        <f ca="1"/>
        <v>0</v>
      </c>
      <c r="BZ55" s="11">
        <f ca="1"/>
        <v>0</v>
      </c>
      <c r="CA55" s="11">
        <f ca="1"/>
        <v>0</v>
      </c>
      <c r="CB55" s="11">
        <f ca="1"/>
        <v>0</v>
      </c>
      <c r="CC55" s="11">
        <f ca="1"/>
        <v>0</v>
      </c>
      <c r="CD55" s="11">
        <f ca="1"/>
        <v>0</v>
      </c>
      <c r="CE55" s="11">
        <f ca="1"/>
        <v>0</v>
      </c>
      <c r="CF55" s="11">
        <f ca="1"/>
        <v>0</v>
      </c>
      <c r="CG55" s="11">
        <f ca="1"/>
        <v>0</v>
      </c>
      <c r="CH55" s="11">
        <f ca="1"/>
        <v>0</v>
      </c>
      <c r="CI55" s="11">
        <f ca="1"/>
        <v>0</v>
      </c>
      <c r="CJ55" s="11">
        <f ca="1"/>
        <v>0</v>
      </c>
      <c r="CK55" s="11">
        <f ca="1"/>
        <v>0</v>
      </c>
      <c r="CL55" s="11">
        <f ca="1"/>
        <v>0</v>
      </c>
      <c r="CM55" s="11">
        <f ca="1"/>
        <v>0</v>
      </c>
      <c r="CN55" s="11">
        <f ca="1"/>
        <v>0</v>
      </c>
      <c r="CO55" s="11">
        <f ca="1"/>
        <v>0</v>
      </c>
      <c r="CP55" s="11">
        <f ca="1"/>
        <v>0</v>
      </c>
      <c r="CQ55" s="11">
        <f ca="1"/>
        <v>0</v>
      </c>
      <c r="CR55" s="11">
        <f ca="1"/>
        <v>0</v>
      </c>
      <c r="CS55" s="11">
        <f ca="1"/>
        <v>0</v>
      </c>
      <c r="CT55" s="11">
        <f ca="1"/>
        <v>0</v>
      </c>
      <c r="CU55" s="11">
        <f ca="1"/>
        <v>0</v>
      </c>
      <c r="CV55" s="11">
        <f ca="1"/>
        <v>0</v>
      </c>
      <c r="CW55" s="11">
        <f ca="1"/>
        <v>0</v>
      </c>
      <c r="CX55" s="11">
        <f ca="1"/>
        <v>0</v>
      </c>
      <c r="CY55" s="11">
        <f ca="1"/>
        <v>0</v>
      </c>
      <c r="CZ55" s="11">
        <f ca="1"/>
        <v>0</v>
      </c>
      <c r="DA55" s="11">
        <f ca="1"/>
        <v>0</v>
      </c>
      <c r="DB55" s="11">
        <f ca="1"/>
        <v>0</v>
      </c>
      <c r="DC55" s="11">
        <f ca="1"/>
        <v>0</v>
      </c>
      <c r="DD55" s="11">
        <f ca="1"/>
        <v>0</v>
      </c>
      <c r="DE55" s="11">
        <f ca="1"/>
        <v>0</v>
      </c>
      <c r="DF55" s="11">
        <f ca="1"/>
        <v>0</v>
      </c>
      <c r="DG55" s="11">
        <f ca="1"/>
        <v>0</v>
      </c>
      <c r="DH55" s="11">
        <f ca="1"/>
        <v>0</v>
      </c>
      <c r="DI55" s="11">
        <f ca="1"/>
        <v>0</v>
      </c>
    </row>
  </sheetData>
  <sheetProtection algorithmName="SHA-512" hashValue="kHzxgrp94LbSucbC2s/NBkkStqnWIl5PkQFRSaf/tzk2wpUFp8acdSz1Hx//S6VWTgGxBmwt2GKjgpCbFDr7WQ==" saltValue="KmSA0sPVkkIwpuXnDFwbQw==" spinCount="100000" sheet="1" objects="1" scenarios="1"/>
  <mergeCells count="4">
    <mergeCell ref="B54:B55"/>
    <mergeCell ref="C1:I1"/>
    <mergeCell ref="C2:I2"/>
    <mergeCell ref="C3:D3"/>
  </mergeCells>
  <conditionalFormatting sqref="A1:A3 J1:XFD3 A4:XFD1048576">
    <cfRule type="cellIs" dxfId="6" priority="1" operator="equal">
      <formula>0</formula>
    </cfRule>
  </conditionalFormatting>
  <conditionalFormatting sqref="C6:DI6">
    <cfRule type="notContainsBlanks" dxfId="5" priority="16">
      <formula>LEN(TRIM(C6))&gt;0</formula>
    </cfRule>
  </conditionalFormatting>
  <conditionalFormatting sqref="C17:DI17">
    <cfRule type="notContainsBlanks" dxfId="4" priority="13">
      <formula>LEN(TRIM(C17))&gt;0</formula>
    </cfRule>
  </conditionalFormatting>
  <conditionalFormatting sqref="C28:DI28">
    <cfRule type="notContainsBlanks" dxfId="3" priority="2">
      <formula>LEN(TRIM(C28))&gt;0</formula>
    </cfRule>
  </conditionalFormatting>
  <conditionalFormatting sqref="C39:DI39">
    <cfRule type="notContainsBlanks" dxfId="2" priority="4">
      <formula>LEN(TRIM(C39))&gt;0</formula>
    </cfRule>
  </conditionalFormatting>
  <conditionalFormatting sqref="C49:DI49">
    <cfRule type="notContainsBlanks" dxfId="1" priority="3">
      <formula>LEN(TRIM(C49))&gt;0</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1808-4174-4886-9FEF-7B9C31D49B81}">
  <sheetPr codeName="Hoja8">
    <tabColor theme="7" tint="0.39997558519241921"/>
  </sheetPr>
  <dimension ref="B1:G116"/>
  <sheetViews>
    <sheetView showGridLines="0" workbookViewId="0">
      <selection activeCell="B4" sqref="B4:G4"/>
    </sheetView>
  </sheetViews>
  <sheetFormatPr baseColWidth="10" defaultColWidth="11.42578125" defaultRowHeight="15" x14ac:dyDescent="0.25"/>
  <cols>
    <col min="3" max="3" width="45.42578125" customWidth="1"/>
    <col min="4" max="4" width="15.7109375" style="49" customWidth="1"/>
    <col min="5" max="5" width="9.42578125" customWidth="1"/>
    <col min="6" max="6" width="39.28515625" customWidth="1"/>
    <col min="7" max="7" width="22.140625" customWidth="1"/>
  </cols>
  <sheetData>
    <row r="1" spans="2:7" ht="35.25" customHeight="1" x14ac:dyDescent="0.25">
      <c r="B1" s="202"/>
      <c r="C1" s="340" t="s">
        <v>0</v>
      </c>
      <c r="D1" s="341"/>
      <c r="E1" s="341"/>
      <c r="F1" s="341"/>
      <c r="G1" s="342"/>
    </row>
    <row r="2" spans="2:7" x14ac:dyDescent="0.25">
      <c r="B2" s="202"/>
      <c r="C2" s="343" t="s">
        <v>1</v>
      </c>
      <c r="D2" s="344"/>
      <c r="E2" s="344"/>
      <c r="F2" s="344"/>
      <c r="G2" s="345"/>
    </row>
    <row r="3" spans="2:7" ht="16.5" customHeight="1" x14ac:dyDescent="0.25">
      <c r="B3" s="202"/>
      <c r="C3" s="116" t="s">
        <v>257</v>
      </c>
      <c r="D3" s="117" t="s">
        <v>258</v>
      </c>
      <c r="E3" s="201">
        <f>Instructivo!H4</f>
        <v>1</v>
      </c>
      <c r="F3" s="117" t="s">
        <v>5</v>
      </c>
      <c r="G3" s="191">
        <f>Instructivo!N4</f>
        <v>46170</v>
      </c>
    </row>
    <row r="4" spans="2:7" ht="42" customHeight="1" x14ac:dyDescent="0.25">
      <c r="B4" s="339" t="s">
        <v>241</v>
      </c>
      <c r="C4" s="339"/>
      <c r="D4" s="339"/>
      <c r="E4" s="339"/>
      <c r="F4" s="339"/>
      <c r="G4" s="339"/>
    </row>
    <row r="5" spans="2:7" x14ac:dyDescent="0.25">
      <c r="B5" s="25" t="s">
        <v>242</v>
      </c>
      <c r="C5" s="25" t="s">
        <v>17</v>
      </c>
      <c r="D5" s="48" t="s">
        <v>177</v>
      </c>
      <c r="F5" s="50" t="s">
        <v>132</v>
      </c>
      <c r="G5" s="50" t="s">
        <v>93</v>
      </c>
    </row>
    <row r="6" spans="2:7" ht="21" customHeight="1" x14ac:dyDescent="0.25">
      <c r="B6" s="24" t="e" vm="2">
        <f ca="1">IF(C6=" "," ",MAX(B$5,B5)+1)</f>
        <v>#VALUE!</v>
      </c>
      <c r="C6" s="29" t="e" cm="1" vm="2">
        <f t="array" aca="1" ref="C6:C116" ca="1">TRANSPOSE('Matriz Priorización'!C54:DI54)</f>
        <v>#VALUE!</v>
      </c>
      <c r="D6" s="49" cm="1">
        <f t="array" aca="1" ref="D6:D116" ca="1">TRANSPOSE('Matriz Priorización'!C55:DI55)</f>
        <v>0.12</v>
      </c>
      <c r="F6">
        <f ca="1">+IFERROR(VLOOKUP(C6,'Información Base'!$B$6:$X$103,22,FALSE),0)</f>
        <v>0</v>
      </c>
      <c r="G6">
        <f ca="1">+IFERROR(VLOOKUP(C6,'Información Base'!$B$6:$X$103,9,FALSE),0)</f>
        <v>0</v>
      </c>
    </row>
    <row r="7" spans="2:7" x14ac:dyDescent="0.25">
      <c r="B7" s="24" t="str">
        <f t="shared" ref="B7:B70" ca="1" si="0">IF(C7=" "," ",MAX(B$5,B6)+1)</f>
        <v xml:space="preserve"> </v>
      </c>
      <c r="C7" s="29" t="str">
        <f ca="1"/>
        <v xml:space="preserve"> </v>
      </c>
      <c r="D7" s="49">
        <f ca="1"/>
        <v>0</v>
      </c>
      <c r="F7">
        <f ca="1">+IFERROR(VLOOKUP(C7,'Información Base'!$B$6:$X$103,22,FALSE),0)</f>
        <v>0</v>
      </c>
      <c r="G7">
        <f ca="1">+IFERROR(VLOOKUP(C7,'Información Base'!$B$6:$X$103,9,FALSE),0)</f>
        <v>0</v>
      </c>
    </row>
    <row r="8" spans="2:7" x14ac:dyDescent="0.25">
      <c r="B8" s="24" t="str">
        <f t="shared" ca="1" si="0"/>
        <v xml:space="preserve"> </v>
      </c>
      <c r="C8" s="36" t="str">
        <f ca="1"/>
        <v xml:space="preserve"> </v>
      </c>
      <c r="D8" s="49">
        <f ca="1"/>
        <v>0</v>
      </c>
      <c r="F8">
        <f ca="1">+IFERROR(VLOOKUP(C8,'Información Base'!$B$6:$X$103,22,FALSE),0)</f>
        <v>0</v>
      </c>
      <c r="G8">
        <f ca="1">+IFERROR(VLOOKUP(C8,'Información Base'!$B$6:$X$103,9,FALSE),0)</f>
        <v>0</v>
      </c>
    </row>
    <row r="9" spans="2:7" x14ac:dyDescent="0.25">
      <c r="B9" s="24" t="str">
        <f t="shared" ca="1" si="0"/>
        <v xml:space="preserve"> </v>
      </c>
      <c r="C9" s="29" t="str">
        <f ca="1"/>
        <v xml:space="preserve"> </v>
      </c>
      <c r="D9" s="49">
        <f ca="1"/>
        <v>0</v>
      </c>
      <c r="F9">
        <f ca="1">+IFERROR(VLOOKUP(C9,'Información Base'!$B$6:$X$103,22,FALSE),0)</f>
        <v>0</v>
      </c>
      <c r="G9">
        <f ca="1">+IFERROR(VLOOKUP(C9,'Información Base'!$B$6:$X$103,9,FALSE),0)</f>
        <v>0</v>
      </c>
    </row>
    <row r="10" spans="2:7" x14ac:dyDescent="0.25">
      <c r="B10" s="24" t="str">
        <f t="shared" ca="1" si="0"/>
        <v xml:space="preserve"> </v>
      </c>
      <c r="C10" s="36" t="str">
        <f ca="1"/>
        <v xml:space="preserve"> </v>
      </c>
      <c r="D10" s="49">
        <f ca="1"/>
        <v>0</v>
      </c>
      <c r="F10">
        <f ca="1">+IFERROR(VLOOKUP(C10,'Información Base'!$B$6:$X$103,22,FALSE),0)</f>
        <v>0</v>
      </c>
      <c r="G10">
        <f ca="1">+IFERROR(VLOOKUP(C10,'Información Base'!$B$6:$X$103,9,FALSE),0)</f>
        <v>0</v>
      </c>
    </row>
    <row r="11" spans="2:7" x14ac:dyDescent="0.25">
      <c r="B11" s="24" t="str">
        <f t="shared" ca="1" si="0"/>
        <v xml:space="preserve"> </v>
      </c>
      <c r="C11" t="str">
        <f ca="1"/>
        <v xml:space="preserve"> </v>
      </c>
      <c r="D11" s="49">
        <f ca="1"/>
        <v>0</v>
      </c>
      <c r="F11">
        <f ca="1">+IFERROR(VLOOKUP(C11,'Información Base'!$B$6:$X$103,22,FALSE),0)</f>
        <v>0</v>
      </c>
      <c r="G11">
        <f ca="1">+IFERROR(VLOOKUP(C11,'Información Base'!$B$6:$X$103,9,FALSE),0)</f>
        <v>0</v>
      </c>
    </row>
    <row r="12" spans="2:7" x14ac:dyDescent="0.25">
      <c r="B12" s="24" t="str">
        <f t="shared" ca="1" si="0"/>
        <v xml:space="preserve"> </v>
      </c>
      <c r="C12" s="36" t="str">
        <f ca="1"/>
        <v xml:space="preserve"> </v>
      </c>
      <c r="D12" s="49">
        <f ca="1"/>
        <v>0</v>
      </c>
      <c r="F12">
        <f ca="1">+IFERROR(VLOOKUP(C12,'Información Base'!$B$6:$X$103,22,FALSE),0)</f>
        <v>0</v>
      </c>
      <c r="G12">
        <f ca="1">+IFERROR(VLOOKUP(C12,'Información Base'!$B$6:$X$103,9,FALSE),0)</f>
        <v>0</v>
      </c>
    </row>
    <row r="13" spans="2:7" x14ac:dyDescent="0.25">
      <c r="B13" s="24" t="str">
        <f t="shared" ca="1" si="0"/>
        <v xml:space="preserve"> </v>
      </c>
      <c r="C13" s="29" t="str">
        <f ca="1"/>
        <v xml:space="preserve"> </v>
      </c>
      <c r="D13" s="49">
        <f ca="1"/>
        <v>0</v>
      </c>
      <c r="F13">
        <f ca="1">+IFERROR(VLOOKUP(C13,'Información Base'!$B$6:$X$103,22,FALSE),0)</f>
        <v>0</v>
      </c>
      <c r="G13">
        <f ca="1">+IFERROR(VLOOKUP(C13,'Información Base'!$B$6:$X$103,9,FALSE),0)</f>
        <v>0</v>
      </c>
    </row>
    <row r="14" spans="2:7" x14ac:dyDescent="0.25">
      <c r="B14" s="24" t="str">
        <f t="shared" ca="1" si="0"/>
        <v xml:space="preserve"> </v>
      </c>
      <c r="C14" t="str">
        <f ca="1"/>
        <v xml:space="preserve"> </v>
      </c>
      <c r="D14" s="49">
        <f ca="1"/>
        <v>0</v>
      </c>
      <c r="F14">
        <f ca="1">+IFERROR(VLOOKUP(C14,'Información Base'!$B$6:$X$103,22,FALSE),0)</f>
        <v>0</v>
      </c>
      <c r="G14">
        <f ca="1">+IFERROR(VLOOKUP(C14,'Información Base'!$B$6:$X$103,9,FALSE),0)</f>
        <v>0</v>
      </c>
    </row>
    <row r="15" spans="2:7" x14ac:dyDescent="0.25">
      <c r="B15" s="24" t="str">
        <f t="shared" ca="1" si="0"/>
        <v xml:space="preserve"> </v>
      </c>
      <c r="C15" s="29" t="str">
        <f ca="1"/>
        <v xml:space="preserve"> </v>
      </c>
      <c r="D15" s="49">
        <f ca="1"/>
        <v>0</v>
      </c>
      <c r="F15">
        <f ca="1">+IFERROR(VLOOKUP(C15,'Información Base'!$B$6:$X$103,22,FALSE),0)</f>
        <v>0</v>
      </c>
      <c r="G15">
        <f ca="1">+IFERROR(VLOOKUP(C15,'Información Base'!$B$6:$X$103,9,FALSE),0)</f>
        <v>0</v>
      </c>
    </row>
    <row r="16" spans="2:7" x14ac:dyDescent="0.25">
      <c r="B16" s="24" t="str">
        <f t="shared" ca="1" si="0"/>
        <v xml:space="preserve"> </v>
      </c>
      <c r="C16" t="str">
        <f ca="1"/>
        <v xml:space="preserve"> </v>
      </c>
      <c r="D16" s="49">
        <f ca="1"/>
        <v>0</v>
      </c>
      <c r="F16">
        <f ca="1">+IFERROR(VLOOKUP(C16,'Información Base'!$B$6:$X$103,22,FALSE),0)</f>
        <v>0</v>
      </c>
      <c r="G16">
        <f ca="1">+IFERROR(VLOOKUP(C16,'Información Base'!$B$6:$X$103,9,FALSE),0)</f>
        <v>0</v>
      </c>
    </row>
    <row r="17" spans="2:7" x14ac:dyDescent="0.25">
      <c r="B17" s="24" t="str">
        <f t="shared" ca="1" si="0"/>
        <v xml:space="preserve"> </v>
      </c>
      <c r="C17" t="str">
        <f ca="1"/>
        <v xml:space="preserve"> </v>
      </c>
      <c r="D17" s="49">
        <f ca="1"/>
        <v>0</v>
      </c>
      <c r="F17">
        <f ca="1">+IFERROR(VLOOKUP(C17,'Información Base'!$B$6:$X$103,22,FALSE),0)</f>
        <v>0</v>
      </c>
      <c r="G17">
        <f ca="1">+IFERROR(VLOOKUP(C17,'Información Base'!$B$6:$X$103,9,FALSE),0)</f>
        <v>0</v>
      </c>
    </row>
    <row r="18" spans="2:7" x14ac:dyDescent="0.25">
      <c r="B18" s="24" t="str">
        <f t="shared" ca="1" si="0"/>
        <v xml:space="preserve"> </v>
      </c>
      <c r="C18" t="str">
        <f ca="1"/>
        <v xml:space="preserve"> </v>
      </c>
      <c r="D18" s="49">
        <f ca="1"/>
        <v>0</v>
      </c>
      <c r="F18">
        <f ca="1">+IFERROR(VLOOKUP(C18,'Información Base'!$B$6:$X$103,22,FALSE),0)</f>
        <v>0</v>
      </c>
      <c r="G18">
        <f ca="1">+IFERROR(VLOOKUP(C18,'Información Base'!$B$6:$X$103,9,FALSE),0)</f>
        <v>0</v>
      </c>
    </row>
    <row r="19" spans="2:7" x14ac:dyDescent="0.25">
      <c r="B19" s="24" t="str">
        <f t="shared" ca="1" si="0"/>
        <v xml:space="preserve"> </v>
      </c>
      <c r="C19" t="str">
        <f ca="1"/>
        <v xml:space="preserve"> </v>
      </c>
      <c r="D19" s="49">
        <f ca="1"/>
        <v>0</v>
      </c>
      <c r="F19">
        <f ca="1">+IFERROR(VLOOKUP(C19,'Información Base'!$B$6:$X$103,22,FALSE),0)</f>
        <v>0</v>
      </c>
      <c r="G19">
        <f ca="1">+IFERROR(VLOOKUP(C19,'Información Base'!$B$6:$X$103,9,FALSE),0)</f>
        <v>0</v>
      </c>
    </row>
    <row r="20" spans="2:7" x14ac:dyDescent="0.25">
      <c r="B20" s="24" t="str">
        <f t="shared" ca="1" si="0"/>
        <v xml:space="preserve"> </v>
      </c>
      <c r="C20" t="str">
        <f ca="1"/>
        <v xml:space="preserve"> </v>
      </c>
      <c r="D20" s="49">
        <f ca="1"/>
        <v>0</v>
      </c>
      <c r="F20">
        <f ca="1">+IFERROR(VLOOKUP(C20,'Información Base'!$B$6:$X$103,22,FALSE),0)</f>
        <v>0</v>
      </c>
      <c r="G20">
        <f ca="1">+IFERROR(VLOOKUP(C20,'Información Base'!$B$6:$X$103,9,FALSE),0)</f>
        <v>0</v>
      </c>
    </row>
    <row r="21" spans="2:7" x14ac:dyDescent="0.25">
      <c r="B21" s="24" t="str">
        <f t="shared" ca="1" si="0"/>
        <v xml:space="preserve"> </v>
      </c>
      <c r="C21" t="str">
        <f ca="1"/>
        <v xml:space="preserve"> </v>
      </c>
      <c r="D21" s="49">
        <f ca="1"/>
        <v>0</v>
      </c>
      <c r="F21">
        <f ca="1">+IFERROR(VLOOKUP(C21,'Información Base'!$B$6:$X$103,22,FALSE),0)</f>
        <v>0</v>
      </c>
      <c r="G21">
        <f ca="1">+IFERROR(VLOOKUP(C21,'Información Base'!$B$6:$X$103,9,FALSE),0)</f>
        <v>0</v>
      </c>
    </row>
    <row r="22" spans="2:7" x14ac:dyDescent="0.25">
      <c r="B22" s="24" t="str">
        <f t="shared" ca="1" si="0"/>
        <v xml:space="preserve"> </v>
      </c>
      <c r="C22" s="29" t="str">
        <f ca="1"/>
        <v xml:space="preserve"> </v>
      </c>
      <c r="D22" s="49">
        <f ca="1"/>
        <v>0</v>
      </c>
      <c r="F22">
        <f ca="1">+IFERROR(VLOOKUP(C22,'Información Base'!$B$6:$X$103,22,FALSE),0)</f>
        <v>0</v>
      </c>
      <c r="G22">
        <f ca="1">+IFERROR(VLOOKUP(C22,'Información Base'!$B$6:$X$103,9,FALSE),0)</f>
        <v>0</v>
      </c>
    </row>
    <row r="23" spans="2:7" x14ac:dyDescent="0.25">
      <c r="B23" s="24" t="str">
        <f t="shared" ca="1" si="0"/>
        <v xml:space="preserve"> </v>
      </c>
      <c r="C23" t="str">
        <f ca="1"/>
        <v xml:space="preserve"> </v>
      </c>
      <c r="D23" s="49">
        <f ca="1"/>
        <v>0</v>
      </c>
      <c r="F23">
        <f ca="1">+IFERROR(VLOOKUP(C23,'Información Base'!$B$6:$X$103,22,FALSE),0)</f>
        <v>0</v>
      </c>
      <c r="G23">
        <f ca="1">+IFERROR(VLOOKUP(C23,'Información Base'!$B$6:$X$103,9,FALSE),0)</f>
        <v>0</v>
      </c>
    </row>
    <row r="24" spans="2:7" x14ac:dyDescent="0.25">
      <c r="B24" s="24" t="str">
        <f t="shared" ca="1" si="0"/>
        <v xml:space="preserve"> </v>
      </c>
      <c r="C24" t="str">
        <f ca="1"/>
        <v xml:space="preserve"> </v>
      </c>
      <c r="D24" s="49">
        <f ca="1"/>
        <v>0</v>
      </c>
      <c r="F24">
        <f ca="1">+IFERROR(VLOOKUP(C24,'Información Base'!$B$6:$X$103,22,FALSE),0)</f>
        <v>0</v>
      </c>
      <c r="G24">
        <f ca="1">+IFERROR(VLOOKUP(C24,'Información Base'!$B$6:$X$103,9,FALSE),0)</f>
        <v>0</v>
      </c>
    </row>
    <row r="25" spans="2:7" x14ac:dyDescent="0.25">
      <c r="B25" s="24" t="str">
        <f t="shared" ca="1" si="0"/>
        <v xml:space="preserve"> </v>
      </c>
      <c r="C25" s="36" t="str">
        <f ca="1"/>
        <v xml:space="preserve"> </v>
      </c>
      <c r="D25" s="49">
        <f ca="1"/>
        <v>0</v>
      </c>
      <c r="F25">
        <f ca="1">+IFERROR(VLOOKUP(C25,'Información Base'!$B$6:$X$103,22,FALSE),0)</f>
        <v>0</v>
      </c>
      <c r="G25">
        <f ca="1">+IFERROR(VLOOKUP(C25,'Información Base'!$B$6:$X$103,9,FALSE),0)</f>
        <v>0</v>
      </c>
    </row>
    <row r="26" spans="2:7" x14ac:dyDescent="0.25">
      <c r="B26" s="24" t="str">
        <f t="shared" ca="1" si="0"/>
        <v xml:space="preserve"> </v>
      </c>
      <c r="C26" t="str">
        <f ca="1"/>
        <v xml:space="preserve"> </v>
      </c>
      <c r="D26" s="49">
        <f ca="1"/>
        <v>0</v>
      </c>
      <c r="F26">
        <f ca="1">+IFERROR(VLOOKUP(C26,'Información Base'!$B$6:$X$103,22,FALSE),0)</f>
        <v>0</v>
      </c>
      <c r="G26">
        <f ca="1">+IFERROR(VLOOKUP(C26,'Información Base'!$B$6:$X$103,9,FALSE),0)</f>
        <v>0</v>
      </c>
    </row>
    <row r="27" spans="2:7" x14ac:dyDescent="0.25">
      <c r="B27" s="24" t="str">
        <f t="shared" ca="1" si="0"/>
        <v xml:space="preserve"> </v>
      </c>
      <c r="C27" t="str">
        <f ca="1"/>
        <v xml:space="preserve"> </v>
      </c>
      <c r="D27" s="49">
        <f ca="1"/>
        <v>0</v>
      </c>
      <c r="F27">
        <f ca="1">+IFERROR(VLOOKUP(C27,'Información Base'!$B$6:$X$103,22,FALSE),0)</f>
        <v>0</v>
      </c>
      <c r="G27">
        <f ca="1">+IFERROR(VLOOKUP(C27,'Información Base'!$B$6:$X$103,9,FALSE),0)</f>
        <v>0</v>
      </c>
    </row>
    <row r="28" spans="2:7" x14ac:dyDescent="0.25">
      <c r="B28" s="24" t="str">
        <f t="shared" ca="1" si="0"/>
        <v xml:space="preserve"> </v>
      </c>
      <c r="C28" t="str">
        <f ca="1"/>
        <v xml:space="preserve"> </v>
      </c>
      <c r="D28" s="49">
        <f ca="1"/>
        <v>0</v>
      </c>
      <c r="F28">
        <f ca="1">+IFERROR(VLOOKUP(C28,'Información Base'!$B$6:$X$103,22,FALSE),0)</f>
        <v>0</v>
      </c>
      <c r="G28">
        <f ca="1">+IFERROR(VLOOKUP(C28,'Información Base'!$B$6:$X$103,9,FALSE),0)</f>
        <v>0</v>
      </c>
    </row>
    <row r="29" spans="2:7" x14ac:dyDescent="0.25">
      <c r="B29" s="24" t="str">
        <f t="shared" ca="1" si="0"/>
        <v xml:space="preserve"> </v>
      </c>
      <c r="C29" t="str">
        <f ca="1"/>
        <v xml:space="preserve"> </v>
      </c>
      <c r="D29" s="49">
        <f ca="1"/>
        <v>0</v>
      </c>
      <c r="F29">
        <f ca="1">+IFERROR(VLOOKUP(C29,'Información Base'!$B$6:$X$103,22,FALSE),0)</f>
        <v>0</v>
      </c>
      <c r="G29">
        <f ca="1">+IFERROR(VLOOKUP(C29,'Información Base'!$B$6:$X$103,9,FALSE),0)</f>
        <v>0</v>
      </c>
    </row>
    <row r="30" spans="2:7" x14ac:dyDescent="0.25">
      <c r="B30" s="24" t="str">
        <f t="shared" ca="1" si="0"/>
        <v xml:space="preserve"> </v>
      </c>
      <c r="C30" t="str">
        <f ca="1"/>
        <v xml:space="preserve"> </v>
      </c>
      <c r="D30" s="49">
        <f ca="1"/>
        <v>0</v>
      </c>
      <c r="F30">
        <f ca="1">+IFERROR(VLOOKUP(C30,'Información Base'!$B$6:$X$103,22,FALSE),0)</f>
        <v>0</v>
      </c>
      <c r="G30">
        <f ca="1">+IFERROR(VLOOKUP(C30,'Información Base'!$B$6:$X$103,9,FALSE),0)</f>
        <v>0</v>
      </c>
    </row>
    <row r="31" spans="2:7" x14ac:dyDescent="0.25">
      <c r="B31" s="24" t="str">
        <f t="shared" ca="1" si="0"/>
        <v xml:space="preserve"> </v>
      </c>
      <c r="C31" t="str">
        <f ca="1"/>
        <v xml:space="preserve"> </v>
      </c>
      <c r="D31" s="49">
        <f ca="1"/>
        <v>0</v>
      </c>
      <c r="F31">
        <f ca="1">+IFERROR(VLOOKUP(C31,'Información Base'!$B$6:$X$103,22,FALSE),0)</f>
        <v>0</v>
      </c>
      <c r="G31">
        <f ca="1">+IFERROR(VLOOKUP(C31,'Información Base'!$B$6:$X$103,9,FALSE),0)</f>
        <v>0</v>
      </c>
    </row>
    <row r="32" spans="2:7" x14ac:dyDescent="0.25">
      <c r="B32" s="24" t="str">
        <f t="shared" ca="1" si="0"/>
        <v xml:space="preserve"> </v>
      </c>
      <c r="C32" t="str">
        <f ca="1"/>
        <v xml:space="preserve"> </v>
      </c>
      <c r="D32" s="49">
        <f ca="1"/>
        <v>0</v>
      </c>
      <c r="F32">
        <f ca="1">+IFERROR(VLOOKUP(C32,'Información Base'!$B$6:$X$103,22,FALSE),0)</f>
        <v>0</v>
      </c>
      <c r="G32">
        <f ca="1">+IFERROR(VLOOKUP(C32,'Información Base'!$B$6:$X$103,9,FALSE),0)</f>
        <v>0</v>
      </c>
    </row>
    <row r="33" spans="2:7" x14ac:dyDescent="0.25">
      <c r="B33" s="24" t="str">
        <f t="shared" ca="1" si="0"/>
        <v xml:space="preserve"> </v>
      </c>
      <c r="C33" t="str">
        <f ca="1"/>
        <v xml:space="preserve"> </v>
      </c>
      <c r="D33" s="49">
        <f ca="1"/>
        <v>0</v>
      </c>
      <c r="F33">
        <f ca="1">+IFERROR(VLOOKUP(C33,'Información Base'!$B$6:$X$103,22,FALSE),0)</f>
        <v>0</v>
      </c>
      <c r="G33">
        <f ca="1">+IFERROR(VLOOKUP(C33,'Información Base'!$B$6:$X$103,9,FALSE),0)</f>
        <v>0</v>
      </c>
    </row>
    <row r="34" spans="2:7" x14ac:dyDescent="0.25">
      <c r="B34" s="24" t="str">
        <f t="shared" ca="1" si="0"/>
        <v xml:space="preserve"> </v>
      </c>
      <c r="C34" t="str">
        <f ca="1"/>
        <v xml:space="preserve"> </v>
      </c>
      <c r="D34" s="49">
        <f ca="1"/>
        <v>0</v>
      </c>
      <c r="F34">
        <f ca="1">+IFERROR(VLOOKUP(C34,'Información Base'!$B$6:$X$103,22,FALSE),0)</f>
        <v>0</v>
      </c>
      <c r="G34">
        <f ca="1">+IFERROR(VLOOKUP(C34,'Información Base'!$B$6:$X$103,9,FALSE),0)</f>
        <v>0</v>
      </c>
    </row>
    <row r="35" spans="2:7" x14ac:dyDescent="0.25">
      <c r="B35" s="24" t="str">
        <f t="shared" ca="1" si="0"/>
        <v xml:space="preserve"> </v>
      </c>
      <c r="C35" t="str">
        <f ca="1"/>
        <v xml:space="preserve"> </v>
      </c>
      <c r="D35" s="49">
        <f ca="1"/>
        <v>0</v>
      </c>
      <c r="F35">
        <f ca="1">+IFERROR(VLOOKUP(C35,'Información Base'!$B$6:$X$103,22,FALSE),0)</f>
        <v>0</v>
      </c>
      <c r="G35">
        <f ca="1">+IFERROR(VLOOKUP(C35,'Información Base'!$B$6:$X$103,9,FALSE),0)</f>
        <v>0</v>
      </c>
    </row>
    <row r="36" spans="2:7" x14ac:dyDescent="0.25">
      <c r="B36" s="24" t="str">
        <f t="shared" ca="1" si="0"/>
        <v xml:space="preserve"> </v>
      </c>
      <c r="C36" t="str">
        <f ca="1"/>
        <v xml:space="preserve"> </v>
      </c>
      <c r="D36" s="49">
        <f ca="1"/>
        <v>0</v>
      </c>
      <c r="F36">
        <f ca="1">+IFERROR(VLOOKUP(C36,'Información Base'!$B$6:$X$103,22,FALSE),0)</f>
        <v>0</v>
      </c>
      <c r="G36">
        <f ca="1">+IFERROR(VLOOKUP(C36,'Información Base'!$B$6:$X$103,9,FALSE),0)</f>
        <v>0</v>
      </c>
    </row>
    <row r="37" spans="2:7" x14ac:dyDescent="0.25">
      <c r="B37" s="24" t="str">
        <f t="shared" ca="1" si="0"/>
        <v xml:space="preserve"> </v>
      </c>
      <c r="C37" t="str">
        <f ca="1"/>
        <v xml:space="preserve"> </v>
      </c>
      <c r="D37" s="49">
        <f ca="1"/>
        <v>0</v>
      </c>
      <c r="F37">
        <f ca="1">+IFERROR(VLOOKUP(C37,'Información Base'!$B$6:$X$103,22,FALSE),0)</f>
        <v>0</v>
      </c>
      <c r="G37">
        <f ca="1">+IFERROR(VLOOKUP(C37,'Información Base'!$B$6:$X$103,9,FALSE),0)</f>
        <v>0</v>
      </c>
    </row>
    <row r="38" spans="2:7" x14ac:dyDescent="0.25">
      <c r="B38" s="24" t="str">
        <f t="shared" ca="1" si="0"/>
        <v xml:space="preserve"> </v>
      </c>
      <c r="C38" t="str">
        <f ca="1"/>
        <v xml:space="preserve"> </v>
      </c>
      <c r="D38" s="49">
        <f ca="1"/>
        <v>0</v>
      </c>
      <c r="F38">
        <f ca="1">+IFERROR(VLOOKUP(C38,'Información Base'!$B$6:$X$103,22,FALSE),0)</f>
        <v>0</v>
      </c>
      <c r="G38">
        <f ca="1">+IFERROR(VLOOKUP(C38,'Información Base'!$B$6:$X$103,9,FALSE),0)</f>
        <v>0</v>
      </c>
    </row>
    <row r="39" spans="2:7" x14ac:dyDescent="0.25">
      <c r="B39" s="24" t="str">
        <f t="shared" ca="1" si="0"/>
        <v xml:space="preserve"> </v>
      </c>
      <c r="C39" t="str">
        <f ca="1"/>
        <v xml:space="preserve"> </v>
      </c>
      <c r="D39" s="49">
        <f ca="1"/>
        <v>0</v>
      </c>
      <c r="F39">
        <f ca="1">+IFERROR(VLOOKUP(C39,'Información Base'!$B$6:$X$103,22,FALSE),0)</f>
        <v>0</v>
      </c>
      <c r="G39">
        <f ca="1">+IFERROR(VLOOKUP(C39,'Información Base'!$B$6:$X$103,9,FALSE),0)</f>
        <v>0</v>
      </c>
    </row>
    <row r="40" spans="2:7" x14ac:dyDescent="0.25">
      <c r="B40" s="24" t="str">
        <f t="shared" ca="1" si="0"/>
        <v xml:space="preserve"> </v>
      </c>
      <c r="C40" t="str">
        <f ca="1"/>
        <v xml:space="preserve"> </v>
      </c>
      <c r="D40" s="49">
        <f ca="1"/>
        <v>0</v>
      </c>
      <c r="F40">
        <f ca="1">+IFERROR(VLOOKUP(C40,'Información Base'!$B$6:$X$103,22,FALSE),0)</f>
        <v>0</v>
      </c>
      <c r="G40">
        <f ca="1">+IFERROR(VLOOKUP(C40,'Información Base'!$B$6:$X$103,9,FALSE),0)</f>
        <v>0</v>
      </c>
    </row>
    <row r="41" spans="2:7" x14ac:dyDescent="0.25">
      <c r="B41" s="24" t="str">
        <f t="shared" ca="1" si="0"/>
        <v xml:space="preserve"> </v>
      </c>
      <c r="C41" t="str">
        <f ca="1"/>
        <v xml:space="preserve"> </v>
      </c>
      <c r="D41" s="49">
        <f ca="1"/>
        <v>0</v>
      </c>
      <c r="F41">
        <f ca="1">+IFERROR(VLOOKUP(C41,'Información Base'!$B$6:$X$103,22,FALSE),0)</f>
        <v>0</v>
      </c>
      <c r="G41">
        <f ca="1">+IFERROR(VLOOKUP(C41,'Información Base'!$B$6:$X$103,9,FALSE),0)</f>
        <v>0</v>
      </c>
    </row>
    <row r="42" spans="2:7" x14ac:dyDescent="0.25">
      <c r="B42" s="24" t="str">
        <f t="shared" ca="1" si="0"/>
        <v xml:space="preserve"> </v>
      </c>
      <c r="C42" t="str">
        <f ca="1"/>
        <v xml:space="preserve"> </v>
      </c>
      <c r="D42" s="49">
        <f ca="1"/>
        <v>0</v>
      </c>
      <c r="F42">
        <f ca="1">+IFERROR(VLOOKUP(C42,'Información Base'!$B$6:$X$103,22,FALSE),0)</f>
        <v>0</v>
      </c>
      <c r="G42">
        <f ca="1">+IFERROR(VLOOKUP(C42,'Información Base'!$B$6:$X$103,9,FALSE),0)</f>
        <v>0</v>
      </c>
    </row>
    <row r="43" spans="2:7" x14ac:dyDescent="0.25">
      <c r="B43" s="24" t="str">
        <f t="shared" ca="1" si="0"/>
        <v xml:space="preserve"> </v>
      </c>
      <c r="C43" t="str">
        <f ca="1"/>
        <v xml:space="preserve"> </v>
      </c>
      <c r="D43" s="49">
        <f ca="1"/>
        <v>0</v>
      </c>
      <c r="F43">
        <f ca="1">+IFERROR(VLOOKUP(C43,'Información Base'!$B$6:$X$103,22,FALSE),0)</f>
        <v>0</v>
      </c>
      <c r="G43">
        <f ca="1">+IFERROR(VLOOKUP(C43,'Información Base'!$B$6:$X$103,9,FALSE),0)</f>
        <v>0</v>
      </c>
    </row>
    <row r="44" spans="2:7" x14ac:dyDescent="0.25">
      <c r="B44" s="24" t="str">
        <f t="shared" ca="1" si="0"/>
        <v xml:space="preserve"> </v>
      </c>
      <c r="C44" t="str">
        <f ca="1"/>
        <v xml:space="preserve"> </v>
      </c>
      <c r="D44" s="49">
        <f ca="1"/>
        <v>0</v>
      </c>
      <c r="F44">
        <f ca="1">+IFERROR(VLOOKUP(C44,'Información Base'!$B$6:$X$103,22,FALSE),0)</f>
        <v>0</v>
      </c>
      <c r="G44">
        <f ca="1">+IFERROR(VLOOKUP(C44,'Información Base'!$B$6:$X$103,9,FALSE),0)</f>
        <v>0</v>
      </c>
    </row>
    <row r="45" spans="2:7" x14ac:dyDescent="0.25">
      <c r="B45" s="24" t="str">
        <f t="shared" ca="1" si="0"/>
        <v xml:space="preserve"> </v>
      </c>
      <c r="C45" t="str">
        <f ca="1"/>
        <v xml:space="preserve"> </v>
      </c>
      <c r="D45" s="49">
        <f ca="1"/>
        <v>0</v>
      </c>
      <c r="F45">
        <f ca="1">+IFERROR(VLOOKUP(C45,'Información Base'!$B$6:$X$103,22,FALSE),0)</f>
        <v>0</v>
      </c>
      <c r="G45">
        <f ca="1">+IFERROR(VLOOKUP(C45,'Información Base'!$B$6:$X$103,9,FALSE),0)</f>
        <v>0</v>
      </c>
    </row>
    <row r="46" spans="2:7" x14ac:dyDescent="0.25">
      <c r="B46" s="24" t="str">
        <f t="shared" ca="1" si="0"/>
        <v xml:space="preserve"> </v>
      </c>
      <c r="C46" t="str">
        <f ca="1"/>
        <v xml:space="preserve"> </v>
      </c>
      <c r="D46" s="49">
        <f ca="1"/>
        <v>0</v>
      </c>
      <c r="F46">
        <f ca="1">+IFERROR(VLOOKUP(C46,'Información Base'!$B$6:$X$103,22,FALSE),0)</f>
        <v>0</v>
      </c>
      <c r="G46">
        <f ca="1">+IFERROR(VLOOKUP(C46,'Información Base'!$B$6:$X$103,9,FALSE),0)</f>
        <v>0</v>
      </c>
    </row>
    <row r="47" spans="2:7" x14ac:dyDescent="0.25">
      <c r="B47" s="24" t="str">
        <f t="shared" ca="1" si="0"/>
        <v xml:space="preserve"> </v>
      </c>
      <c r="C47" t="str">
        <f ca="1"/>
        <v xml:space="preserve"> </v>
      </c>
      <c r="D47" s="49">
        <f ca="1"/>
        <v>0</v>
      </c>
      <c r="F47">
        <f ca="1">+IFERROR(VLOOKUP(C47,'Información Base'!$B$6:$X$103,22,FALSE),0)</f>
        <v>0</v>
      </c>
      <c r="G47">
        <f ca="1">+IFERROR(VLOOKUP(C47,'Información Base'!$B$6:$X$103,9,FALSE),0)</f>
        <v>0</v>
      </c>
    </row>
    <row r="48" spans="2:7" x14ac:dyDescent="0.25">
      <c r="B48" s="24" t="str">
        <f t="shared" ca="1" si="0"/>
        <v xml:space="preserve"> </v>
      </c>
      <c r="C48" t="str">
        <f ca="1"/>
        <v xml:space="preserve"> </v>
      </c>
      <c r="D48" s="49">
        <f ca="1"/>
        <v>0</v>
      </c>
      <c r="F48">
        <f ca="1">+IFERROR(VLOOKUP(C48,'Información Base'!$B$6:$X$103,22,FALSE),0)</f>
        <v>0</v>
      </c>
      <c r="G48">
        <f ca="1">+IFERROR(VLOOKUP(C48,'Información Base'!$B$6:$X$103,9,FALSE),0)</f>
        <v>0</v>
      </c>
    </row>
    <row r="49" spans="2:7" x14ac:dyDescent="0.25">
      <c r="B49" s="24" t="str">
        <f t="shared" ca="1" si="0"/>
        <v xml:space="preserve"> </v>
      </c>
      <c r="C49" t="str">
        <f ca="1"/>
        <v xml:space="preserve"> </v>
      </c>
      <c r="D49" s="49">
        <f ca="1"/>
        <v>0</v>
      </c>
      <c r="F49">
        <f ca="1">+IFERROR(VLOOKUP(C49,'Información Base'!$B$6:$X$103,22,FALSE),0)</f>
        <v>0</v>
      </c>
      <c r="G49">
        <f ca="1">+IFERROR(VLOOKUP(C49,'Información Base'!$B$6:$X$103,9,FALSE),0)</f>
        <v>0</v>
      </c>
    </row>
    <row r="50" spans="2:7" x14ac:dyDescent="0.25">
      <c r="B50" s="24" t="str">
        <f t="shared" ca="1" si="0"/>
        <v xml:space="preserve"> </v>
      </c>
      <c r="C50" t="str">
        <f ca="1"/>
        <v xml:space="preserve"> </v>
      </c>
      <c r="D50" s="49">
        <f ca="1"/>
        <v>0</v>
      </c>
      <c r="F50">
        <f ca="1">+IFERROR(VLOOKUP(C50,'Información Base'!$B$6:$X$103,22,FALSE),0)</f>
        <v>0</v>
      </c>
      <c r="G50">
        <f ca="1">+IFERROR(VLOOKUP(C50,'Información Base'!$B$6:$X$103,9,FALSE),0)</f>
        <v>0</v>
      </c>
    </row>
    <row r="51" spans="2:7" x14ac:dyDescent="0.25">
      <c r="B51" s="24" t="str">
        <f t="shared" ca="1" si="0"/>
        <v xml:space="preserve"> </v>
      </c>
      <c r="C51" t="str">
        <f ca="1"/>
        <v xml:space="preserve"> </v>
      </c>
      <c r="D51" s="49">
        <f ca="1"/>
        <v>0</v>
      </c>
      <c r="F51">
        <f ca="1">+IFERROR(VLOOKUP(C51,'Información Base'!$B$6:$X$103,22,FALSE),0)</f>
        <v>0</v>
      </c>
      <c r="G51">
        <f ca="1">+IFERROR(VLOOKUP(C51,'Información Base'!$B$6:$X$103,9,FALSE),0)</f>
        <v>0</v>
      </c>
    </row>
    <row r="52" spans="2:7" x14ac:dyDescent="0.25">
      <c r="B52" s="24" t="str">
        <f t="shared" ca="1" si="0"/>
        <v xml:space="preserve"> </v>
      </c>
      <c r="C52" t="str">
        <f ca="1"/>
        <v xml:space="preserve"> </v>
      </c>
      <c r="D52" s="49">
        <f ca="1"/>
        <v>0</v>
      </c>
      <c r="F52">
        <f ca="1">+IFERROR(VLOOKUP(C52,'Información Base'!$B$6:$X$103,22,FALSE),0)</f>
        <v>0</v>
      </c>
      <c r="G52">
        <f ca="1">+IFERROR(VLOOKUP(C52,'Información Base'!$B$6:$X$103,9,FALSE),0)</f>
        <v>0</v>
      </c>
    </row>
    <row r="53" spans="2:7" x14ac:dyDescent="0.25">
      <c r="B53" s="24" t="str">
        <f t="shared" ca="1" si="0"/>
        <v xml:space="preserve"> </v>
      </c>
      <c r="C53" t="str">
        <f ca="1"/>
        <v xml:space="preserve"> </v>
      </c>
      <c r="D53" s="49">
        <f ca="1"/>
        <v>0</v>
      </c>
      <c r="F53">
        <f ca="1">+IFERROR(VLOOKUP(C53,'Información Base'!$B$6:$X$103,22,FALSE),0)</f>
        <v>0</v>
      </c>
      <c r="G53">
        <f ca="1">+IFERROR(VLOOKUP(C53,'Información Base'!$B$6:$X$103,9,FALSE),0)</f>
        <v>0</v>
      </c>
    </row>
    <row r="54" spans="2:7" x14ac:dyDescent="0.25">
      <c r="B54" s="24" t="str">
        <f t="shared" ca="1" si="0"/>
        <v xml:space="preserve"> </v>
      </c>
      <c r="C54" t="str">
        <f ca="1"/>
        <v xml:space="preserve"> </v>
      </c>
      <c r="D54" s="49">
        <f ca="1"/>
        <v>0</v>
      </c>
      <c r="F54">
        <f ca="1">+IFERROR(VLOOKUP(C54,'Información Base'!$B$6:$X$103,22,FALSE),0)</f>
        <v>0</v>
      </c>
      <c r="G54">
        <f ca="1">+IFERROR(VLOOKUP(C54,'Información Base'!$B$6:$X$103,9,FALSE),0)</f>
        <v>0</v>
      </c>
    </row>
    <row r="55" spans="2:7" x14ac:dyDescent="0.25">
      <c r="B55" s="24" t="str">
        <f t="shared" ca="1" si="0"/>
        <v xml:space="preserve"> </v>
      </c>
      <c r="C55" t="str">
        <f ca="1"/>
        <v xml:space="preserve"> </v>
      </c>
      <c r="D55" s="49">
        <f ca="1"/>
        <v>0</v>
      </c>
      <c r="F55">
        <f ca="1">+IFERROR(VLOOKUP(C55,'Información Base'!$B$6:$X$103,22,FALSE),0)</f>
        <v>0</v>
      </c>
      <c r="G55">
        <f ca="1">+IFERROR(VLOOKUP(C55,'Información Base'!$B$6:$X$103,9,FALSE),0)</f>
        <v>0</v>
      </c>
    </row>
    <row r="56" spans="2:7" x14ac:dyDescent="0.25">
      <c r="B56" s="24" t="str">
        <f t="shared" ca="1" si="0"/>
        <v xml:space="preserve"> </v>
      </c>
      <c r="C56" t="str">
        <f ca="1"/>
        <v xml:space="preserve"> </v>
      </c>
      <c r="D56" s="49">
        <f ca="1"/>
        <v>0</v>
      </c>
      <c r="F56">
        <f ca="1">+IFERROR(VLOOKUP(C56,'Información Base'!$B$6:$X$103,22,FALSE),0)</f>
        <v>0</v>
      </c>
      <c r="G56">
        <f ca="1">+IFERROR(VLOOKUP(C56,'Información Base'!$B$6:$X$103,9,FALSE),0)</f>
        <v>0</v>
      </c>
    </row>
    <row r="57" spans="2:7" x14ac:dyDescent="0.25">
      <c r="B57" s="24" t="str">
        <f t="shared" ca="1" si="0"/>
        <v xml:space="preserve"> </v>
      </c>
      <c r="C57" t="str">
        <f ca="1"/>
        <v xml:space="preserve"> </v>
      </c>
      <c r="D57" s="49">
        <f ca="1"/>
        <v>0</v>
      </c>
      <c r="F57">
        <f ca="1">+IFERROR(VLOOKUP(C57,'Información Base'!$B$6:$X$103,22,FALSE),0)</f>
        <v>0</v>
      </c>
      <c r="G57">
        <f ca="1">+IFERROR(VLOOKUP(C57,'Información Base'!$B$6:$X$103,9,FALSE),0)</f>
        <v>0</v>
      </c>
    </row>
    <row r="58" spans="2:7" x14ac:dyDescent="0.25">
      <c r="B58" s="24" t="str">
        <f t="shared" ca="1" si="0"/>
        <v xml:space="preserve"> </v>
      </c>
      <c r="C58" t="str">
        <f ca="1"/>
        <v xml:space="preserve"> </v>
      </c>
      <c r="D58" s="49">
        <f ca="1"/>
        <v>0</v>
      </c>
      <c r="F58">
        <f ca="1">+IFERROR(VLOOKUP(C58,'Información Base'!$B$6:$X$103,22,FALSE),0)</f>
        <v>0</v>
      </c>
      <c r="G58">
        <f ca="1">+IFERROR(VLOOKUP(C58,'Información Base'!$B$6:$X$103,9,FALSE),0)</f>
        <v>0</v>
      </c>
    </row>
    <row r="59" spans="2:7" x14ac:dyDescent="0.25">
      <c r="B59" s="24" t="str">
        <f t="shared" ca="1" si="0"/>
        <v xml:space="preserve"> </v>
      </c>
      <c r="C59" t="str">
        <f ca="1"/>
        <v xml:space="preserve"> </v>
      </c>
      <c r="D59" s="49">
        <f ca="1"/>
        <v>0</v>
      </c>
      <c r="F59">
        <f ca="1">+IFERROR(VLOOKUP(C59,'Información Base'!$B$6:$X$103,22,FALSE),0)</f>
        <v>0</v>
      </c>
      <c r="G59">
        <f ca="1">+IFERROR(VLOOKUP(C59,'Información Base'!$B$6:$X$103,9,FALSE),0)</f>
        <v>0</v>
      </c>
    </row>
    <row r="60" spans="2:7" x14ac:dyDescent="0.25">
      <c r="B60" s="24" t="str">
        <f t="shared" ca="1" si="0"/>
        <v xml:space="preserve"> </v>
      </c>
      <c r="C60" t="str">
        <f ca="1"/>
        <v xml:space="preserve"> </v>
      </c>
      <c r="D60" s="49">
        <f ca="1"/>
        <v>0</v>
      </c>
      <c r="F60">
        <f ca="1">+IFERROR(VLOOKUP(C60,'Información Base'!$B$6:$X$103,22,FALSE),0)</f>
        <v>0</v>
      </c>
      <c r="G60">
        <f ca="1">+IFERROR(VLOOKUP(C60,'Información Base'!$B$6:$X$103,9,FALSE),0)</f>
        <v>0</v>
      </c>
    </row>
    <row r="61" spans="2:7" x14ac:dyDescent="0.25">
      <c r="B61" s="24" t="str">
        <f t="shared" ca="1" si="0"/>
        <v xml:space="preserve"> </v>
      </c>
      <c r="C61" t="str">
        <f ca="1"/>
        <v xml:space="preserve"> </v>
      </c>
      <c r="D61" s="49">
        <f ca="1"/>
        <v>0</v>
      </c>
      <c r="F61">
        <f ca="1">+IFERROR(VLOOKUP(C61,'Información Base'!$B$6:$X$103,22,FALSE),0)</f>
        <v>0</v>
      </c>
      <c r="G61">
        <f ca="1">+IFERROR(VLOOKUP(C61,'Información Base'!$B$6:$X$103,9,FALSE),0)</f>
        <v>0</v>
      </c>
    </row>
    <row r="62" spans="2:7" x14ac:dyDescent="0.25">
      <c r="B62" s="24" t="str">
        <f t="shared" ca="1" si="0"/>
        <v xml:space="preserve"> </v>
      </c>
      <c r="C62" t="str">
        <f ca="1"/>
        <v xml:space="preserve"> </v>
      </c>
      <c r="D62" s="49">
        <f ca="1"/>
        <v>0</v>
      </c>
      <c r="F62">
        <f ca="1">+IFERROR(VLOOKUP(C62,'Información Base'!$B$6:$X$103,22,FALSE),0)</f>
        <v>0</v>
      </c>
      <c r="G62">
        <f ca="1">+IFERROR(VLOOKUP(C62,'Información Base'!$B$6:$X$103,9,FALSE),0)</f>
        <v>0</v>
      </c>
    </row>
    <row r="63" spans="2:7" x14ac:dyDescent="0.25">
      <c r="B63" s="24" t="str">
        <f t="shared" ca="1" si="0"/>
        <v xml:space="preserve"> </v>
      </c>
      <c r="C63" t="str">
        <f ca="1"/>
        <v xml:space="preserve"> </v>
      </c>
      <c r="D63" s="49">
        <f ca="1"/>
        <v>0</v>
      </c>
      <c r="F63">
        <f ca="1">+IFERROR(VLOOKUP(C63,'Información Base'!$B$6:$X$103,22,FALSE),0)</f>
        <v>0</v>
      </c>
      <c r="G63">
        <f ca="1">+IFERROR(VLOOKUP(C63,'Información Base'!$B$6:$X$103,9,FALSE),0)</f>
        <v>0</v>
      </c>
    </row>
    <row r="64" spans="2:7" x14ac:dyDescent="0.25">
      <c r="B64" s="24" t="str">
        <f t="shared" ca="1" si="0"/>
        <v xml:space="preserve"> </v>
      </c>
      <c r="C64" t="str">
        <f ca="1"/>
        <v xml:space="preserve"> </v>
      </c>
      <c r="D64" s="49">
        <f ca="1"/>
        <v>0</v>
      </c>
      <c r="F64">
        <f ca="1">+IFERROR(VLOOKUP(C64,'Información Base'!$B$6:$X$103,22,FALSE),0)</f>
        <v>0</v>
      </c>
      <c r="G64">
        <f ca="1">+IFERROR(VLOOKUP(C64,'Información Base'!$B$6:$X$103,9,FALSE),0)</f>
        <v>0</v>
      </c>
    </row>
    <row r="65" spans="2:7" x14ac:dyDescent="0.25">
      <c r="B65" s="24" t="str">
        <f t="shared" ca="1" si="0"/>
        <v xml:space="preserve"> </v>
      </c>
      <c r="C65" t="str">
        <f ca="1"/>
        <v xml:space="preserve"> </v>
      </c>
      <c r="D65" s="49">
        <f ca="1"/>
        <v>0</v>
      </c>
      <c r="F65">
        <f ca="1">+IFERROR(VLOOKUP(C65,'Información Base'!$B$6:$X$103,22,FALSE),0)</f>
        <v>0</v>
      </c>
      <c r="G65">
        <f ca="1">+IFERROR(VLOOKUP(C65,'Información Base'!$B$6:$X$103,9,FALSE),0)</f>
        <v>0</v>
      </c>
    </row>
    <row r="66" spans="2:7" x14ac:dyDescent="0.25">
      <c r="B66" s="24" t="str">
        <f t="shared" ca="1" si="0"/>
        <v xml:space="preserve"> </v>
      </c>
      <c r="C66" t="str">
        <f ca="1"/>
        <v xml:space="preserve"> </v>
      </c>
      <c r="D66" s="49">
        <f ca="1"/>
        <v>0</v>
      </c>
      <c r="F66">
        <f ca="1">+IFERROR(VLOOKUP(C66,'Información Base'!$B$6:$X$103,22,FALSE),0)</f>
        <v>0</v>
      </c>
      <c r="G66">
        <f ca="1">+IFERROR(VLOOKUP(C66,'Información Base'!$B$6:$X$103,9,FALSE),0)</f>
        <v>0</v>
      </c>
    </row>
    <row r="67" spans="2:7" x14ac:dyDescent="0.25">
      <c r="B67" s="24" t="str">
        <f t="shared" ca="1" si="0"/>
        <v xml:space="preserve"> </v>
      </c>
      <c r="C67" t="str">
        <f ca="1"/>
        <v xml:space="preserve"> </v>
      </c>
      <c r="D67" s="49">
        <f ca="1"/>
        <v>0</v>
      </c>
      <c r="F67">
        <f ca="1">+IFERROR(VLOOKUP(C67,'Información Base'!$B$6:$X$103,22,FALSE),0)</f>
        <v>0</v>
      </c>
      <c r="G67">
        <f ca="1">+IFERROR(VLOOKUP(C67,'Información Base'!$B$6:$X$103,9,FALSE),0)</f>
        <v>0</v>
      </c>
    </row>
    <row r="68" spans="2:7" x14ac:dyDescent="0.25">
      <c r="B68" s="24" t="str">
        <f t="shared" ca="1" si="0"/>
        <v xml:space="preserve"> </v>
      </c>
      <c r="C68" t="str">
        <f ca="1"/>
        <v xml:space="preserve"> </v>
      </c>
      <c r="D68" s="49">
        <f ca="1"/>
        <v>0</v>
      </c>
      <c r="F68">
        <f ca="1">+IFERROR(VLOOKUP(C68,'Información Base'!$B$6:$X$103,22,FALSE),0)</f>
        <v>0</v>
      </c>
      <c r="G68">
        <f ca="1">+IFERROR(VLOOKUP(C68,'Información Base'!$B$6:$X$103,9,FALSE),0)</f>
        <v>0</v>
      </c>
    </row>
    <row r="69" spans="2:7" x14ac:dyDescent="0.25">
      <c r="B69" s="24" t="str">
        <f t="shared" ca="1" si="0"/>
        <v xml:space="preserve"> </v>
      </c>
      <c r="C69" t="str">
        <f ca="1"/>
        <v xml:space="preserve"> </v>
      </c>
      <c r="D69" s="49">
        <f ca="1"/>
        <v>0</v>
      </c>
      <c r="F69">
        <f ca="1">+IFERROR(VLOOKUP(C69,'Información Base'!$B$6:$X$103,22,FALSE),0)</f>
        <v>0</v>
      </c>
      <c r="G69">
        <f ca="1">+IFERROR(VLOOKUP(C69,'Información Base'!$B$6:$X$103,9,FALSE),0)</f>
        <v>0</v>
      </c>
    </row>
    <row r="70" spans="2:7" x14ac:dyDescent="0.25">
      <c r="B70" s="24" t="str">
        <f t="shared" ca="1" si="0"/>
        <v xml:space="preserve"> </v>
      </c>
      <c r="C70" t="str">
        <f ca="1"/>
        <v xml:space="preserve"> </v>
      </c>
      <c r="D70" s="49">
        <f ca="1"/>
        <v>0</v>
      </c>
      <c r="F70">
        <f ca="1">+IFERROR(VLOOKUP(C70,'Información Base'!$B$6:$X$103,22,FALSE),0)</f>
        <v>0</v>
      </c>
      <c r="G70">
        <f ca="1">+IFERROR(VLOOKUP(C70,'Información Base'!$B$6:$X$103,9,FALSE),0)</f>
        <v>0</v>
      </c>
    </row>
    <row r="71" spans="2:7" x14ac:dyDescent="0.25">
      <c r="B71" s="24" t="str">
        <f t="shared" ref="B71:B116" ca="1" si="1">IF(C71=" "," ",MAX(B$5,B70)+1)</f>
        <v xml:space="preserve"> </v>
      </c>
      <c r="C71" t="str">
        <f ca="1"/>
        <v xml:space="preserve"> </v>
      </c>
      <c r="D71" s="49">
        <f ca="1"/>
        <v>0</v>
      </c>
      <c r="F71">
        <f ca="1">+IFERROR(VLOOKUP(C71,'Información Base'!$B$6:$X$103,22,FALSE),0)</f>
        <v>0</v>
      </c>
      <c r="G71">
        <f ca="1">+IFERROR(VLOOKUP(C71,'Información Base'!$B$6:$X$103,9,FALSE),0)</f>
        <v>0</v>
      </c>
    </row>
    <row r="72" spans="2:7" x14ac:dyDescent="0.25">
      <c r="B72" s="24" t="str">
        <f t="shared" ca="1" si="1"/>
        <v xml:space="preserve"> </v>
      </c>
      <c r="C72" t="str">
        <f ca="1"/>
        <v xml:space="preserve"> </v>
      </c>
      <c r="D72" s="49">
        <f ca="1"/>
        <v>0</v>
      </c>
      <c r="F72">
        <f ca="1">+IFERROR(VLOOKUP(C72,'Información Base'!$B$6:$X$103,22,FALSE),0)</f>
        <v>0</v>
      </c>
      <c r="G72">
        <f ca="1">+IFERROR(VLOOKUP(C72,'Información Base'!$B$6:$X$103,9,FALSE),0)</f>
        <v>0</v>
      </c>
    </row>
    <row r="73" spans="2:7" x14ac:dyDescent="0.25">
      <c r="B73" s="24" t="str">
        <f t="shared" ca="1" si="1"/>
        <v xml:space="preserve"> </v>
      </c>
      <c r="C73" t="str">
        <f ca="1"/>
        <v xml:space="preserve"> </v>
      </c>
      <c r="D73" s="49">
        <f ca="1"/>
        <v>0</v>
      </c>
      <c r="F73">
        <f ca="1">+IFERROR(VLOOKUP(C73,'Información Base'!$B$6:$X$103,22,FALSE),0)</f>
        <v>0</v>
      </c>
      <c r="G73">
        <f ca="1">+IFERROR(VLOOKUP(C73,'Información Base'!$B$6:$X$103,9,FALSE),0)</f>
        <v>0</v>
      </c>
    </row>
    <row r="74" spans="2:7" x14ac:dyDescent="0.25">
      <c r="B74" s="24" t="str">
        <f t="shared" ca="1" si="1"/>
        <v xml:space="preserve"> </v>
      </c>
      <c r="C74" t="str">
        <f ca="1"/>
        <v xml:space="preserve"> </v>
      </c>
      <c r="D74" s="49">
        <f ca="1"/>
        <v>0</v>
      </c>
      <c r="F74">
        <f ca="1">+IFERROR(VLOOKUP(C74,'Información Base'!$B$6:$X$103,22,FALSE),0)</f>
        <v>0</v>
      </c>
      <c r="G74">
        <f ca="1">+IFERROR(VLOOKUP(C74,'Información Base'!$B$6:$X$103,9,FALSE),0)</f>
        <v>0</v>
      </c>
    </row>
    <row r="75" spans="2:7" x14ac:dyDescent="0.25">
      <c r="B75" s="24" t="str">
        <f t="shared" ca="1" si="1"/>
        <v xml:space="preserve"> </v>
      </c>
      <c r="C75" t="str">
        <f ca="1"/>
        <v xml:space="preserve"> </v>
      </c>
      <c r="D75" s="49">
        <f ca="1"/>
        <v>0</v>
      </c>
      <c r="F75">
        <f ca="1">+IFERROR(VLOOKUP(C75,'Información Base'!$B$6:$X$103,22,FALSE),0)</f>
        <v>0</v>
      </c>
      <c r="G75">
        <f ca="1">+IFERROR(VLOOKUP(C75,'Información Base'!$B$6:$X$103,9,FALSE),0)</f>
        <v>0</v>
      </c>
    </row>
    <row r="76" spans="2:7" x14ac:dyDescent="0.25">
      <c r="B76" s="24" t="str">
        <f t="shared" ca="1" si="1"/>
        <v xml:space="preserve"> </v>
      </c>
      <c r="C76" t="str">
        <f ca="1"/>
        <v xml:space="preserve"> </v>
      </c>
      <c r="D76" s="49">
        <f ca="1"/>
        <v>0</v>
      </c>
      <c r="F76">
        <f ca="1">+IFERROR(VLOOKUP(C76,'Información Base'!$B$6:$X$103,22,FALSE),0)</f>
        <v>0</v>
      </c>
      <c r="G76">
        <f ca="1">+IFERROR(VLOOKUP(C76,'Información Base'!$B$6:$X$103,9,FALSE),0)</f>
        <v>0</v>
      </c>
    </row>
    <row r="77" spans="2:7" x14ac:dyDescent="0.25">
      <c r="B77" s="24" t="str">
        <f t="shared" ca="1" si="1"/>
        <v xml:space="preserve"> </v>
      </c>
      <c r="C77" t="str">
        <f ca="1"/>
        <v xml:space="preserve"> </v>
      </c>
      <c r="D77" s="49">
        <f ca="1"/>
        <v>0</v>
      </c>
      <c r="F77">
        <f ca="1">+IFERROR(VLOOKUP(C77,'Información Base'!$B$6:$X$103,22,FALSE),0)</f>
        <v>0</v>
      </c>
      <c r="G77">
        <f ca="1">+IFERROR(VLOOKUP(C77,'Información Base'!$B$6:$X$103,9,FALSE),0)</f>
        <v>0</v>
      </c>
    </row>
    <row r="78" spans="2:7" x14ac:dyDescent="0.25">
      <c r="B78" s="24" t="str">
        <f t="shared" ca="1" si="1"/>
        <v xml:space="preserve"> </v>
      </c>
      <c r="C78" t="str">
        <f ca="1"/>
        <v xml:space="preserve"> </v>
      </c>
      <c r="D78" s="49">
        <f ca="1"/>
        <v>0</v>
      </c>
      <c r="F78">
        <f ca="1">+IFERROR(VLOOKUP(C78,'Información Base'!$B$6:$X$103,22,FALSE),0)</f>
        <v>0</v>
      </c>
      <c r="G78">
        <f ca="1">+IFERROR(VLOOKUP(C78,'Información Base'!$B$6:$X$103,9,FALSE),0)</f>
        <v>0</v>
      </c>
    </row>
    <row r="79" spans="2:7" x14ac:dyDescent="0.25">
      <c r="B79" s="24" t="str">
        <f t="shared" ca="1" si="1"/>
        <v xml:space="preserve"> </v>
      </c>
      <c r="C79" t="str">
        <f ca="1"/>
        <v xml:space="preserve"> </v>
      </c>
      <c r="D79" s="49">
        <f ca="1"/>
        <v>0</v>
      </c>
      <c r="F79">
        <f ca="1">+IFERROR(VLOOKUP(C79,'Información Base'!$B$6:$X$103,22,FALSE),0)</f>
        <v>0</v>
      </c>
      <c r="G79">
        <f ca="1">+IFERROR(VLOOKUP(C79,'Información Base'!$B$6:$X$103,9,FALSE),0)</f>
        <v>0</v>
      </c>
    </row>
    <row r="80" spans="2:7" x14ac:dyDescent="0.25">
      <c r="B80" s="24" t="str">
        <f t="shared" ca="1" si="1"/>
        <v xml:space="preserve"> </v>
      </c>
      <c r="C80" t="str">
        <f ca="1"/>
        <v xml:space="preserve"> </v>
      </c>
      <c r="D80" s="49">
        <f ca="1"/>
        <v>0</v>
      </c>
      <c r="F80">
        <f ca="1">+IFERROR(VLOOKUP(C80,'Información Base'!$B$6:$X$103,22,FALSE),0)</f>
        <v>0</v>
      </c>
      <c r="G80">
        <f ca="1">+IFERROR(VLOOKUP(C80,'Información Base'!$B$6:$X$103,9,FALSE),0)</f>
        <v>0</v>
      </c>
    </row>
    <row r="81" spans="2:7" x14ac:dyDescent="0.25">
      <c r="B81" s="24" t="str">
        <f t="shared" ca="1" si="1"/>
        <v xml:space="preserve"> </v>
      </c>
      <c r="C81" t="str">
        <f ca="1"/>
        <v xml:space="preserve"> </v>
      </c>
      <c r="D81" s="49">
        <f ca="1"/>
        <v>0</v>
      </c>
      <c r="F81">
        <f ca="1">+IFERROR(VLOOKUP(C81,'Información Base'!$B$6:$X$103,22,FALSE),0)</f>
        <v>0</v>
      </c>
      <c r="G81">
        <f ca="1">+IFERROR(VLOOKUP(C81,'Información Base'!$B$6:$X$103,9,FALSE),0)</f>
        <v>0</v>
      </c>
    </row>
    <row r="82" spans="2:7" x14ac:dyDescent="0.25">
      <c r="B82" s="24" t="str">
        <f t="shared" ca="1" si="1"/>
        <v xml:space="preserve"> </v>
      </c>
      <c r="C82" t="str">
        <f ca="1"/>
        <v xml:space="preserve"> </v>
      </c>
      <c r="D82" s="49">
        <f ca="1"/>
        <v>0</v>
      </c>
      <c r="F82">
        <f ca="1">+IFERROR(VLOOKUP(C82,'Información Base'!$B$6:$X$103,22,FALSE),0)</f>
        <v>0</v>
      </c>
      <c r="G82">
        <f ca="1">+IFERROR(VLOOKUP(C82,'Información Base'!$B$6:$X$103,9,FALSE),0)</f>
        <v>0</v>
      </c>
    </row>
    <row r="83" spans="2:7" x14ac:dyDescent="0.25">
      <c r="B83" s="24" t="str">
        <f t="shared" ca="1" si="1"/>
        <v xml:space="preserve"> </v>
      </c>
      <c r="C83" t="str">
        <f ca="1"/>
        <v xml:space="preserve"> </v>
      </c>
      <c r="D83" s="49">
        <f ca="1"/>
        <v>0</v>
      </c>
      <c r="F83">
        <f ca="1">+IFERROR(VLOOKUP(C83,'Información Base'!$B$6:$X$103,22,FALSE),0)</f>
        <v>0</v>
      </c>
      <c r="G83">
        <f ca="1">+IFERROR(VLOOKUP(C83,'Información Base'!$B$6:$X$103,9,FALSE),0)</f>
        <v>0</v>
      </c>
    </row>
    <row r="84" spans="2:7" x14ac:dyDescent="0.25">
      <c r="B84" s="24" t="str">
        <f t="shared" ca="1" si="1"/>
        <v xml:space="preserve"> </v>
      </c>
      <c r="C84" t="str">
        <f ca="1"/>
        <v xml:space="preserve"> </v>
      </c>
      <c r="D84" s="49">
        <f ca="1"/>
        <v>0</v>
      </c>
      <c r="F84">
        <f ca="1">+IFERROR(VLOOKUP(C84,'Información Base'!$B$6:$X$103,22,FALSE),0)</f>
        <v>0</v>
      </c>
      <c r="G84">
        <f ca="1">+IFERROR(VLOOKUP(C84,'Información Base'!$B$6:$X$103,9,FALSE),0)</f>
        <v>0</v>
      </c>
    </row>
    <row r="85" spans="2:7" x14ac:dyDescent="0.25">
      <c r="B85" s="24" t="str">
        <f t="shared" ca="1" si="1"/>
        <v xml:space="preserve"> </v>
      </c>
      <c r="C85" t="str">
        <f ca="1"/>
        <v xml:space="preserve"> </v>
      </c>
      <c r="D85" s="49">
        <f ca="1"/>
        <v>0</v>
      </c>
      <c r="F85">
        <f ca="1">+IFERROR(VLOOKUP(C85,'Información Base'!$B$6:$X$103,22,FALSE),0)</f>
        <v>0</v>
      </c>
      <c r="G85">
        <f ca="1">+IFERROR(VLOOKUP(C85,'Información Base'!$B$6:$X$103,9,FALSE),0)</f>
        <v>0</v>
      </c>
    </row>
    <row r="86" spans="2:7" x14ac:dyDescent="0.25">
      <c r="B86" s="24" t="str">
        <f t="shared" ca="1" si="1"/>
        <v xml:space="preserve"> </v>
      </c>
      <c r="C86" t="str">
        <f ca="1"/>
        <v xml:space="preserve"> </v>
      </c>
      <c r="D86" s="49">
        <f ca="1"/>
        <v>0</v>
      </c>
      <c r="F86">
        <f ca="1">+IFERROR(VLOOKUP(C86,'Información Base'!$B$6:$X$103,22,FALSE),0)</f>
        <v>0</v>
      </c>
      <c r="G86">
        <f ca="1">+IFERROR(VLOOKUP(C86,'Información Base'!$B$6:$X$103,9,FALSE),0)</f>
        <v>0</v>
      </c>
    </row>
    <row r="87" spans="2:7" x14ac:dyDescent="0.25">
      <c r="B87" s="24" t="str">
        <f t="shared" ca="1" si="1"/>
        <v xml:space="preserve"> </v>
      </c>
      <c r="C87" t="str">
        <f ca="1"/>
        <v xml:space="preserve"> </v>
      </c>
      <c r="D87" s="49">
        <f ca="1"/>
        <v>0</v>
      </c>
      <c r="F87">
        <f ca="1">+IFERROR(VLOOKUP(C87,'Información Base'!$B$6:$X$103,22,FALSE),0)</f>
        <v>0</v>
      </c>
      <c r="G87">
        <f ca="1">+IFERROR(VLOOKUP(C87,'Información Base'!$B$6:$X$103,9,FALSE),0)</f>
        <v>0</v>
      </c>
    </row>
    <row r="88" spans="2:7" x14ac:dyDescent="0.25">
      <c r="B88" s="24" t="str">
        <f t="shared" ca="1" si="1"/>
        <v xml:space="preserve"> </v>
      </c>
      <c r="C88" t="str">
        <f ca="1"/>
        <v xml:space="preserve"> </v>
      </c>
      <c r="D88" s="49">
        <f ca="1"/>
        <v>0</v>
      </c>
      <c r="F88">
        <f ca="1">+IFERROR(VLOOKUP(C88,'Información Base'!$B$6:$X$103,22,FALSE),0)</f>
        <v>0</v>
      </c>
      <c r="G88">
        <f ca="1">+IFERROR(VLOOKUP(C88,'Información Base'!$B$6:$X$103,9,FALSE),0)</f>
        <v>0</v>
      </c>
    </row>
    <row r="89" spans="2:7" x14ac:dyDescent="0.25">
      <c r="B89" s="24" t="str">
        <f t="shared" ca="1" si="1"/>
        <v xml:space="preserve"> </v>
      </c>
      <c r="C89" t="str">
        <f ca="1"/>
        <v xml:space="preserve"> </v>
      </c>
      <c r="D89" s="49">
        <f ca="1"/>
        <v>0</v>
      </c>
      <c r="F89">
        <f ca="1">+IFERROR(VLOOKUP(C89,'Información Base'!$B$6:$X$103,22,FALSE),0)</f>
        <v>0</v>
      </c>
      <c r="G89">
        <f ca="1">+IFERROR(VLOOKUP(C89,'Información Base'!$B$6:$X$103,9,FALSE),0)</f>
        <v>0</v>
      </c>
    </row>
    <row r="90" spans="2:7" x14ac:dyDescent="0.25">
      <c r="B90" s="24" t="str">
        <f t="shared" ca="1" si="1"/>
        <v xml:space="preserve"> </v>
      </c>
      <c r="C90" t="str">
        <f ca="1"/>
        <v xml:space="preserve"> </v>
      </c>
      <c r="D90" s="49">
        <f ca="1"/>
        <v>0</v>
      </c>
      <c r="F90">
        <f ca="1">+IFERROR(VLOOKUP(C90,'Información Base'!$B$6:$X$103,22,FALSE),0)</f>
        <v>0</v>
      </c>
      <c r="G90">
        <f ca="1">+IFERROR(VLOOKUP(C90,'Información Base'!$B$6:$X$103,9,FALSE),0)</f>
        <v>0</v>
      </c>
    </row>
    <row r="91" spans="2:7" x14ac:dyDescent="0.25">
      <c r="B91" s="24" t="str">
        <f t="shared" ca="1" si="1"/>
        <v xml:space="preserve"> </v>
      </c>
      <c r="C91" t="str">
        <f ca="1"/>
        <v xml:space="preserve"> </v>
      </c>
      <c r="D91" s="49">
        <f ca="1"/>
        <v>0</v>
      </c>
      <c r="F91">
        <f ca="1">+IFERROR(VLOOKUP(C91,'Información Base'!$B$6:$X$103,22,FALSE),0)</f>
        <v>0</v>
      </c>
      <c r="G91">
        <f ca="1">+IFERROR(VLOOKUP(C91,'Información Base'!$B$6:$X$103,9,FALSE),0)</f>
        <v>0</v>
      </c>
    </row>
    <row r="92" spans="2:7" x14ac:dyDescent="0.25">
      <c r="B92" s="24" t="str">
        <f t="shared" ca="1" si="1"/>
        <v xml:space="preserve"> </v>
      </c>
      <c r="C92" t="str">
        <f ca="1"/>
        <v xml:space="preserve"> </v>
      </c>
      <c r="D92" s="49">
        <f ca="1"/>
        <v>0</v>
      </c>
      <c r="F92">
        <f ca="1">+IFERROR(VLOOKUP(C92,'Información Base'!$B$6:$X$103,22,FALSE),0)</f>
        <v>0</v>
      </c>
      <c r="G92">
        <f ca="1">+IFERROR(VLOOKUP(C92,'Información Base'!$B$6:$X$103,9,FALSE),0)</f>
        <v>0</v>
      </c>
    </row>
    <row r="93" spans="2:7" x14ac:dyDescent="0.25">
      <c r="B93" s="24" t="str">
        <f t="shared" ca="1" si="1"/>
        <v xml:space="preserve"> </v>
      </c>
      <c r="C93" t="str">
        <f ca="1"/>
        <v xml:space="preserve"> </v>
      </c>
      <c r="D93" s="49">
        <f ca="1"/>
        <v>0</v>
      </c>
      <c r="F93">
        <f ca="1">+IFERROR(VLOOKUP(C93,'Información Base'!$B$6:$X$103,22,FALSE),0)</f>
        <v>0</v>
      </c>
      <c r="G93">
        <f ca="1">+IFERROR(VLOOKUP(C93,'Información Base'!$B$6:$X$103,9,FALSE),0)</f>
        <v>0</v>
      </c>
    </row>
    <row r="94" spans="2:7" x14ac:dyDescent="0.25">
      <c r="B94" s="24" t="str">
        <f t="shared" ca="1" si="1"/>
        <v xml:space="preserve"> </v>
      </c>
      <c r="C94" t="str">
        <f ca="1"/>
        <v xml:space="preserve"> </v>
      </c>
      <c r="D94" s="49">
        <f ca="1"/>
        <v>0</v>
      </c>
      <c r="F94">
        <f ca="1">+IFERROR(VLOOKUP(C94,'Información Base'!$B$6:$X$103,22,FALSE),0)</f>
        <v>0</v>
      </c>
      <c r="G94">
        <f ca="1">+IFERROR(VLOOKUP(C94,'Información Base'!$B$6:$X$103,9,FALSE),0)</f>
        <v>0</v>
      </c>
    </row>
    <row r="95" spans="2:7" x14ac:dyDescent="0.25">
      <c r="B95" s="24" t="str">
        <f t="shared" ca="1" si="1"/>
        <v xml:space="preserve"> </v>
      </c>
      <c r="C95" t="str">
        <f ca="1"/>
        <v xml:space="preserve"> </v>
      </c>
      <c r="D95" s="49">
        <f ca="1"/>
        <v>0</v>
      </c>
      <c r="F95">
        <f ca="1">+IFERROR(VLOOKUP(C95,'Información Base'!$B$6:$X$103,22,FALSE),0)</f>
        <v>0</v>
      </c>
      <c r="G95">
        <f ca="1">+IFERROR(VLOOKUP(C95,'Información Base'!$B$6:$X$103,9,FALSE),0)</f>
        <v>0</v>
      </c>
    </row>
    <row r="96" spans="2:7" x14ac:dyDescent="0.25">
      <c r="B96" s="24" t="str">
        <f t="shared" ca="1" si="1"/>
        <v xml:space="preserve"> </v>
      </c>
      <c r="C96" t="str">
        <f ca="1"/>
        <v xml:space="preserve"> </v>
      </c>
      <c r="D96" s="49">
        <f ca="1"/>
        <v>0</v>
      </c>
      <c r="F96">
        <f ca="1">+IFERROR(VLOOKUP(C96,'Información Base'!$B$6:$X$103,22,FALSE),0)</f>
        <v>0</v>
      </c>
      <c r="G96">
        <f ca="1">+IFERROR(VLOOKUP(C96,'Información Base'!$B$6:$X$103,9,FALSE),0)</f>
        <v>0</v>
      </c>
    </row>
    <row r="97" spans="2:7" x14ac:dyDescent="0.25">
      <c r="B97" s="24" t="str">
        <f t="shared" ca="1" si="1"/>
        <v xml:space="preserve"> </v>
      </c>
      <c r="C97" t="str">
        <f ca="1"/>
        <v xml:space="preserve"> </v>
      </c>
      <c r="D97" s="49">
        <f ca="1"/>
        <v>0</v>
      </c>
      <c r="F97">
        <f ca="1">+IFERROR(VLOOKUP(C97,'Información Base'!$B$6:$X$103,22,FALSE),0)</f>
        <v>0</v>
      </c>
      <c r="G97">
        <f ca="1">+IFERROR(VLOOKUP(C97,'Información Base'!$B$6:$X$103,9,FALSE),0)</f>
        <v>0</v>
      </c>
    </row>
    <row r="98" spans="2:7" x14ac:dyDescent="0.25">
      <c r="B98" s="24" t="str">
        <f t="shared" ca="1" si="1"/>
        <v xml:space="preserve"> </v>
      </c>
      <c r="C98" t="str">
        <f ca="1"/>
        <v xml:space="preserve"> </v>
      </c>
      <c r="D98" s="49">
        <f ca="1"/>
        <v>0</v>
      </c>
      <c r="F98">
        <f ca="1">+IFERROR(VLOOKUP(C98,'Información Base'!$B$6:$X$103,22,FALSE),0)</f>
        <v>0</v>
      </c>
      <c r="G98">
        <f ca="1">+IFERROR(VLOOKUP(C98,'Información Base'!$B$6:$X$103,9,FALSE),0)</f>
        <v>0</v>
      </c>
    </row>
    <row r="99" spans="2:7" x14ac:dyDescent="0.25">
      <c r="B99" s="24" t="str">
        <f t="shared" ca="1" si="1"/>
        <v xml:space="preserve"> </v>
      </c>
      <c r="C99" t="str">
        <f ca="1"/>
        <v xml:space="preserve"> </v>
      </c>
      <c r="D99" s="49">
        <f ca="1"/>
        <v>0</v>
      </c>
      <c r="F99">
        <f ca="1">+IFERROR(VLOOKUP(C99,'Información Base'!$B$6:$X$103,22,FALSE),0)</f>
        <v>0</v>
      </c>
      <c r="G99">
        <f ca="1">+IFERROR(VLOOKUP(C99,'Información Base'!$B$6:$X$103,9,FALSE),0)</f>
        <v>0</v>
      </c>
    </row>
    <row r="100" spans="2:7" x14ac:dyDescent="0.25">
      <c r="B100" s="24" t="str">
        <f t="shared" ca="1" si="1"/>
        <v xml:space="preserve"> </v>
      </c>
      <c r="C100" t="str">
        <f ca="1"/>
        <v xml:space="preserve"> </v>
      </c>
      <c r="D100" s="49">
        <f ca="1"/>
        <v>0</v>
      </c>
      <c r="F100">
        <f ca="1">+IFERROR(VLOOKUP(C100,'Información Base'!$B$6:$X$103,22,FALSE),0)</f>
        <v>0</v>
      </c>
      <c r="G100">
        <f ca="1">+IFERROR(VLOOKUP(C100,'Información Base'!$B$6:$X$103,9,FALSE),0)</f>
        <v>0</v>
      </c>
    </row>
    <row r="101" spans="2:7" x14ac:dyDescent="0.25">
      <c r="B101" s="24" t="str">
        <f t="shared" ca="1" si="1"/>
        <v xml:space="preserve"> </v>
      </c>
      <c r="C101" t="str">
        <f ca="1"/>
        <v xml:space="preserve"> </v>
      </c>
      <c r="D101" s="49">
        <f ca="1"/>
        <v>0</v>
      </c>
      <c r="F101">
        <f ca="1">+IFERROR(VLOOKUP(C101,'Información Base'!$B$6:$X$103,22,FALSE),0)</f>
        <v>0</v>
      </c>
      <c r="G101">
        <f ca="1">+IFERROR(VLOOKUP(C101,'Información Base'!$B$6:$X$103,9,FALSE),0)</f>
        <v>0</v>
      </c>
    </row>
    <row r="102" spans="2:7" x14ac:dyDescent="0.25">
      <c r="B102" s="24" t="str">
        <f t="shared" ca="1" si="1"/>
        <v xml:space="preserve"> </v>
      </c>
      <c r="C102" t="str">
        <f ca="1"/>
        <v xml:space="preserve"> </v>
      </c>
      <c r="D102" s="49">
        <f ca="1"/>
        <v>0</v>
      </c>
      <c r="F102">
        <f ca="1">+IFERROR(VLOOKUP(C102,'Información Base'!$B$6:$X$103,22,FALSE),0)</f>
        <v>0</v>
      </c>
      <c r="G102">
        <f ca="1">+IFERROR(VLOOKUP(C102,'Información Base'!$B$6:$X$103,9,FALSE),0)</f>
        <v>0</v>
      </c>
    </row>
    <row r="103" spans="2:7" x14ac:dyDescent="0.25">
      <c r="B103" s="24" t="str">
        <f t="shared" ca="1" si="1"/>
        <v xml:space="preserve"> </v>
      </c>
      <c r="C103" t="str">
        <f ca="1"/>
        <v xml:space="preserve"> </v>
      </c>
      <c r="D103" s="49">
        <f ca="1"/>
        <v>0</v>
      </c>
      <c r="F103">
        <f ca="1">+IFERROR(VLOOKUP(C103,'Información Base'!$B$6:$X$103,22,FALSE),0)</f>
        <v>0</v>
      </c>
      <c r="G103">
        <f ca="1">+IFERROR(VLOOKUP(C103,'Información Base'!$B$6:$X$103,9,FALSE),0)</f>
        <v>0</v>
      </c>
    </row>
    <row r="104" spans="2:7" x14ac:dyDescent="0.25">
      <c r="B104" s="24" t="str">
        <f t="shared" ca="1" si="1"/>
        <v xml:space="preserve"> </v>
      </c>
      <c r="C104" t="str">
        <f ca="1"/>
        <v xml:space="preserve"> </v>
      </c>
      <c r="D104" s="49">
        <f ca="1"/>
        <v>0</v>
      </c>
      <c r="F104">
        <f ca="1">+IFERROR(VLOOKUP(C104,'Información Base'!$B$6:$X$103,22,FALSE),0)</f>
        <v>0</v>
      </c>
      <c r="G104">
        <f ca="1">+IFERROR(VLOOKUP(C104,'Información Base'!$B$6:$X$103,9,FALSE),0)</f>
        <v>0</v>
      </c>
    </row>
    <row r="105" spans="2:7" x14ac:dyDescent="0.25">
      <c r="B105" s="24" t="str">
        <f t="shared" ca="1" si="1"/>
        <v xml:space="preserve"> </v>
      </c>
      <c r="C105" t="str">
        <f ca="1"/>
        <v xml:space="preserve"> </v>
      </c>
      <c r="D105" s="49">
        <f ca="1"/>
        <v>0</v>
      </c>
      <c r="F105">
        <f ca="1">+IFERROR(VLOOKUP(C105,'Información Base'!$B$6:$X$103,22,FALSE),0)</f>
        <v>0</v>
      </c>
      <c r="G105">
        <f ca="1">+IFERROR(VLOOKUP(C105,'Información Base'!$B$6:$X$103,9,FALSE),0)</f>
        <v>0</v>
      </c>
    </row>
    <row r="106" spans="2:7" x14ac:dyDescent="0.25">
      <c r="B106" s="24" t="str">
        <f t="shared" ca="1" si="1"/>
        <v xml:space="preserve"> </v>
      </c>
      <c r="C106" t="str">
        <f ca="1"/>
        <v xml:space="preserve"> </v>
      </c>
      <c r="D106" s="49">
        <f ca="1"/>
        <v>0</v>
      </c>
      <c r="F106">
        <f ca="1">+IFERROR(VLOOKUP(C106,'Información Base'!$B$6:$X$103,22,FALSE),0)</f>
        <v>0</v>
      </c>
      <c r="G106">
        <f ca="1">+IFERROR(VLOOKUP(C106,'Información Base'!$B$6:$X$103,9,FALSE),0)</f>
        <v>0</v>
      </c>
    </row>
    <row r="107" spans="2:7" x14ac:dyDescent="0.25">
      <c r="B107" s="24" t="str">
        <f t="shared" ca="1" si="1"/>
        <v xml:space="preserve"> </v>
      </c>
      <c r="C107" t="str">
        <f ca="1"/>
        <v xml:space="preserve"> </v>
      </c>
      <c r="D107" s="49">
        <f ca="1"/>
        <v>0</v>
      </c>
      <c r="F107">
        <f ca="1">+IFERROR(VLOOKUP(C107,'Información Base'!$B$6:$X$103,22,FALSE),0)</f>
        <v>0</v>
      </c>
      <c r="G107">
        <f ca="1">+IFERROR(VLOOKUP(C107,'Información Base'!$B$6:$X$103,9,FALSE),0)</f>
        <v>0</v>
      </c>
    </row>
    <row r="108" spans="2:7" x14ac:dyDescent="0.25">
      <c r="B108" s="24" t="str">
        <f t="shared" ca="1" si="1"/>
        <v xml:space="preserve"> </v>
      </c>
      <c r="C108" t="str">
        <f ca="1"/>
        <v xml:space="preserve"> </v>
      </c>
      <c r="D108" s="49">
        <f ca="1"/>
        <v>0</v>
      </c>
      <c r="F108">
        <f ca="1">+IFERROR(VLOOKUP(C108,'Información Base'!$B$6:$X$103,22,FALSE),0)</f>
        <v>0</v>
      </c>
      <c r="G108">
        <f ca="1">+IFERROR(VLOOKUP(C108,'Información Base'!$B$6:$X$103,9,FALSE),0)</f>
        <v>0</v>
      </c>
    </row>
    <row r="109" spans="2:7" x14ac:dyDescent="0.25">
      <c r="B109" s="24" t="str">
        <f t="shared" ca="1" si="1"/>
        <v xml:space="preserve"> </v>
      </c>
      <c r="C109" t="str">
        <f ca="1"/>
        <v xml:space="preserve"> </v>
      </c>
      <c r="D109" s="49">
        <f ca="1"/>
        <v>0</v>
      </c>
      <c r="F109">
        <f ca="1">+IFERROR(VLOOKUP(C109,'Información Base'!$B$6:$X$103,22,FALSE),0)</f>
        <v>0</v>
      </c>
      <c r="G109">
        <f ca="1">+IFERROR(VLOOKUP(C109,'Información Base'!$B$6:$X$103,9,FALSE),0)</f>
        <v>0</v>
      </c>
    </row>
    <row r="110" spans="2:7" x14ac:dyDescent="0.25">
      <c r="B110" s="24" t="str">
        <f t="shared" ca="1" si="1"/>
        <v xml:space="preserve"> </v>
      </c>
      <c r="C110" t="str">
        <f ca="1"/>
        <v xml:space="preserve"> </v>
      </c>
      <c r="D110" s="49">
        <f ca="1"/>
        <v>0</v>
      </c>
      <c r="F110">
        <f ca="1">+IFERROR(VLOOKUP(C110,'Información Base'!$B$6:$X$103,22,FALSE),0)</f>
        <v>0</v>
      </c>
      <c r="G110">
        <f ca="1">+IFERROR(VLOOKUP(C110,'Información Base'!$B$6:$X$103,9,FALSE),0)</f>
        <v>0</v>
      </c>
    </row>
    <row r="111" spans="2:7" x14ac:dyDescent="0.25">
      <c r="B111" s="24" t="str">
        <f t="shared" ca="1" si="1"/>
        <v xml:space="preserve"> </v>
      </c>
      <c r="C111" t="str">
        <f ca="1"/>
        <v xml:space="preserve"> </v>
      </c>
      <c r="D111" s="49">
        <f ca="1"/>
        <v>0</v>
      </c>
      <c r="F111">
        <f ca="1">+IFERROR(VLOOKUP(C111,'Información Base'!$B$6:$X$103,22,FALSE),0)</f>
        <v>0</v>
      </c>
      <c r="G111">
        <f ca="1">+IFERROR(VLOOKUP(C111,'Información Base'!$B$6:$X$103,9,FALSE),0)</f>
        <v>0</v>
      </c>
    </row>
    <row r="112" spans="2:7" x14ac:dyDescent="0.25">
      <c r="B112" s="24" t="str">
        <f t="shared" ca="1" si="1"/>
        <v xml:space="preserve"> </v>
      </c>
      <c r="C112" t="str">
        <f ca="1"/>
        <v xml:space="preserve"> </v>
      </c>
      <c r="D112" s="49">
        <f ca="1"/>
        <v>0</v>
      </c>
      <c r="F112">
        <f ca="1">+IFERROR(VLOOKUP(C112,'Información Base'!$B$6:$X$103,22,FALSE),0)</f>
        <v>0</v>
      </c>
      <c r="G112">
        <f ca="1">+IFERROR(VLOOKUP(C112,'Información Base'!$B$6:$X$103,9,FALSE),0)</f>
        <v>0</v>
      </c>
    </row>
    <row r="113" spans="2:7" x14ac:dyDescent="0.25">
      <c r="B113" s="24" t="str">
        <f t="shared" ca="1" si="1"/>
        <v xml:space="preserve"> </v>
      </c>
      <c r="C113" t="str">
        <f ca="1"/>
        <v xml:space="preserve"> </v>
      </c>
      <c r="D113" s="49">
        <f ca="1"/>
        <v>0</v>
      </c>
      <c r="F113">
        <f ca="1">+IFERROR(VLOOKUP(C113,'Información Base'!$B$6:$X$103,22,FALSE),0)</f>
        <v>0</v>
      </c>
      <c r="G113">
        <f ca="1">+IFERROR(VLOOKUP(C113,'Información Base'!$B$6:$X$103,9,FALSE),0)</f>
        <v>0</v>
      </c>
    </row>
    <row r="114" spans="2:7" x14ac:dyDescent="0.25">
      <c r="B114" s="24" t="str">
        <f t="shared" ca="1" si="1"/>
        <v xml:space="preserve"> </v>
      </c>
      <c r="C114" t="str">
        <f ca="1"/>
        <v xml:space="preserve"> </v>
      </c>
      <c r="D114" s="49">
        <f ca="1"/>
        <v>0</v>
      </c>
      <c r="F114">
        <f ca="1">+IFERROR(VLOOKUP(C114,'Información Base'!$B$6:$X$103,22,FALSE),0)</f>
        <v>0</v>
      </c>
      <c r="G114">
        <f ca="1">+IFERROR(VLOOKUP(C114,'Información Base'!$B$6:$X$103,9,FALSE),0)</f>
        <v>0</v>
      </c>
    </row>
    <row r="115" spans="2:7" x14ac:dyDescent="0.25">
      <c r="B115" s="24" t="str">
        <f t="shared" ca="1" si="1"/>
        <v xml:space="preserve"> </v>
      </c>
      <c r="C115" t="str">
        <f ca="1"/>
        <v xml:space="preserve"> </v>
      </c>
      <c r="D115" s="49">
        <f ca="1"/>
        <v>0</v>
      </c>
      <c r="F115">
        <f ca="1">+IFERROR(VLOOKUP(C115,'Información Base'!$B$6:$X$103,22,FALSE),0)</f>
        <v>0</v>
      </c>
      <c r="G115">
        <f ca="1">+IFERROR(VLOOKUP(C115,'Información Base'!$B$6:$X$103,9,FALSE),0)</f>
        <v>0</v>
      </c>
    </row>
    <row r="116" spans="2:7" x14ac:dyDescent="0.25">
      <c r="B116" s="24" t="str">
        <f t="shared" ca="1" si="1"/>
        <v xml:space="preserve"> </v>
      </c>
      <c r="C116" t="str">
        <f ca="1"/>
        <v xml:space="preserve"> </v>
      </c>
      <c r="D116" s="49">
        <f ca="1"/>
        <v>0</v>
      </c>
      <c r="F116">
        <f ca="1">+IFERROR(VLOOKUP(C116,'Información Base'!$B$6:$X$103,22,FALSE),0)</f>
        <v>0</v>
      </c>
      <c r="G116">
        <f ca="1">+IFERROR(VLOOKUP(C116,'Información Base'!$B$6:$X$103,9,FALSE),0)</f>
        <v>0</v>
      </c>
    </row>
  </sheetData>
  <sheetProtection algorithmName="SHA-512" hashValue="X3BxI6WQsYMg2Nv3AhirpE5/CrpRrfTVA4qzG5G8PreWS/BmlddTlDebwrV2Y3Va9/lApkkE6Dn2Y6uxJXe1ig==" saltValue="5O2HC79sDQC+ABmpxIwyBw==" spinCount="100000" sheet="1" objects="1" scenarios="1"/>
  <mergeCells count="3">
    <mergeCell ref="B4:G4"/>
    <mergeCell ref="C1:G1"/>
    <mergeCell ref="C2:G2"/>
  </mergeCells>
  <conditionalFormatting sqref="A1:C2 H1:XFD1048576 A3:D3 F3:G3 A4:B4 A5:G1048576">
    <cfRule type="cellIs" dxfId="0" priority="1"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B0C52D9DA00458296F14463A7F9DB" ma:contentTypeVersion="20" ma:contentTypeDescription="Crear nuevo documento." ma:contentTypeScope="" ma:versionID="0c1c4bcd93395f5e2814b2042578c0a7">
  <xsd:schema xmlns:xsd="http://www.w3.org/2001/XMLSchema" xmlns:xs="http://www.w3.org/2001/XMLSchema" xmlns:p="http://schemas.microsoft.com/office/2006/metadata/properties" xmlns:ns1="http://schemas.microsoft.com/sharepoint/v3" xmlns:ns3="b7e639c8-68d1-459f-982e-963512de90b6" xmlns:ns4="e6fb6148-9c7d-4a4d-84b6-48d3476cd7ce" targetNamespace="http://schemas.microsoft.com/office/2006/metadata/properties" ma:root="true" ma:fieldsID="b06ecdc2d634d10dee1711c69c903895" ns1:_="" ns3:_="" ns4:_="">
    <xsd:import namespace="http://schemas.microsoft.com/sharepoint/v3"/>
    <xsd:import namespace="b7e639c8-68d1-459f-982e-963512de90b6"/>
    <xsd:import namespace="e6fb6148-9c7d-4a4d-84b6-48d3476cd7c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e639c8-68d1-459f-982e-963512de90b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fb6148-9c7d-4a4d-84b6-48d3476cd7c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e6fb6148-9c7d-4a4d-84b6-48d3476cd7ce" xsi:nil="true"/>
  </documentManagement>
</p:properties>
</file>

<file path=customXml/itemProps1.xml><?xml version="1.0" encoding="utf-8"?>
<ds:datastoreItem xmlns:ds="http://schemas.openxmlformats.org/officeDocument/2006/customXml" ds:itemID="{6DFCCCAE-2DCE-4207-864C-DBD49FF1E1FA}">
  <ds:schemaRefs>
    <ds:schemaRef ds:uri="http://schemas.microsoft.com/sharepoint/v3/contenttype/forms"/>
  </ds:schemaRefs>
</ds:datastoreItem>
</file>

<file path=customXml/itemProps2.xml><?xml version="1.0" encoding="utf-8"?>
<ds:datastoreItem xmlns:ds="http://schemas.openxmlformats.org/officeDocument/2006/customXml" ds:itemID="{F664DE7A-6860-41BB-B539-3521334DA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e639c8-68d1-459f-982e-963512de90b6"/>
    <ds:schemaRef ds:uri="e6fb6148-9c7d-4a4d-84b6-48d3476cd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32A64E-1F23-4CF1-B966-48A0A5645EEB}">
  <ds:schemaRefs>
    <ds:schemaRef ds:uri="b7e639c8-68d1-459f-982e-963512de90b6"/>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e6fb6148-9c7d-4a4d-84b6-48d3476cd7ce"/>
    <ds:schemaRef ds:uri="http://schemas.microsoft.com/sharepoint/v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Instructivo</vt:lpstr>
      <vt:lpstr>Indice</vt:lpstr>
      <vt:lpstr>Criticidad Social</vt:lpstr>
      <vt:lpstr>Información Base</vt:lpstr>
      <vt:lpstr>Ponderadores</vt:lpstr>
      <vt:lpstr>Habilitadores</vt:lpstr>
      <vt:lpstr>Matriz Priorización</vt:lpstr>
      <vt:lpstr>Resultados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SEPG-F-105 Matriz multicriterio para preseleccion aplicacion CNV V1</dc:title>
  <dc:subject/>
  <dc:creator>Agencia Nacional de Infraestructura</dc:creator>
  <cp:keywords/>
  <dc:description/>
  <cp:lastModifiedBy>Cristian Leandro Muñoz Claros</cp:lastModifiedBy>
  <cp:revision/>
  <dcterms:created xsi:type="dcterms:W3CDTF">2024-11-14T14:49:38Z</dcterms:created>
  <dcterms:modified xsi:type="dcterms:W3CDTF">2026-05-29T14:51:00Z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0x010100DAEB0C52D9DA00458296F14463A7F9DB</vt:lpwstr>
  </property>
</Properties>
</file>