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Septiembre 2025/"/>
    </mc:Choice>
  </mc:AlternateContent>
  <xr:revisionPtr revIDLastSave="63" documentId="14_{609EC289-E97B-4177-BCBA-A331A2E78832}" xr6:coauthVersionLast="47" xr6:coauthVersionMax="47" xr10:uidLastSave="{F4508AF8-6FF0-4AF9-AE07-7EDD2F135C1F}"/>
  <bookViews>
    <workbookView xWindow="-120" yWindow="-120" windowWidth="20730" windowHeight="11160" tabRatio="851" firstSheet="20" activeTab="26"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GASTOS VIGENCIA AGOSTO 2025" sheetId="26" r:id="rId8"/>
    <sheet name="GASTOS VIGENCIA SEPTIEMBRE 2025" sheetId="30" r:id="rId9"/>
    <sheet name="RESERVAS ENERO 2025 " sheetId="7" r:id="rId10"/>
    <sheet name="RESERVAS FEBRERO 2025 " sheetId="9" r:id="rId11"/>
    <sheet name="RESERVAS MARZO 2025 " sheetId="12" r:id="rId12"/>
    <sheet name="RESERVAS ABRIL 2025 " sheetId="15" r:id="rId13"/>
    <sheet name="RESERVAS MAYO 2025 " sheetId="18" r:id="rId14"/>
    <sheet name="RESERVAS JUNIO 2025 " sheetId="21" r:id="rId15"/>
    <sheet name="RESERVAS JULIO 2025 " sheetId="24" r:id="rId16"/>
    <sheet name="RESERVAS AGOSTO 2025 " sheetId="27" r:id="rId17"/>
    <sheet name="RESERVAS SEPTIEMBRE 2025 " sheetId="31" r:id="rId18"/>
    <sheet name="CXP ENERO 2025" sheetId="6" r:id="rId19"/>
    <sheet name="CXP FEBRERO 2025" sheetId="10" r:id="rId20"/>
    <sheet name="CXP MARZO 2025" sheetId="13" r:id="rId21"/>
    <sheet name="CXP ABRIL 2025" sheetId="16" r:id="rId22"/>
    <sheet name="CXP MAYO 2025" sheetId="17" r:id="rId23"/>
    <sheet name="CXP JUNIO 2025" sheetId="20" r:id="rId24"/>
    <sheet name="CXP JULIO 2025" sheetId="23" r:id="rId25"/>
    <sheet name="CXP AGOSTO 2025" sheetId="28" r:id="rId26"/>
    <sheet name="CXP SEPTIEMBRE 2025" sheetId="32" r:id="rId27"/>
  </sheets>
  <externalReferences>
    <externalReference r:id="rId28"/>
    <externalReference r:id="rId29"/>
    <externalReference r:id="rId30"/>
  </externalReferences>
  <definedNames>
    <definedName name="_xlnm._FilterDatabase" localSheetId="21" hidden="1">'CXP ABRIL 2025'!$A$7:$L$115</definedName>
    <definedName name="_xlnm._FilterDatabase" localSheetId="25" hidden="1">'CXP AGOSTO 2025'!$A$7:$K$115</definedName>
    <definedName name="_xlnm._FilterDatabase" localSheetId="18" hidden="1">'CXP ENERO 2025'!$A$7:$G$116</definedName>
    <definedName name="_xlnm._FilterDatabase" localSheetId="24" hidden="1">'CXP JULIO 2025'!$A$7:$L$115</definedName>
    <definedName name="_xlnm._FilterDatabase" localSheetId="23" hidden="1">'CXP JUNIO 2025'!$A$5:$K$115</definedName>
    <definedName name="_xlnm._FilterDatabase" localSheetId="20" hidden="1">'CXP MARZO 2025'!$A$7:$L$115</definedName>
    <definedName name="_xlnm._FilterDatabase" localSheetId="22" hidden="1">'CXP MAYO 2025'!$A$7:$L$115</definedName>
    <definedName name="_xlnm._FilterDatabase" localSheetId="26" hidden="1">'CXP SEPTIEMBRE 2025'!$A$7:$K$115</definedName>
    <definedName name="_xlnm._FilterDatabase" localSheetId="3" hidden="1">'GASTOS VIGENCIA ABRIL 2025'!$A$7:$AD$326</definedName>
    <definedName name="_xlnm._FilterDatabase" localSheetId="7" hidden="1">'GASTOS VIGENCIA AGOSTO 2025'!$A$8:$AD$330</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8" hidden="1">'GASTOS VIGENCIA SEPTIEMBRE 2025'!$A$8:$AD$332</definedName>
    <definedName name="_xlnm._FilterDatabase" localSheetId="12" hidden="1">'RESERVAS ABRIL 2025 '!$A$8:$P$225</definedName>
    <definedName name="_xlnm._FilterDatabase" localSheetId="16" hidden="1">'RESERVAS AGOSTO 2025 '!$A$8:$P$225</definedName>
    <definedName name="_xlnm._FilterDatabase" localSheetId="15" hidden="1">'RESERVAS JULIO 2025 '!$A$8:$P$225</definedName>
    <definedName name="_xlnm._FilterDatabase" localSheetId="14" hidden="1">'RESERVAS JUNIO 2025 '!$A$8:$P$225</definedName>
    <definedName name="_xlnm._FilterDatabase" localSheetId="11" hidden="1">'RESERVAS MARZO 2025 '!$A$8:$P$225</definedName>
    <definedName name="_xlnm._FilterDatabase" localSheetId="13" hidden="1">'RESERVAS MAYO 2025 '!$A$8:$P$225</definedName>
    <definedName name="_xlnm._FilterDatabase" localSheetId="17" hidden="1">'RESERVAS SEPTIEMBRE 2025 '!$A$8:$P$225</definedName>
    <definedName name="_xlnm.Print_Area" localSheetId="21">'CXP ABRIL 2025'!$A$1:$K$119</definedName>
    <definedName name="_xlnm.Print_Area" localSheetId="25">'CXP AGOSTO 2025'!$A$1:$K$119</definedName>
    <definedName name="_xlnm.Print_Area" localSheetId="18">'CXP ENERO 2025'!$A$1:$K$119</definedName>
    <definedName name="_xlnm.Print_Area" localSheetId="19">'CXP FEBRERO 2025'!$A$1:$K$119</definedName>
    <definedName name="_xlnm.Print_Area" localSheetId="24">'CXP JULIO 2025'!$A$1:$K$119</definedName>
    <definedName name="_xlnm.Print_Area" localSheetId="23">'CXP JUNIO 2025'!$A$1:$K$119</definedName>
    <definedName name="_xlnm.Print_Area" localSheetId="20">'CXP MARZO 2025'!$A$1:$K$119</definedName>
    <definedName name="_xlnm.Print_Area" localSheetId="22">'CXP MAYO 2025'!$A$1:$K$119</definedName>
    <definedName name="_xlnm.Print_Area" localSheetId="26">'CXP SEPTIEMBRE 2025'!$A$1:$K$119</definedName>
    <definedName name="_xlnm.Print_Titles" localSheetId="21">'CXP ABRIL 2025'!$6:$7</definedName>
    <definedName name="_xlnm.Print_Titles" localSheetId="25">'CXP AGOSTO 2025'!$6:$7</definedName>
    <definedName name="_xlnm.Print_Titles" localSheetId="18">'CXP ENERO 2025'!$6:$7</definedName>
    <definedName name="_xlnm.Print_Titles" localSheetId="19">'CXP FEBRERO 2025'!$6:$7</definedName>
    <definedName name="_xlnm.Print_Titles" localSheetId="24">'CXP JULIO 2025'!$6:$7</definedName>
    <definedName name="_xlnm.Print_Titles" localSheetId="23">'CXP JUNIO 2025'!$6:$7</definedName>
    <definedName name="_xlnm.Print_Titles" localSheetId="20">'CXP MARZO 2025'!$6:$7</definedName>
    <definedName name="_xlnm.Print_Titles" localSheetId="22">'CXP MAYO 2025'!$6:$7</definedName>
    <definedName name="_xlnm.Print_Titles" localSheetId="26">'CXP SEPTIEMBRE 2025'!$6:$7</definedName>
    <definedName name="_xlnm.Print_Titles" localSheetId="3">'GASTOS VIGENCIA ABRIL 2025'!$1:$8</definedName>
    <definedName name="_xlnm.Print_Titles" localSheetId="7">'GASTOS VIGENCIA AGOSTO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8">'GASTOS VIGENCIA SEPTIEMBRE 2025'!$1:$8</definedName>
    <definedName name="_xlnm.Print_Titles" localSheetId="12">'RESERVAS ABRIL 2025 '!$1:$8</definedName>
    <definedName name="_xlnm.Print_Titles" localSheetId="16">'RESERVAS AGOSTO 2025 '!$1:$8</definedName>
    <definedName name="_xlnm.Print_Titles" localSheetId="9">'RESERVAS ENERO 2025 '!$1:$8</definedName>
    <definedName name="_xlnm.Print_Titles" localSheetId="10">'RESERVAS FEBRERO 2025 '!$1:$8</definedName>
    <definedName name="_xlnm.Print_Titles" localSheetId="15">'RESERVAS JULIO 2025 '!$1:$8</definedName>
    <definedName name="_xlnm.Print_Titles" localSheetId="14">'RESERVAS JUNIO 2025 '!$1:$8</definedName>
    <definedName name="_xlnm.Print_Titles" localSheetId="11">'RESERVAS MARZO 2025 '!$1:$8</definedName>
    <definedName name="_xlnm.Print_Titles" localSheetId="13">'RESERVAS MAYO 2025 '!$1:$8</definedName>
    <definedName name="_xlnm.Print_Titles" localSheetId="17">'RESERVAS SEPTIEMBRE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32" l="1"/>
  <c r="K114" i="32" s="1"/>
  <c r="J113" i="32"/>
  <c r="G113" i="32"/>
  <c r="F113" i="32"/>
  <c r="H112" i="32"/>
  <c r="J111" i="32"/>
  <c r="G111" i="32"/>
  <c r="G109" i="32" s="1"/>
  <c r="G107" i="32" s="1"/>
  <c r="G101" i="32" s="1"/>
  <c r="G99" i="32" s="1"/>
  <c r="F111" i="32"/>
  <c r="F109" i="32" s="1"/>
  <c r="F107" i="32" s="1"/>
  <c r="F101" i="32" s="1"/>
  <c r="F99" i="32" s="1"/>
  <c r="G110" i="32"/>
  <c r="F110" i="32"/>
  <c r="F108" i="32" s="1"/>
  <c r="F102" i="32" s="1"/>
  <c r="F100" i="32" s="1"/>
  <c r="J109" i="32"/>
  <c r="G108" i="32"/>
  <c r="G102" i="32" s="1"/>
  <c r="G100" i="32" s="1"/>
  <c r="J107" i="32"/>
  <c r="H106" i="32"/>
  <c r="K106" i="32" s="1"/>
  <c r="J105" i="32"/>
  <c r="G105" i="32"/>
  <c r="F105" i="32"/>
  <c r="G104" i="32"/>
  <c r="F104" i="32"/>
  <c r="G103" i="32"/>
  <c r="F103" i="32"/>
  <c r="H98" i="32"/>
  <c r="J97" i="32"/>
  <c r="G97" i="32"/>
  <c r="G96" i="32" s="1"/>
  <c r="G95" i="32" s="1"/>
  <c r="G94" i="32" s="1"/>
  <c r="G93" i="32" s="1"/>
  <c r="F97" i="32"/>
  <c r="F96" i="32" s="1"/>
  <c r="F95" i="32" s="1"/>
  <c r="F94" i="32" s="1"/>
  <c r="F93" i="32" s="1"/>
  <c r="J96" i="32"/>
  <c r="J95" i="32"/>
  <c r="J94" i="32"/>
  <c r="J93" i="32"/>
  <c r="H92" i="32"/>
  <c r="K92" i="32" s="1"/>
  <c r="J91" i="32"/>
  <c r="G91" i="32"/>
  <c r="F91" i="32"/>
  <c r="J90" i="32"/>
  <c r="G90" i="32"/>
  <c r="F90" i="32"/>
  <c r="G89" i="32"/>
  <c r="F89" i="32"/>
  <c r="H88" i="32"/>
  <c r="J87" i="32"/>
  <c r="G87" i="32"/>
  <c r="G86" i="32" s="1"/>
  <c r="G85" i="32" s="1"/>
  <c r="G84" i="32" s="1"/>
  <c r="G82" i="32" s="1"/>
  <c r="G64" i="32" s="1"/>
  <c r="F87" i="32"/>
  <c r="F86" i="32" s="1"/>
  <c r="F85" i="32" s="1"/>
  <c r="F84" i="32" s="1"/>
  <c r="F82" i="32" s="1"/>
  <c r="F64" i="32" s="1"/>
  <c r="J86" i="32"/>
  <c r="J85" i="32"/>
  <c r="J84" i="32"/>
  <c r="G83" i="32"/>
  <c r="G81" i="32" s="1"/>
  <c r="F83" i="32"/>
  <c r="F81" i="32" s="1"/>
  <c r="J82" i="32"/>
  <c r="H80" i="32"/>
  <c r="K80" i="32" s="1"/>
  <c r="J79" i="32"/>
  <c r="K79" i="32" s="1"/>
  <c r="H79" i="32"/>
  <c r="G79" i="32"/>
  <c r="F79" i="32"/>
  <c r="H78" i="32"/>
  <c r="G78" i="32"/>
  <c r="F78" i="32"/>
  <c r="H77" i="32"/>
  <c r="G77" i="32"/>
  <c r="F77" i="32"/>
  <c r="H76" i="32"/>
  <c r="G76" i="32"/>
  <c r="F76" i="32"/>
  <c r="H75" i="32"/>
  <c r="G75" i="32"/>
  <c r="F75" i="32"/>
  <c r="H74" i="32"/>
  <c r="J73" i="32"/>
  <c r="G73" i="32"/>
  <c r="G72" i="32" s="1"/>
  <c r="G71" i="32" s="1"/>
  <c r="G66" i="32" s="1"/>
  <c r="G65" i="32" s="1"/>
  <c r="F73" i="32"/>
  <c r="F72" i="32" s="1"/>
  <c r="F71" i="32" s="1"/>
  <c r="F66" i="32" s="1"/>
  <c r="F65" i="32" s="1"/>
  <c r="J72" i="32"/>
  <c r="J71" i="32"/>
  <c r="H70" i="32"/>
  <c r="K70" i="32" s="1"/>
  <c r="J69" i="32"/>
  <c r="K69" i="32" s="1"/>
  <c r="H69" i="32"/>
  <c r="G69" i="32"/>
  <c r="F69" i="32"/>
  <c r="J68" i="32"/>
  <c r="K68" i="32" s="1"/>
  <c r="H68" i="32"/>
  <c r="G68" i="32"/>
  <c r="F68" i="32"/>
  <c r="H67" i="32"/>
  <c r="G67" i="32"/>
  <c r="F67" i="32"/>
  <c r="H62" i="32"/>
  <c r="H61" i="32"/>
  <c r="K61" i="32" s="1"/>
  <c r="J60" i="32"/>
  <c r="G60" i="32"/>
  <c r="F60" i="32"/>
  <c r="G59" i="32"/>
  <c r="F59" i="32"/>
  <c r="G58" i="32"/>
  <c r="F58" i="32"/>
  <c r="H57" i="32"/>
  <c r="K57" i="32" s="1"/>
  <c r="H56" i="32"/>
  <c r="K56" i="32" s="1"/>
  <c r="H55" i="32"/>
  <c r="J54" i="32"/>
  <c r="G54" i="32"/>
  <c r="G44" i="32" s="1"/>
  <c r="F54" i="32"/>
  <c r="F44" i="32" s="1"/>
  <c r="H53" i="32"/>
  <c r="K53" i="32" s="1"/>
  <c r="H52" i="32"/>
  <c r="K52" i="32" s="1"/>
  <c r="H51" i="32"/>
  <c r="K51" i="32" s="1"/>
  <c r="H50" i="32"/>
  <c r="H49" i="32"/>
  <c r="K49" i="32" s="1"/>
  <c r="J48" i="32"/>
  <c r="G48" i="32"/>
  <c r="F48" i="32"/>
  <c r="H47" i="32"/>
  <c r="H46" i="32"/>
  <c r="K46" i="32" s="1"/>
  <c r="J45" i="32"/>
  <c r="G45" i="32"/>
  <c r="F45" i="32"/>
  <c r="H43" i="32"/>
  <c r="J42" i="32"/>
  <c r="G42" i="32"/>
  <c r="F42" i="32"/>
  <c r="H41" i="32"/>
  <c r="K41" i="32" s="1"/>
  <c r="H40" i="32"/>
  <c r="K40" i="32" s="1"/>
  <c r="H39" i="32"/>
  <c r="K39" i="32" s="1"/>
  <c r="H38" i="32"/>
  <c r="K38" i="32" s="1"/>
  <c r="H37" i="32"/>
  <c r="K37" i="32" s="1"/>
  <c r="H36" i="32"/>
  <c r="J35" i="32"/>
  <c r="G35" i="32"/>
  <c r="G30" i="32" s="1"/>
  <c r="G29" i="32" s="1"/>
  <c r="F35" i="32"/>
  <c r="F30" i="32" s="1"/>
  <c r="F29" i="32" s="1"/>
  <c r="H34" i="32"/>
  <c r="K34" i="32" s="1"/>
  <c r="H33" i="32"/>
  <c r="H32" i="32"/>
  <c r="K32" i="32" s="1"/>
  <c r="J31" i="32"/>
  <c r="G31" i="32"/>
  <c r="F31" i="32"/>
  <c r="H28" i="32"/>
  <c r="J27" i="32"/>
  <c r="G27" i="32"/>
  <c r="F27" i="32"/>
  <c r="F26" i="32" s="1"/>
  <c r="F25" i="32" s="1"/>
  <c r="F24" i="32" s="1"/>
  <c r="F9" i="32" s="1"/>
  <c r="J26" i="32"/>
  <c r="G26" i="32"/>
  <c r="G25" i="32" s="1"/>
  <c r="G24" i="32" s="1"/>
  <c r="G9" i="32" s="1"/>
  <c r="J25" i="32"/>
  <c r="H23" i="32"/>
  <c r="K23" i="32" s="1"/>
  <c r="H22" i="32"/>
  <c r="K22" i="32" s="1"/>
  <c r="H21" i="32"/>
  <c r="K21" i="32" s="1"/>
  <c r="H20" i="32"/>
  <c r="K20" i="32" s="1"/>
  <c r="H19" i="32"/>
  <c r="K19" i="32" s="1"/>
  <c r="H18" i="32"/>
  <c r="H17" i="32"/>
  <c r="K17" i="32" s="1"/>
  <c r="J16" i="32"/>
  <c r="G16" i="32"/>
  <c r="F16" i="32"/>
  <c r="H15" i="32"/>
  <c r="H14" i="32"/>
  <c r="K14" i="32" s="1"/>
  <c r="J13" i="32"/>
  <c r="J12" i="32" s="1"/>
  <c r="G13" i="32"/>
  <c r="F13" i="32"/>
  <c r="G12" i="32"/>
  <c r="F12" i="32"/>
  <c r="G11" i="32"/>
  <c r="F11" i="32"/>
  <c r="G10" i="32"/>
  <c r="F10" i="32"/>
  <c r="G8" i="32"/>
  <c r="F8" i="32"/>
  <c r="O221" i="31"/>
  <c r="N221" i="31"/>
  <c r="L221" i="31"/>
  <c r="H221" i="31"/>
  <c r="M221" i="31" s="1"/>
  <c r="O220" i="31"/>
  <c r="N220" i="31"/>
  <c r="L220" i="31"/>
  <c r="K220" i="31"/>
  <c r="J220" i="31"/>
  <c r="M220" i="31" s="1"/>
  <c r="H220" i="31"/>
  <c r="H219" i="31" s="1"/>
  <c r="G220" i="31"/>
  <c r="F220" i="31"/>
  <c r="M219" i="31"/>
  <c r="L219" i="31"/>
  <c r="L218" i="31" s="1"/>
  <c r="K219" i="31"/>
  <c r="O219" i="31" s="1"/>
  <c r="J219" i="31"/>
  <c r="G219" i="31"/>
  <c r="G218" i="31" s="1"/>
  <c r="F219" i="31"/>
  <c r="F218" i="31" s="1"/>
  <c r="K218" i="31"/>
  <c r="J218" i="31"/>
  <c r="O217" i="31"/>
  <c r="N217" i="31"/>
  <c r="L217" i="31"/>
  <c r="H217" i="31"/>
  <c r="M217" i="31" s="1"/>
  <c r="O216" i="31"/>
  <c r="N216" i="31"/>
  <c r="L216" i="31"/>
  <c r="K216" i="31"/>
  <c r="J216" i="31"/>
  <c r="H216" i="31"/>
  <c r="G216" i="31"/>
  <c r="F216" i="31"/>
  <c r="L215" i="31"/>
  <c r="L214" i="31" s="1"/>
  <c r="K215" i="31"/>
  <c r="O215" i="31" s="1"/>
  <c r="J215" i="31"/>
  <c r="G215" i="31"/>
  <c r="G214" i="31" s="1"/>
  <c r="F215" i="31"/>
  <c r="F214" i="31" s="1"/>
  <c r="K214" i="31"/>
  <c r="J214" i="31"/>
  <c r="O213" i="31"/>
  <c r="N213" i="31"/>
  <c r="L213" i="31"/>
  <c r="H213" i="31"/>
  <c r="M213" i="31" s="1"/>
  <c r="O212" i="31"/>
  <c r="N212" i="31"/>
  <c r="L212" i="31"/>
  <c r="K212" i="31"/>
  <c r="J212" i="31"/>
  <c r="M212" i="31" s="1"/>
  <c r="H212" i="31"/>
  <c r="G212" i="31"/>
  <c r="F212" i="31"/>
  <c r="L211" i="31"/>
  <c r="L210" i="31" s="1"/>
  <c r="H211" i="31"/>
  <c r="N211" i="31" s="1"/>
  <c r="K210" i="31"/>
  <c r="J210" i="31"/>
  <c r="M210" i="31" s="1"/>
  <c r="H210" i="31"/>
  <c r="G210" i="31"/>
  <c r="F210" i="31"/>
  <c r="O209" i="31"/>
  <c r="N209" i="31"/>
  <c r="L209" i="31"/>
  <c r="H209" i="31"/>
  <c r="M209" i="31" s="1"/>
  <c r="O208" i="31"/>
  <c r="L208" i="31"/>
  <c r="K208" i="31"/>
  <c r="J208" i="31"/>
  <c r="H208" i="31"/>
  <c r="G208" i="31"/>
  <c r="F208" i="31"/>
  <c r="O207" i="31"/>
  <c r="L207" i="31"/>
  <c r="L206" i="31" s="1"/>
  <c r="G207" i="31"/>
  <c r="H207" i="31" s="1"/>
  <c r="K206" i="31"/>
  <c r="O206" i="31" s="1"/>
  <c r="J206" i="31"/>
  <c r="G206" i="31"/>
  <c r="G204" i="31" s="1"/>
  <c r="G202" i="31" s="1"/>
  <c r="F206" i="31"/>
  <c r="L205" i="31"/>
  <c r="L203" i="31" s="1"/>
  <c r="L197" i="31" s="1"/>
  <c r="L195" i="31" s="1"/>
  <c r="K205" i="31"/>
  <c r="J205" i="31"/>
  <c r="G205" i="31"/>
  <c r="F205" i="31"/>
  <c r="F203" i="31" s="1"/>
  <c r="F197" i="31" s="1"/>
  <c r="J204" i="31"/>
  <c r="F204" i="31"/>
  <c r="J203" i="31"/>
  <c r="G203" i="31"/>
  <c r="G197" i="31" s="1"/>
  <c r="G195" i="31" s="1"/>
  <c r="F202" i="31"/>
  <c r="O201" i="31"/>
  <c r="L201" i="31"/>
  <c r="H201" i="31"/>
  <c r="L200" i="31"/>
  <c r="K200" i="31"/>
  <c r="J200" i="31"/>
  <c r="G200" i="31"/>
  <c r="F200" i="31"/>
  <c r="L199" i="31"/>
  <c r="K199" i="31"/>
  <c r="G199" i="31"/>
  <c r="G198" i="31" s="1"/>
  <c r="G196" i="31" s="1"/>
  <c r="G194" i="31" s="1"/>
  <c r="F199" i="31"/>
  <c r="L198" i="31"/>
  <c r="K198" i="31"/>
  <c r="F198" i="31"/>
  <c r="F196" i="31" s="1"/>
  <c r="F194" i="31" s="1"/>
  <c r="J197" i="31"/>
  <c r="F195" i="31"/>
  <c r="O193" i="31"/>
  <c r="N193" i="31"/>
  <c r="M193" i="31"/>
  <c r="L193" i="31"/>
  <c r="H193" i="31"/>
  <c r="L192" i="31"/>
  <c r="K192" i="31"/>
  <c r="J192" i="31"/>
  <c r="O192" i="31" s="1"/>
  <c r="H192" i="31"/>
  <c r="G192" i="31"/>
  <c r="G191" i="31" s="1"/>
  <c r="G190" i="31" s="1"/>
  <c r="F192" i="31"/>
  <c r="L191" i="31"/>
  <c r="L190" i="31" s="1"/>
  <c r="K191" i="31"/>
  <c r="J191" i="31"/>
  <c r="F191" i="31"/>
  <c r="F190" i="31" s="1"/>
  <c r="J190" i="31"/>
  <c r="O189" i="31"/>
  <c r="N189" i="31"/>
  <c r="M189" i="31"/>
  <c r="L189" i="31"/>
  <c r="H189" i="31"/>
  <c r="M188" i="31"/>
  <c r="L188" i="31"/>
  <c r="K188" i="31"/>
  <c r="J188" i="31"/>
  <c r="O188" i="31" s="1"/>
  <c r="H188" i="31"/>
  <c r="N188" i="31" s="1"/>
  <c r="G188" i="31"/>
  <c r="G187" i="31" s="1"/>
  <c r="G186" i="31" s="1"/>
  <c r="F188" i="31"/>
  <c r="L187" i="31"/>
  <c r="L186" i="31" s="1"/>
  <c r="L185" i="31" s="1"/>
  <c r="K187" i="31"/>
  <c r="J187" i="31"/>
  <c r="F187" i="31"/>
  <c r="F186" i="31" s="1"/>
  <c r="J186" i="31"/>
  <c r="G185" i="31"/>
  <c r="G184" i="31" s="1"/>
  <c r="L184" i="31"/>
  <c r="O183" i="31"/>
  <c r="L183" i="31"/>
  <c r="H183" i="31"/>
  <c r="O182" i="31"/>
  <c r="L182" i="31"/>
  <c r="K182" i="31"/>
  <c r="K181" i="31" s="1"/>
  <c r="J182" i="31"/>
  <c r="G182" i="31"/>
  <c r="F182" i="31"/>
  <c r="L181" i="31"/>
  <c r="G181" i="31"/>
  <c r="G180" i="31" s="1"/>
  <c r="F181" i="31"/>
  <c r="L180" i="31"/>
  <c r="K180" i="31"/>
  <c r="F180" i="31"/>
  <c r="O179" i="31"/>
  <c r="L179" i="31"/>
  <c r="H179" i="31"/>
  <c r="O178" i="31"/>
  <c r="L178" i="31"/>
  <c r="K178" i="31"/>
  <c r="J178" i="31"/>
  <c r="G178" i="31"/>
  <c r="F178" i="31"/>
  <c r="L177" i="31"/>
  <c r="K177" i="31"/>
  <c r="G177" i="31"/>
  <c r="G176" i="31" s="1"/>
  <c r="G175" i="31" s="1"/>
  <c r="F177" i="31"/>
  <c r="L176" i="31"/>
  <c r="K176" i="31"/>
  <c r="F176" i="31"/>
  <c r="F175" i="31" s="1"/>
  <c r="F174" i="31" s="1"/>
  <c r="G174" i="31"/>
  <c r="O173" i="31"/>
  <c r="L173" i="31"/>
  <c r="L172" i="31" s="1"/>
  <c r="L171" i="31" s="1"/>
  <c r="L170" i="31" s="1"/>
  <c r="H173" i="31"/>
  <c r="N173" i="31" s="1"/>
  <c r="K172" i="31"/>
  <c r="J172" i="31"/>
  <c r="M172" i="31" s="1"/>
  <c r="H172" i="31"/>
  <c r="G172" i="31"/>
  <c r="F172" i="31"/>
  <c r="F171" i="31" s="1"/>
  <c r="F170" i="31" s="1"/>
  <c r="J171" i="31"/>
  <c r="H171" i="31"/>
  <c r="G171" i="31"/>
  <c r="H170" i="31"/>
  <c r="G170" i="31"/>
  <c r="G158" i="31" s="1"/>
  <c r="G156" i="31" s="1"/>
  <c r="O169" i="31"/>
  <c r="L169" i="31"/>
  <c r="H169" i="31"/>
  <c r="N169" i="31" s="1"/>
  <c r="L168" i="31"/>
  <c r="L163" i="31" s="1"/>
  <c r="L161" i="31" s="1"/>
  <c r="L159" i="31" s="1"/>
  <c r="L157" i="31" s="1"/>
  <c r="K168" i="31"/>
  <c r="J168" i="31"/>
  <c r="M168" i="31" s="1"/>
  <c r="H168" i="31"/>
  <c r="G168" i="31"/>
  <c r="F168" i="31"/>
  <c r="O167" i="31"/>
  <c r="L167" i="31"/>
  <c r="H167" i="31"/>
  <c r="L166" i="31"/>
  <c r="K166" i="31"/>
  <c r="J166" i="31"/>
  <c r="G166" i="31"/>
  <c r="F166" i="31"/>
  <c r="O165" i="31"/>
  <c r="N165" i="31"/>
  <c r="M165" i="31"/>
  <c r="L165" i="31"/>
  <c r="H165" i="31"/>
  <c r="L164" i="31"/>
  <c r="K164" i="31"/>
  <c r="O164" i="31" s="1"/>
  <c r="J164" i="31"/>
  <c r="H164" i="31"/>
  <c r="G164" i="31"/>
  <c r="G162" i="31" s="1"/>
  <c r="G160" i="31" s="1"/>
  <c r="F164" i="31"/>
  <c r="G163" i="31"/>
  <c r="F163" i="31"/>
  <c r="F161" i="31" s="1"/>
  <c r="F159" i="31" s="1"/>
  <c r="F157" i="31" s="1"/>
  <c r="L162" i="31"/>
  <c r="K162" i="31"/>
  <c r="J162" i="31"/>
  <c r="F162" i="31"/>
  <c r="G161" i="31"/>
  <c r="G159" i="31" s="1"/>
  <c r="G157" i="31" s="1"/>
  <c r="L160" i="31"/>
  <c r="L158" i="31" s="1"/>
  <c r="L156" i="31" s="1"/>
  <c r="K160" i="31"/>
  <c r="F160" i="31"/>
  <c r="F158" i="31"/>
  <c r="F156" i="31"/>
  <c r="O155" i="31"/>
  <c r="N155" i="31"/>
  <c r="M155" i="31"/>
  <c r="L155" i="31"/>
  <c r="H155" i="31"/>
  <c r="M154" i="31"/>
  <c r="L154" i="31"/>
  <c r="K154" i="31"/>
  <c r="O154" i="31" s="1"/>
  <c r="J154" i="31"/>
  <c r="H154" i="31"/>
  <c r="N154" i="31" s="1"/>
  <c r="G154" i="31"/>
  <c r="G153" i="31" s="1"/>
  <c r="G152" i="31" s="1"/>
  <c r="G151" i="31" s="1"/>
  <c r="G150" i="31" s="1"/>
  <c r="F154" i="31"/>
  <c r="N153" i="31"/>
  <c r="L153" i="31"/>
  <c r="L152" i="31" s="1"/>
  <c r="L151" i="31" s="1"/>
  <c r="L150" i="31" s="1"/>
  <c r="K153" i="31"/>
  <c r="J153" i="31"/>
  <c r="H153" i="31"/>
  <c r="F153" i="31"/>
  <c r="J152" i="31"/>
  <c r="H152" i="31"/>
  <c r="F152" i="31"/>
  <c r="F151" i="31" s="1"/>
  <c r="J151" i="31"/>
  <c r="F150" i="31"/>
  <c r="O149" i="31"/>
  <c r="L149" i="31"/>
  <c r="H149" i="31"/>
  <c r="L148" i="31"/>
  <c r="K148" i="31"/>
  <c r="J148" i="31"/>
  <c r="G148" i="31"/>
  <c r="F148" i="31"/>
  <c r="O147" i="31"/>
  <c r="N147" i="31"/>
  <c r="M147" i="31"/>
  <c r="L147" i="31"/>
  <c r="H147" i="31"/>
  <c r="O146" i="31"/>
  <c r="L146" i="31"/>
  <c r="K146" i="31"/>
  <c r="J146" i="31"/>
  <c r="H146" i="31"/>
  <c r="N146" i="31" s="1"/>
  <c r="G146" i="31"/>
  <c r="F146" i="31"/>
  <c r="L145" i="31"/>
  <c r="L144" i="31" s="1"/>
  <c r="G145" i="31"/>
  <c r="G144" i="31" s="1"/>
  <c r="F145" i="31"/>
  <c r="F144" i="31" s="1"/>
  <c r="O143" i="31"/>
  <c r="N143" i="31"/>
  <c r="M143" i="31"/>
  <c r="L143" i="31"/>
  <c r="H143" i="31"/>
  <c r="O142" i="31"/>
  <c r="L142" i="31"/>
  <c r="K142" i="31"/>
  <c r="J142" i="31"/>
  <c r="J141" i="31" s="1"/>
  <c r="H142" i="31"/>
  <c r="N142" i="31" s="1"/>
  <c r="G142" i="31"/>
  <c r="F142" i="31"/>
  <c r="L141" i="31"/>
  <c r="L140" i="31" s="1"/>
  <c r="K141" i="31"/>
  <c r="G141" i="31"/>
  <c r="G140" i="31" s="1"/>
  <c r="F141" i="31"/>
  <c r="F140" i="31" s="1"/>
  <c r="O140" i="31"/>
  <c r="K140" i="31"/>
  <c r="J140" i="31"/>
  <c r="O139" i="31"/>
  <c r="N139" i="31"/>
  <c r="M139" i="31"/>
  <c r="L139" i="31"/>
  <c r="H139" i="31"/>
  <c r="O138" i="31"/>
  <c r="L138" i="31"/>
  <c r="K138" i="31"/>
  <c r="J138" i="31"/>
  <c r="J137" i="31" s="1"/>
  <c r="H138" i="31"/>
  <c r="G138" i="31"/>
  <c r="G137" i="31" s="1"/>
  <c r="G136" i="31" s="1"/>
  <c r="F138" i="31"/>
  <c r="L137" i="31"/>
  <c r="L136" i="31" s="1"/>
  <c r="K137" i="31"/>
  <c r="F137" i="31"/>
  <c r="F136" i="31" s="1"/>
  <c r="O136" i="31"/>
  <c r="K136" i="31"/>
  <c r="J136" i="31"/>
  <c r="O135" i="31"/>
  <c r="N135" i="31"/>
  <c r="M135" i="31"/>
  <c r="L135" i="31"/>
  <c r="H135" i="31"/>
  <c r="O134" i="31"/>
  <c r="L134" i="31"/>
  <c r="K134" i="31"/>
  <c r="J134" i="31"/>
  <c r="J133" i="31" s="1"/>
  <c r="H134" i="31"/>
  <c r="N134" i="31" s="1"/>
  <c r="G134" i="31"/>
  <c r="F134" i="31"/>
  <c r="L133" i="31"/>
  <c r="L132" i="31" s="1"/>
  <c r="K133" i="31"/>
  <c r="G133" i="31"/>
  <c r="G132" i="31" s="1"/>
  <c r="F133" i="31"/>
  <c r="F132" i="31" s="1"/>
  <c r="O132" i="31"/>
  <c r="K132" i="31"/>
  <c r="J132" i="31"/>
  <c r="O131" i="31"/>
  <c r="N131" i="31"/>
  <c r="M131" i="31"/>
  <c r="L131" i="31"/>
  <c r="H131" i="31"/>
  <c r="O130" i="31"/>
  <c r="N130" i="31"/>
  <c r="M130" i="31"/>
  <c r="L130" i="31"/>
  <c r="K130" i="31"/>
  <c r="J130" i="31"/>
  <c r="J129" i="31" s="1"/>
  <c r="H130" i="31"/>
  <c r="G130" i="31"/>
  <c r="G129" i="31" s="1"/>
  <c r="G128" i="31" s="1"/>
  <c r="F130" i="31"/>
  <c r="L129" i="31"/>
  <c r="L128" i="31" s="1"/>
  <c r="K129" i="31"/>
  <c r="F129" i="31"/>
  <c r="F128" i="31" s="1"/>
  <c r="O128" i="31"/>
  <c r="K128" i="31"/>
  <c r="J128" i="31"/>
  <c r="O127" i="31"/>
  <c r="N127" i="31"/>
  <c r="M127" i="31"/>
  <c r="L127" i="31"/>
  <c r="H127" i="31"/>
  <c r="O126" i="31"/>
  <c r="L126" i="31"/>
  <c r="K126" i="31"/>
  <c r="J126" i="31"/>
  <c r="J125" i="31" s="1"/>
  <c r="H126" i="31"/>
  <c r="N126" i="31" s="1"/>
  <c r="G126" i="31"/>
  <c r="F126" i="31"/>
  <c r="L125" i="31"/>
  <c r="L124" i="31" s="1"/>
  <c r="K125" i="31"/>
  <c r="G125" i="31"/>
  <c r="G124" i="31" s="1"/>
  <c r="F125" i="31"/>
  <c r="F124" i="31" s="1"/>
  <c r="O124" i="31"/>
  <c r="K124" i="31"/>
  <c r="J124" i="31"/>
  <c r="O123" i="31"/>
  <c r="N123" i="31"/>
  <c r="M123" i="31"/>
  <c r="L123" i="31"/>
  <c r="H123" i="31"/>
  <c r="O122" i="31"/>
  <c r="L122" i="31"/>
  <c r="K122" i="31"/>
  <c r="J122" i="31"/>
  <c r="J121" i="31" s="1"/>
  <c r="H122" i="31"/>
  <c r="G122" i="31"/>
  <c r="G121" i="31" s="1"/>
  <c r="G120" i="31" s="1"/>
  <c r="F122" i="31"/>
  <c r="L121" i="31"/>
  <c r="L120" i="31" s="1"/>
  <c r="K121" i="31"/>
  <c r="F121" i="31"/>
  <c r="F120" i="31" s="1"/>
  <c r="O120" i="31"/>
  <c r="K120" i="31"/>
  <c r="J120" i="31"/>
  <c r="O119" i="31"/>
  <c r="N119" i="31"/>
  <c r="M119" i="31"/>
  <c r="L119" i="31"/>
  <c r="H119" i="31"/>
  <c r="O118" i="31"/>
  <c r="L118" i="31"/>
  <c r="K118" i="31"/>
  <c r="J118" i="31"/>
  <c r="J117" i="31" s="1"/>
  <c r="H118" i="31"/>
  <c r="N118" i="31" s="1"/>
  <c r="G118" i="31"/>
  <c r="F118" i="31"/>
  <c r="L117" i="31"/>
  <c r="L116" i="31" s="1"/>
  <c r="K117" i="31"/>
  <c r="G117" i="31"/>
  <c r="G116" i="31" s="1"/>
  <c r="F117" i="31"/>
  <c r="F116" i="31" s="1"/>
  <c r="O116" i="31"/>
  <c r="K116" i="31"/>
  <c r="J116" i="31"/>
  <c r="O115" i="31"/>
  <c r="N115" i="31"/>
  <c r="M115" i="31"/>
  <c r="L115" i="31"/>
  <c r="H115" i="31"/>
  <c r="O114" i="31"/>
  <c r="N114" i="31"/>
  <c r="M114" i="31"/>
  <c r="L114" i="31"/>
  <c r="K114" i="31"/>
  <c r="J114" i="31"/>
  <c r="J113" i="31" s="1"/>
  <c r="H114" i="31"/>
  <c r="G114" i="31"/>
  <c r="G113" i="31" s="1"/>
  <c r="G112" i="31" s="1"/>
  <c r="F114" i="31"/>
  <c r="L113" i="31"/>
  <c r="L112" i="31" s="1"/>
  <c r="K113" i="31"/>
  <c r="F113" i="31"/>
  <c r="F112" i="31" s="1"/>
  <c r="O112" i="31"/>
  <c r="K112" i="31"/>
  <c r="J112" i="31"/>
  <c r="O111" i="31"/>
  <c r="N111" i="31"/>
  <c r="M111" i="31"/>
  <c r="L111" i="31"/>
  <c r="H111" i="31"/>
  <c r="O110" i="31"/>
  <c r="L110" i="31"/>
  <c r="K110" i="31"/>
  <c r="J110" i="31"/>
  <c r="J109" i="31" s="1"/>
  <c r="H110" i="31"/>
  <c r="N110" i="31" s="1"/>
  <c r="G110" i="31"/>
  <c r="F110" i="31"/>
  <c r="L109" i="31"/>
  <c r="L108" i="31" s="1"/>
  <c r="K109" i="31"/>
  <c r="G109" i="31"/>
  <c r="G108" i="31" s="1"/>
  <c r="F109" i="31"/>
  <c r="F108" i="31" s="1"/>
  <c r="O108" i="31"/>
  <c r="K108" i="31"/>
  <c r="J108" i="31"/>
  <c r="O107" i="31"/>
  <c r="N107" i="31"/>
  <c r="M107" i="31"/>
  <c r="L107" i="31"/>
  <c r="H107" i="31"/>
  <c r="N106" i="31"/>
  <c r="M106" i="31"/>
  <c r="L106" i="31"/>
  <c r="K106" i="31"/>
  <c r="O106" i="31" s="1"/>
  <c r="J106" i="31"/>
  <c r="J105" i="31" s="1"/>
  <c r="H106" i="31"/>
  <c r="G106" i="31"/>
  <c r="G105" i="31" s="1"/>
  <c r="G104" i="31" s="1"/>
  <c r="F106" i="31"/>
  <c r="L105" i="31"/>
  <c r="L104" i="31" s="1"/>
  <c r="K105" i="31"/>
  <c r="F105" i="31"/>
  <c r="J104" i="31"/>
  <c r="F104" i="31"/>
  <c r="O103" i="31"/>
  <c r="L103" i="31"/>
  <c r="H103" i="31"/>
  <c r="L102" i="31"/>
  <c r="K102" i="31"/>
  <c r="J102" i="31"/>
  <c r="G102" i="31"/>
  <c r="F102" i="31"/>
  <c r="L101" i="31"/>
  <c r="L100" i="31" s="1"/>
  <c r="G101" i="31"/>
  <c r="G100" i="31" s="1"/>
  <c r="F101" i="31"/>
  <c r="F100" i="31" s="1"/>
  <c r="O99" i="31"/>
  <c r="N99" i="31"/>
  <c r="M99" i="31"/>
  <c r="L99" i="31"/>
  <c r="H99" i="31"/>
  <c r="N98" i="31"/>
  <c r="L98" i="31"/>
  <c r="K98" i="31"/>
  <c r="O98" i="31" s="1"/>
  <c r="J98" i="31"/>
  <c r="J97" i="31" s="1"/>
  <c r="H98" i="31"/>
  <c r="G98" i="31"/>
  <c r="G97" i="31" s="1"/>
  <c r="F98" i="31"/>
  <c r="L97" i="31"/>
  <c r="K97" i="31"/>
  <c r="F97" i="31"/>
  <c r="L96" i="31"/>
  <c r="J96" i="31"/>
  <c r="G96" i="31"/>
  <c r="F96" i="31"/>
  <c r="O95" i="31"/>
  <c r="L95" i="31"/>
  <c r="H95" i="31"/>
  <c r="L94" i="31"/>
  <c r="K94" i="31"/>
  <c r="J94" i="31"/>
  <c r="G94" i="31"/>
  <c r="F94" i="31"/>
  <c r="L93" i="31"/>
  <c r="L92" i="31" s="1"/>
  <c r="G93" i="31"/>
  <c r="G92" i="31" s="1"/>
  <c r="F93" i="31"/>
  <c r="F92" i="31" s="1"/>
  <c r="O91" i="31"/>
  <c r="N91" i="31"/>
  <c r="M91" i="31"/>
  <c r="L91" i="31"/>
  <c r="H91" i="31"/>
  <c r="L90" i="31"/>
  <c r="K90" i="31"/>
  <c r="O90" i="31" s="1"/>
  <c r="J90" i="31"/>
  <c r="J89" i="31" s="1"/>
  <c r="H90" i="31"/>
  <c r="N90" i="31" s="1"/>
  <c r="G90" i="31"/>
  <c r="G89" i="31" s="1"/>
  <c r="F90" i="31"/>
  <c r="L89" i="31"/>
  <c r="L88" i="31" s="1"/>
  <c r="K89" i="31"/>
  <c r="F89" i="31"/>
  <c r="J88" i="31"/>
  <c r="G88" i="31"/>
  <c r="F88" i="31"/>
  <c r="O87" i="31"/>
  <c r="L87" i="31"/>
  <c r="H87" i="31"/>
  <c r="O86" i="31"/>
  <c r="L86" i="31"/>
  <c r="K86" i="31"/>
  <c r="J86" i="31"/>
  <c r="G86" i="31"/>
  <c r="F86" i="31"/>
  <c r="L85" i="31"/>
  <c r="G85" i="31"/>
  <c r="F85" i="31"/>
  <c r="L84" i="31"/>
  <c r="G84" i="31"/>
  <c r="F84" i="31"/>
  <c r="O83" i="31"/>
  <c r="L83" i="31"/>
  <c r="G83" i="31"/>
  <c r="G82" i="31" s="1"/>
  <c r="G81" i="31" s="1"/>
  <c r="G80" i="31" s="1"/>
  <c r="L82" i="31"/>
  <c r="L81" i="31" s="1"/>
  <c r="K82" i="31"/>
  <c r="J82" i="31"/>
  <c r="F82" i="31"/>
  <c r="F81" i="31" s="1"/>
  <c r="F80" i="31" s="1"/>
  <c r="J81" i="31"/>
  <c r="L80" i="31"/>
  <c r="O79" i="31"/>
  <c r="L79" i="31"/>
  <c r="L78" i="31" s="1"/>
  <c r="L77" i="31" s="1"/>
  <c r="L76" i="31" s="1"/>
  <c r="H79" i="31"/>
  <c r="K78" i="31"/>
  <c r="J78" i="31"/>
  <c r="G78" i="31"/>
  <c r="F78" i="31"/>
  <c r="F77" i="31" s="1"/>
  <c r="G77" i="31"/>
  <c r="G76" i="31"/>
  <c r="F76" i="31"/>
  <c r="O75" i="31"/>
  <c r="L75" i="31"/>
  <c r="H75" i="31"/>
  <c r="L74" i="31"/>
  <c r="L73" i="31" s="1"/>
  <c r="L72" i="31" s="1"/>
  <c r="K74" i="31"/>
  <c r="J74" i="31"/>
  <c r="G74" i="31"/>
  <c r="F74" i="31"/>
  <c r="F73" i="31" s="1"/>
  <c r="J73" i="31"/>
  <c r="G73" i="31"/>
  <c r="G72" i="31"/>
  <c r="F72" i="31"/>
  <c r="O71" i="31"/>
  <c r="L71" i="31"/>
  <c r="L70" i="31" s="1"/>
  <c r="L69" i="31" s="1"/>
  <c r="L68" i="31" s="1"/>
  <c r="H71" i="31"/>
  <c r="K70" i="31"/>
  <c r="J70" i="31"/>
  <c r="G70" i="31"/>
  <c r="F70" i="31"/>
  <c r="F69" i="31" s="1"/>
  <c r="G69" i="31"/>
  <c r="G68" i="31" s="1"/>
  <c r="F68" i="31"/>
  <c r="O67" i="31"/>
  <c r="L67" i="31"/>
  <c r="H67" i="31"/>
  <c r="O66" i="31"/>
  <c r="L66" i="31"/>
  <c r="L65" i="31" s="1"/>
  <c r="L64" i="31" s="1"/>
  <c r="K66" i="31"/>
  <c r="J66" i="31"/>
  <c r="J65" i="31" s="1"/>
  <c r="G66" i="31"/>
  <c r="F66" i="31"/>
  <c r="F65" i="31" s="1"/>
  <c r="F64" i="31" s="1"/>
  <c r="G65" i="31"/>
  <c r="G64" i="31"/>
  <c r="O63" i="31"/>
  <c r="L63" i="31"/>
  <c r="H63" i="31"/>
  <c r="O62" i="31"/>
  <c r="L62" i="31"/>
  <c r="L61" i="31" s="1"/>
  <c r="L60" i="31" s="1"/>
  <c r="K62" i="31"/>
  <c r="J62" i="31"/>
  <c r="G62" i="31"/>
  <c r="F62" i="31"/>
  <c r="F61" i="31" s="1"/>
  <c r="F60" i="31" s="1"/>
  <c r="J61" i="31"/>
  <c r="J60" i="31" s="1"/>
  <c r="G61" i="31"/>
  <c r="G60" i="31"/>
  <c r="O59" i="31"/>
  <c r="L59" i="31"/>
  <c r="H59" i="31"/>
  <c r="L58" i="31"/>
  <c r="L57" i="31" s="1"/>
  <c r="K58" i="31"/>
  <c r="J58" i="31"/>
  <c r="G58" i="31"/>
  <c r="F58" i="31"/>
  <c r="F57" i="31" s="1"/>
  <c r="J57" i="31"/>
  <c r="G57" i="31"/>
  <c r="L56" i="31"/>
  <c r="G56" i="31"/>
  <c r="F56" i="31"/>
  <c r="O55" i="31"/>
  <c r="L55" i="31"/>
  <c r="L54" i="31" s="1"/>
  <c r="L53" i="31" s="1"/>
  <c r="L52" i="31" s="1"/>
  <c r="H55" i="31"/>
  <c r="K54" i="31"/>
  <c r="J54" i="31"/>
  <c r="G54" i="31"/>
  <c r="F54" i="31"/>
  <c r="F53" i="31" s="1"/>
  <c r="G53" i="31"/>
  <c r="G52" i="31"/>
  <c r="F52" i="31"/>
  <c r="O51" i="31"/>
  <c r="L51" i="31"/>
  <c r="H51" i="31"/>
  <c r="L50" i="31"/>
  <c r="L49" i="31" s="1"/>
  <c r="K50" i="31"/>
  <c r="J50" i="31"/>
  <c r="G50" i="31"/>
  <c r="F50" i="31"/>
  <c r="F49" i="31" s="1"/>
  <c r="J49" i="31"/>
  <c r="G49" i="31"/>
  <c r="L48" i="31"/>
  <c r="G48" i="31"/>
  <c r="F48" i="31"/>
  <c r="O47" i="31"/>
  <c r="L47" i="31"/>
  <c r="L46" i="31" s="1"/>
  <c r="L45" i="31" s="1"/>
  <c r="L44" i="31" s="1"/>
  <c r="H47" i="31"/>
  <c r="K46" i="31"/>
  <c r="J46" i="31"/>
  <c r="G46" i="31"/>
  <c r="F46" i="31"/>
  <c r="F45" i="31" s="1"/>
  <c r="G45" i="31"/>
  <c r="G44" i="31"/>
  <c r="F44" i="31"/>
  <c r="F43" i="31" s="1"/>
  <c r="F42" i="31" s="1"/>
  <c r="L41" i="31"/>
  <c r="G41" i="31"/>
  <c r="F41" i="31"/>
  <c r="O39" i="31"/>
  <c r="L39" i="31"/>
  <c r="H39" i="31"/>
  <c r="O38" i="31"/>
  <c r="L38" i="31"/>
  <c r="K38" i="31"/>
  <c r="J38" i="31"/>
  <c r="H38" i="31"/>
  <c r="N38" i="31" s="1"/>
  <c r="G38" i="31"/>
  <c r="F38" i="31"/>
  <c r="L37" i="31"/>
  <c r="L36" i="31" s="1"/>
  <c r="L9" i="31" s="1"/>
  <c r="K37" i="31"/>
  <c r="G37" i="31"/>
  <c r="G36" i="31" s="1"/>
  <c r="G9" i="31" s="1"/>
  <c r="F37" i="31"/>
  <c r="F36" i="31" s="1"/>
  <c r="F9" i="31" s="1"/>
  <c r="K36" i="31"/>
  <c r="O35" i="31"/>
  <c r="L35" i="31"/>
  <c r="H35" i="31"/>
  <c r="O34" i="31"/>
  <c r="L34" i="31"/>
  <c r="K34" i="31"/>
  <c r="J34" i="31"/>
  <c r="H34" i="31"/>
  <c r="N34" i="31" s="1"/>
  <c r="G34" i="31"/>
  <c r="F34" i="31"/>
  <c r="O33" i="31"/>
  <c r="N33" i="31"/>
  <c r="M33" i="31"/>
  <c r="L33" i="31"/>
  <c r="H33" i="31"/>
  <c r="O32" i="31"/>
  <c r="N32" i="31"/>
  <c r="M32" i="31"/>
  <c r="L32" i="31"/>
  <c r="L31" i="31" s="1"/>
  <c r="H32" i="31"/>
  <c r="K31" i="31"/>
  <c r="O31" i="31" s="1"/>
  <c r="J31" i="31"/>
  <c r="H31" i="31"/>
  <c r="G31" i="31"/>
  <c r="G27" i="31" s="1"/>
  <c r="F31" i="31"/>
  <c r="O30" i="31"/>
  <c r="L30" i="31"/>
  <c r="H30" i="31"/>
  <c r="O29" i="31"/>
  <c r="L29" i="31"/>
  <c r="H29" i="31"/>
  <c r="L28" i="31"/>
  <c r="K28" i="31"/>
  <c r="J28" i="31"/>
  <c r="G28" i="31"/>
  <c r="F28" i="31"/>
  <c r="F27" i="31" s="1"/>
  <c r="J27" i="31"/>
  <c r="O26" i="31"/>
  <c r="N26" i="31"/>
  <c r="M26" i="31"/>
  <c r="L26" i="31"/>
  <c r="H26" i="31"/>
  <c r="O25" i="31"/>
  <c r="N25" i="31"/>
  <c r="M25" i="31"/>
  <c r="L25" i="31"/>
  <c r="L24" i="31" s="1"/>
  <c r="H25" i="31"/>
  <c r="K24" i="31"/>
  <c r="O24" i="31" s="1"/>
  <c r="J24" i="31"/>
  <c r="H24" i="31"/>
  <c r="G24" i="31"/>
  <c r="G19" i="31" s="1"/>
  <c r="F24" i="31"/>
  <c r="O23" i="31"/>
  <c r="L23" i="31"/>
  <c r="H23" i="31"/>
  <c r="O22" i="31"/>
  <c r="L22" i="31"/>
  <c r="H22" i="31"/>
  <c r="O21" i="31"/>
  <c r="L21" i="31"/>
  <c r="L20" i="31" s="1"/>
  <c r="L19" i="31" s="1"/>
  <c r="H21" i="31"/>
  <c r="K20" i="31"/>
  <c r="J20" i="31"/>
  <c r="G20" i="31"/>
  <c r="F20" i="31"/>
  <c r="G18" i="31"/>
  <c r="G11" i="31" s="1"/>
  <c r="G10" i="31" s="1"/>
  <c r="O17" i="31"/>
  <c r="L17" i="31"/>
  <c r="H17" i="31"/>
  <c r="L16" i="31"/>
  <c r="L13" i="31" s="1"/>
  <c r="L12" i="31" s="1"/>
  <c r="K16" i="31"/>
  <c r="J16" i="31"/>
  <c r="G16" i="31"/>
  <c r="F16" i="31"/>
  <c r="O15" i="31"/>
  <c r="N15" i="31"/>
  <c r="L15" i="31"/>
  <c r="H15" i="31"/>
  <c r="L14" i="31"/>
  <c r="K14" i="31"/>
  <c r="J14" i="31"/>
  <c r="H14" i="31"/>
  <c r="G14" i="31"/>
  <c r="F14" i="31"/>
  <c r="G13" i="31"/>
  <c r="G12" i="31" s="1"/>
  <c r="F13" i="31"/>
  <c r="F12" i="31" s="1"/>
  <c r="J13" i="30"/>
  <c r="J12" i="30" s="1"/>
  <c r="J11" i="30" s="1"/>
  <c r="P13" i="30"/>
  <c r="P12" i="30" s="1"/>
  <c r="P11" i="30" s="1"/>
  <c r="F14" i="30"/>
  <c r="F13" i="30" s="1"/>
  <c r="G14" i="30"/>
  <c r="G13" i="30" s="1"/>
  <c r="H14" i="30"/>
  <c r="H13" i="30" s="1"/>
  <c r="H12" i="30" s="1"/>
  <c r="H11" i="30" s="1"/>
  <c r="I14" i="30"/>
  <c r="I13" i="30" s="1"/>
  <c r="I12" i="30" s="1"/>
  <c r="I11" i="30" s="1"/>
  <c r="J14" i="30"/>
  <c r="L14" i="30" s="1"/>
  <c r="K14" i="30"/>
  <c r="K13" i="30" s="1"/>
  <c r="O14" i="30"/>
  <c r="O13" i="30" s="1"/>
  <c r="P14" i="30"/>
  <c r="R14" i="30"/>
  <c r="R13" i="30" s="1"/>
  <c r="U14" i="30"/>
  <c r="U13" i="30" s="1"/>
  <c r="W14" i="30"/>
  <c r="W13" i="30" s="1"/>
  <c r="AB14" i="30"/>
  <c r="AC14" i="30"/>
  <c r="L15" i="30"/>
  <c r="M15" i="30" s="1"/>
  <c r="S15" i="30" s="1"/>
  <c r="T15" i="30"/>
  <c r="V15" i="30"/>
  <c r="X15" i="30"/>
  <c r="AB15" i="30"/>
  <c r="AC15" i="30"/>
  <c r="L16" i="30"/>
  <c r="M16" i="30" s="1"/>
  <c r="Q16" i="30"/>
  <c r="T16" i="30"/>
  <c r="V16" i="30"/>
  <c r="X16" i="30"/>
  <c r="Z16" i="30"/>
  <c r="AB16" i="30"/>
  <c r="AC16" i="30"/>
  <c r="L17" i="30"/>
  <c r="M17" i="30" s="1"/>
  <c r="T17" i="30"/>
  <c r="V17" i="30"/>
  <c r="X17" i="30"/>
  <c r="AB17" i="30"/>
  <c r="AC17" i="30"/>
  <c r="L18" i="30"/>
  <c r="M18" i="30"/>
  <c r="T18" i="30"/>
  <c r="V18" i="30"/>
  <c r="X18" i="30"/>
  <c r="X14" i="30" s="1"/>
  <c r="X13" i="30" s="1"/>
  <c r="AB18" i="30"/>
  <c r="AC18" i="30"/>
  <c r="L19" i="30"/>
  <c r="M19" i="30" s="1"/>
  <c r="T19" i="30"/>
  <c r="V19" i="30"/>
  <c r="V14" i="30" s="1"/>
  <c r="V13" i="30" s="1"/>
  <c r="X19" i="30"/>
  <c r="AB19" i="30"/>
  <c r="AC19" i="30"/>
  <c r="L20" i="30"/>
  <c r="M20" i="30"/>
  <c r="T20" i="30"/>
  <c r="V20" i="30"/>
  <c r="X20" i="30"/>
  <c r="AB20" i="30"/>
  <c r="AC20" i="30"/>
  <c r="L21" i="30"/>
  <c r="M21" i="30" s="1"/>
  <c r="S21" i="30"/>
  <c r="T21" i="30"/>
  <c r="V21" i="30"/>
  <c r="X21" i="30"/>
  <c r="AA21" i="30"/>
  <c r="AB21" i="30"/>
  <c r="AC21" i="30"/>
  <c r="L22" i="30"/>
  <c r="M22" i="30"/>
  <c r="Q22" i="30"/>
  <c r="S22" i="30"/>
  <c r="T22" i="30"/>
  <c r="V22" i="30"/>
  <c r="X22" i="30"/>
  <c r="Z22" i="30"/>
  <c r="AA22" i="30"/>
  <c r="AB22" i="30"/>
  <c r="AC22" i="30"/>
  <c r="L23" i="30"/>
  <c r="M23" i="30" s="1"/>
  <c r="T23" i="30"/>
  <c r="V23" i="30"/>
  <c r="X23" i="30"/>
  <c r="AB23" i="30"/>
  <c r="AC23" i="30"/>
  <c r="F24" i="30"/>
  <c r="G24" i="30"/>
  <c r="L24" i="30" s="1"/>
  <c r="H24" i="30"/>
  <c r="I24" i="30"/>
  <c r="J24" i="30"/>
  <c r="K24" i="30"/>
  <c r="O24" i="30"/>
  <c r="P24" i="30"/>
  <c r="R24" i="30"/>
  <c r="U24" i="30"/>
  <c r="W24" i="30"/>
  <c r="L25" i="30"/>
  <c r="M25" i="30"/>
  <c r="T25" i="30"/>
  <c r="V25" i="30"/>
  <c r="X25" i="30"/>
  <c r="AB25" i="30"/>
  <c r="AC25" i="30"/>
  <c r="L26" i="30"/>
  <c r="M26" i="30" s="1"/>
  <c r="T26" i="30"/>
  <c r="V26" i="30"/>
  <c r="X26" i="30"/>
  <c r="AB26" i="30"/>
  <c r="AC26" i="30"/>
  <c r="L27" i="30"/>
  <c r="M27" i="30"/>
  <c r="T27" i="30"/>
  <c r="T24" i="30" s="1"/>
  <c r="V27" i="30"/>
  <c r="X27" i="30"/>
  <c r="AB27" i="30"/>
  <c r="AC27" i="30"/>
  <c r="L28" i="30"/>
  <c r="M28" i="30" s="1"/>
  <c r="S28" i="30"/>
  <c r="T28" i="30"/>
  <c r="V28" i="30"/>
  <c r="X28" i="30"/>
  <c r="AB28" i="30"/>
  <c r="AC28" i="30"/>
  <c r="L29" i="30"/>
  <c r="M29" i="30" s="1"/>
  <c r="Q29" i="30"/>
  <c r="T29" i="30"/>
  <c r="V29" i="30"/>
  <c r="X29" i="30"/>
  <c r="AB29" i="30"/>
  <c r="AC29" i="30"/>
  <c r="L30" i="30"/>
  <c r="M30" i="30" s="1"/>
  <c r="T30" i="30"/>
  <c r="V30" i="30"/>
  <c r="X30" i="30"/>
  <c r="AB30" i="30"/>
  <c r="AC30" i="30"/>
  <c r="L31" i="30"/>
  <c r="M31" i="30"/>
  <c r="T31" i="30"/>
  <c r="V31" i="30"/>
  <c r="X31" i="30"/>
  <c r="AB31" i="30"/>
  <c r="AC31" i="30"/>
  <c r="F32" i="30"/>
  <c r="R32" i="30"/>
  <c r="X32" i="30"/>
  <c r="F33" i="30"/>
  <c r="G33" i="30"/>
  <c r="G32" i="30" s="1"/>
  <c r="H33" i="30"/>
  <c r="H32" i="30" s="1"/>
  <c r="I33" i="30"/>
  <c r="I32" i="30" s="1"/>
  <c r="J33" i="30"/>
  <c r="J32" i="30" s="1"/>
  <c r="K33" i="30"/>
  <c r="K32" i="30" s="1"/>
  <c r="L33" i="30"/>
  <c r="O33" i="30"/>
  <c r="O32" i="30" s="1"/>
  <c r="P33" i="30"/>
  <c r="P32" i="30" s="1"/>
  <c r="R33" i="30"/>
  <c r="U33" i="30"/>
  <c r="U32" i="30" s="1"/>
  <c r="W33" i="30"/>
  <c r="W32" i="30" s="1"/>
  <c r="X33" i="30"/>
  <c r="AC33" i="30"/>
  <c r="L34" i="30"/>
  <c r="M34" i="30" s="1"/>
  <c r="T34" i="30"/>
  <c r="V34" i="30"/>
  <c r="V33" i="30" s="1"/>
  <c r="V32" i="30" s="1"/>
  <c r="X34" i="30"/>
  <c r="AB34" i="30"/>
  <c r="AC34" i="30"/>
  <c r="L35" i="30"/>
  <c r="M35" i="30"/>
  <c r="T35" i="30"/>
  <c r="T33" i="30" s="1"/>
  <c r="T32" i="30" s="1"/>
  <c r="V35" i="30"/>
  <c r="X35" i="30"/>
  <c r="AB35" i="30"/>
  <c r="AC35" i="30"/>
  <c r="L36" i="30"/>
  <c r="M36" i="30" s="1"/>
  <c r="S36" i="30"/>
  <c r="T36" i="30"/>
  <c r="V36" i="30"/>
  <c r="X36" i="30"/>
  <c r="AB36" i="30"/>
  <c r="AC36" i="30"/>
  <c r="L37" i="30"/>
  <c r="M37" i="30"/>
  <c r="Q37" i="30"/>
  <c r="S37" i="30"/>
  <c r="T37" i="30"/>
  <c r="V37" i="30"/>
  <c r="X37" i="30"/>
  <c r="Y37" i="30"/>
  <c r="Z37" i="30"/>
  <c r="AA37" i="30"/>
  <c r="AB37" i="30"/>
  <c r="AC37" i="30"/>
  <c r="L38" i="30"/>
  <c r="M38" i="30" s="1"/>
  <c r="T38" i="30"/>
  <c r="V38" i="30"/>
  <c r="X38" i="30"/>
  <c r="AB38" i="30"/>
  <c r="AC38" i="30"/>
  <c r="G39" i="30"/>
  <c r="H39" i="30"/>
  <c r="L39" i="30" s="1"/>
  <c r="M39" i="30" s="1"/>
  <c r="I39" i="30"/>
  <c r="J39" i="30"/>
  <c r="K39" i="30"/>
  <c r="P39" i="30"/>
  <c r="T39" i="30" s="1"/>
  <c r="R39" i="30"/>
  <c r="U39" i="30"/>
  <c r="W39" i="30"/>
  <c r="AA39" i="30"/>
  <c r="L40" i="30"/>
  <c r="M40" i="30"/>
  <c r="T40" i="30"/>
  <c r="V40" i="30"/>
  <c r="X40" i="30"/>
  <c r="U42" i="30"/>
  <c r="V42" i="30"/>
  <c r="I43" i="30"/>
  <c r="I42" i="30" s="1"/>
  <c r="J43" i="30"/>
  <c r="J42" i="30" s="1"/>
  <c r="U43" i="30"/>
  <c r="V43" i="30"/>
  <c r="F44" i="30"/>
  <c r="F43" i="30" s="1"/>
  <c r="F42" i="30" s="1"/>
  <c r="G44" i="30"/>
  <c r="L44" i="30" s="1"/>
  <c r="H44" i="30"/>
  <c r="H43" i="30" s="1"/>
  <c r="H42" i="30" s="1"/>
  <c r="I44" i="30"/>
  <c r="J44" i="30"/>
  <c r="K44" i="30"/>
  <c r="K43" i="30" s="1"/>
  <c r="K42" i="30" s="1"/>
  <c r="O44" i="30"/>
  <c r="O43" i="30" s="1"/>
  <c r="O42" i="30" s="1"/>
  <c r="P44" i="30"/>
  <c r="P43" i="30" s="1"/>
  <c r="P42" i="30" s="1"/>
  <c r="R44" i="30"/>
  <c r="R43" i="30" s="1"/>
  <c r="U44" i="30"/>
  <c r="V44" i="30"/>
  <c r="W44" i="30"/>
  <c r="AA44" i="30"/>
  <c r="L45" i="30"/>
  <c r="M45" i="30"/>
  <c r="M44" i="30" s="1"/>
  <c r="Q45" i="30"/>
  <c r="Q44" i="30" s="1"/>
  <c r="Q43" i="30" s="1"/>
  <c r="Q42" i="30" s="1"/>
  <c r="S45" i="30"/>
  <c r="S44" i="30" s="1"/>
  <c r="S43" i="30" s="1"/>
  <c r="S42" i="30" s="1"/>
  <c r="T45" i="30"/>
  <c r="T44" i="30" s="1"/>
  <c r="T43" i="30" s="1"/>
  <c r="T42" i="30" s="1"/>
  <c r="V45" i="30"/>
  <c r="X45" i="30"/>
  <c r="X44" i="30" s="1"/>
  <c r="X43" i="30" s="1"/>
  <c r="X42" i="30" s="1"/>
  <c r="Z45" i="30"/>
  <c r="AA45" i="30"/>
  <c r="AB45" i="30"/>
  <c r="AC45" i="30"/>
  <c r="O46" i="30"/>
  <c r="O47" i="30"/>
  <c r="F48" i="30"/>
  <c r="G48" i="30"/>
  <c r="H48" i="30"/>
  <c r="I48" i="30"/>
  <c r="I47" i="30" s="1"/>
  <c r="J48" i="30"/>
  <c r="J47" i="30" s="1"/>
  <c r="K48" i="30"/>
  <c r="O48" i="30"/>
  <c r="P48" i="30"/>
  <c r="P47" i="30" s="1"/>
  <c r="R48" i="30"/>
  <c r="T48" i="30"/>
  <c r="U48" i="30"/>
  <c r="W48" i="30"/>
  <c r="AB48" i="30"/>
  <c r="AC48" i="30"/>
  <c r="L49" i="30"/>
  <c r="M49" i="30"/>
  <c r="Q49" i="30"/>
  <c r="S49" i="30"/>
  <c r="T49" i="30"/>
  <c r="V49" i="30"/>
  <c r="V48" i="30" s="1"/>
  <c r="X49" i="30"/>
  <c r="Y49" i="30"/>
  <c r="Z49" i="30"/>
  <c r="AA49" i="30"/>
  <c r="AB49" i="30"/>
  <c r="AC49" i="30"/>
  <c r="L50" i="30"/>
  <c r="M50" i="30"/>
  <c r="S50" i="30" s="1"/>
  <c r="Q50" i="30"/>
  <c r="T50" i="30"/>
  <c r="V50" i="30"/>
  <c r="X50" i="30"/>
  <c r="Y50" i="30"/>
  <c r="Z50" i="30"/>
  <c r="AB50" i="30"/>
  <c r="AC50" i="30"/>
  <c r="L51" i="30"/>
  <c r="M51" i="30"/>
  <c r="T51" i="30"/>
  <c r="V51" i="30"/>
  <c r="X51" i="30"/>
  <c r="Y51" i="30"/>
  <c r="AB51" i="30"/>
  <c r="AC51" i="30"/>
  <c r="F52" i="30"/>
  <c r="G52" i="30"/>
  <c r="L52" i="30" s="1"/>
  <c r="H52" i="30"/>
  <c r="I52" i="30"/>
  <c r="J52" i="30"/>
  <c r="K52" i="30"/>
  <c r="M52" i="30"/>
  <c r="O52" i="30"/>
  <c r="P52" i="30"/>
  <c r="R52" i="30"/>
  <c r="AB52" i="30" s="1"/>
  <c r="U52" i="30"/>
  <c r="Z52" i="30" s="1"/>
  <c r="W52" i="30"/>
  <c r="AC52" i="30"/>
  <c r="L53" i="30"/>
  <c r="M53" i="30"/>
  <c r="T53" i="30"/>
  <c r="V53" i="30"/>
  <c r="X53" i="30"/>
  <c r="X52" i="30" s="1"/>
  <c r="AB53" i="30"/>
  <c r="AC53" i="30"/>
  <c r="L54" i="30"/>
  <c r="M54" i="30" s="1"/>
  <c r="T54" i="30"/>
  <c r="V54" i="30"/>
  <c r="X54" i="30"/>
  <c r="AB54" i="30"/>
  <c r="AC54" i="30"/>
  <c r="L55" i="30"/>
  <c r="M55" i="30"/>
  <c r="Q55" i="30"/>
  <c r="S55" i="30"/>
  <c r="T55" i="30"/>
  <c r="V55" i="30"/>
  <c r="X55" i="30"/>
  <c r="Y55" i="30"/>
  <c r="Z55" i="30"/>
  <c r="AA55" i="30"/>
  <c r="AB55" i="30"/>
  <c r="AC55" i="30"/>
  <c r="L56" i="30"/>
  <c r="M56" i="30"/>
  <c r="Q56" i="30"/>
  <c r="S56" i="30"/>
  <c r="T56" i="30"/>
  <c r="V56" i="30"/>
  <c r="X56" i="30"/>
  <c r="Y56" i="30"/>
  <c r="Z56" i="30"/>
  <c r="AA56" i="30"/>
  <c r="AB56" i="30"/>
  <c r="AC56" i="30"/>
  <c r="L57" i="30"/>
  <c r="M57" i="30"/>
  <c r="S57" i="30" s="1"/>
  <c r="Q57" i="30"/>
  <c r="T57" i="30"/>
  <c r="V57" i="30"/>
  <c r="X57" i="30"/>
  <c r="Y57" i="30"/>
  <c r="Z57" i="30"/>
  <c r="AB57" i="30"/>
  <c r="AC57" i="30"/>
  <c r="L58" i="30"/>
  <c r="M58" i="30"/>
  <c r="T58" i="30"/>
  <c r="V58" i="30"/>
  <c r="X58" i="30"/>
  <c r="AB58" i="30"/>
  <c r="AC58" i="30"/>
  <c r="F59" i="30"/>
  <c r="G59" i="30"/>
  <c r="L59" i="30" s="1"/>
  <c r="H59" i="30"/>
  <c r="I59" i="30"/>
  <c r="J59" i="30"/>
  <c r="K59" i="30"/>
  <c r="O59" i="30"/>
  <c r="P59" i="30"/>
  <c r="R59" i="30"/>
  <c r="U59" i="30"/>
  <c r="W59" i="30"/>
  <c r="AC59" i="30"/>
  <c r="L60" i="30"/>
  <c r="M60" i="30" s="1"/>
  <c r="T60" i="30"/>
  <c r="V60" i="30"/>
  <c r="X60" i="30"/>
  <c r="X59" i="30" s="1"/>
  <c r="AB60" i="30"/>
  <c r="AC60" i="30"/>
  <c r="L61" i="30"/>
  <c r="M61" i="30" s="1"/>
  <c r="T61" i="30"/>
  <c r="V61" i="30"/>
  <c r="X61" i="30"/>
  <c r="AB61" i="30"/>
  <c r="AC61" i="30"/>
  <c r="L62" i="30"/>
  <c r="M62" i="30"/>
  <c r="Q62" i="30"/>
  <c r="S62" i="30"/>
  <c r="T62" i="30"/>
  <c r="V62" i="30"/>
  <c r="X62" i="30"/>
  <c r="Y62" i="30"/>
  <c r="Z62" i="30"/>
  <c r="AA62" i="30"/>
  <c r="AB62" i="30"/>
  <c r="AC62" i="30"/>
  <c r="L63" i="30"/>
  <c r="M63" i="30"/>
  <c r="Q63" i="30"/>
  <c r="S63" i="30"/>
  <c r="T63" i="30"/>
  <c r="V63" i="30"/>
  <c r="X63" i="30"/>
  <c r="Y63" i="30"/>
  <c r="Z63" i="30"/>
  <c r="AA63" i="30"/>
  <c r="AB63" i="30"/>
  <c r="AC63" i="30"/>
  <c r="U64" i="30"/>
  <c r="F65" i="30"/>
  <c r="G65" i="30"/>
  <c r="H65" i="30"/>
  <c r="I65" i="30"/>
  <c r="J65" i="30"/>
  <c r="K65" i="30"/>
  <c r="O65" i="30"/>
  <c r="P65" i="30"/>
  <c r="R65" i="30"/>
  <c r="T65" i="30"/>
  <c r="U65" i="30"/>
  <c r="W65" i="30"/>
  <c r="L66" i="30"/>
  <c r="M66" i="30"/>
  <c r="S66" i="30" s="1"/>
  <c r="S65" i="30" s="1"/>
  <c r="Q66" i="30"/>
  <c r="Q65" i="30" s="1"/>
  <c r="T66" i="30"/>
  <c r="V66" i="30"/>
  <c r="V65" i="30" s="1"/>
  <c r="X66" i="30"/>
  <c r="X65" i="30" s="1"/>
  <c r="Y66" i="30"/>
  <c r="Z66" i="30"/>
  <c r="AB66" i="30"/>
  <c r="AC66" i="30"/>
  <c r="F67" i="30"/>
  <c r="F64" i="30" s="1"/>
  <c r="G67" i="30"/>
  <c r="H67" i="30"/>
  <c r="H64" i="30" s="1"/>
  <c r="I67" i="30"/>
  <c r="J67" i="30"/>
  <c r="K67" i="30"/>
  <c r="M67" i="30"/>
  <c r="O67" i="30"/>
  <c r="P67" i="30"/>
  <c r="R67" i="30"/>
  <c r="AB67" i="30" s="1"/>
  <c r="T67" i="30"/>
  <c r="U67" i="30"/>
  <c r="W67" i="30"/>
  <c r="AC67" i="30"/>
  <c r="L68" i="30"/>
  <c r="M68" i="30"/>
  <c r="T68" i="30"/>
  <c r="V68" i="30"/>
  <c r="X68" i="30"/>
  <c r="Y68" i="30"/>
  <c r="AB68" i="30"/>
  <c r="AC68" i="30"/>
  <c r="L69" i="30"/>
  <c r="M69" i="30" s="1"/>
  <c r="T69" i="30"/>
  <c r="V69" i="30"/>
  <c r="X69" i="30"/>
  <c r="AB69" i="30"/>
  <c r="AC69" i="30"/>
  <c r="L70" i="30"/>
  <c r="M70" i="30" s="1"/>
  <c r="S70" i="30"/>
  <c r="T70" i="30"/>
  <c r="V70" i="30"/>
  <c r="X70" i="30"/>
  <c r="AA70" i="30"/>
  <c r="AB70" i="30"/>
  <c r="AC70" i="30"/>
  <c r="L71" i="30"/>
  <c r="M71" i="30"/>
  <c r="Q71" i="30"/>
  <c r="S71" i="30"/>
  <c r="T71" i="30"/>
  <c r="V71" i="30"/>
  <c r="X71" i="30"/>
  <c r="Y71" i="30"/>
  <c r="Z71" i="30"/>
  <c r="AA71" i="30"/>
  <c r="AB71" i="30"/>
  <c r="AC71" i="30"/>
  <c r="L72" i="30"/>
  <c r="M72" i="30" s="1"/>
  <c r="T72" i="30"/>
  <c r="V72" i="30"/>
  <c r="X72" i="30"/>
  <c r="Y72" i="30"/>
  <c r="AB72" i="30"/>
  <c r="AC72" i="30"/>
  <c r="F73" i="30"/>
  <c r="G73" i="30"/>
  <c r="L73" i="30" s="1"/>
  <c r="H73" i="30"/>
  <c r="I73" i="30"/>
  <c r="J73" i="30"/>
  <c r="K73" i="30"/>
  <c r="O73" i="30"/>
  <c r="P73" i="30"/>
  <c r="R73" i="30"/>
  <c r="U73" i="30"/>
  <c r="AB73" i="30" s="1"/>
  <c r="W73" i="30"/>
  <c r="AC73" i="30" s="1"/>
  <c r="L74" i="30"/>
  <c r="M74" i="30" s="1"/>
  <c r="M73" i="30" s="1"/>
  <c r="T74" i="30"/>
  <c r="V74" i="30"/>
  <c r="X74" i="30"/>
  <c r="X73" i="30" s="1"/>
  <c r="AB74" i="30"/>
  <c r="AC74" i="30"/>
  <c r="L75" i="30"/>
  <c r="M75" i="30"/>
  <c r="T75" i="30"/>
  <c r="V75" i="30"/>
  <c r="X75" i="30"/>
  <c r="Y75" i="30"/>
  <c r="AB75" i="30"/>
  <c r="AC75" i="30"/>
  <c r="L76" i="30"/>
  <c r="M76" i="30" s="1"/>
  <c r="T76" i="30"/>
  <c r="V76" i="30"/>
  <c r="X76" i="30"/>
  <c r="AB76" i="30"/>
  <c r="AC76" i="30"/>
  <c r="F77" i="30"/>
  <c r="G77" i="30"/>
  <c r="H77" i="30"/>
  <c r="I77" i="30"/>
  <c r="I64" i="30" s="1"/>
  <c r="J77" i="30"/>
  <c r="K77" i="30"/>
  <c r="L77" i="30"/>
  <c r="O77" i="30"/>
  <c r="P77" i="30"/>
  <c r="R77" i="30"/>
  <c r="U77" i="30"/>
  <c r="W77" i="30"/>
  <c r="AC77" i="30" s="1"/>
  <c r="L78" i="30"/>
  <c r="M78" i="30" s="1"/>
  <c r="S78" i="30"/>
  <c r="T78" i="30"/>
  <c r="T77" i="30" s="1"/>
  <c r="V78" i="30"/>
  <c r="V77" i="30" s="1"/>
  <c r="X78" i="30"/>
  <c r="AA78" i="30"/>
  <c r="AB78" i="30"/>
  <c r="AC78" i="30"/>
  <c r="L79" i="30"/>
  <c r="M79" i="30"/>
  <c r="Q79" i="30"/>
  <c r="S79" i="30"/>
  <c r="T79" i="30"/>
  <c r="V79" i="30"/>
  <c r="X79" i="30"/>
  <c r="X77" i="30" s="1"/>
  <c r="Y79" i="30"/>
  <c r="Z79" i="30"/>
  <c r="AA79" i="30"/>
  <c r="AB79" i="30"/>
  <c r="AC79" i="30"/>
  <c r="L80" i="30"/>
  <c r="M80" i="30"/>
  <c r="S80" i="30" s="1"/>
  <c r="Q80" i="30"/>
  <c r="T80" i="30"/>
  <c r="V80" i="30"/>
  <c r="X80" i="30"/>
  <c r="Y80" i="30"/>
  <c r="Z80" i="30"/>
  <c r="AB80" i="30"/>
  <c r="AC80" i="30"/>
  <c r="L81" i="30"/>
  <c r="M81" i="30"/>
  <c r="T81" i="30"/>
  <c r="V81" i="30"/>
  <c r="X81" i="30"/>
  <c r="Z81" i="30"/>
  <c r="AB81" i="30"/>
  <c r="AC81" i="30"/>
  <c r="L82" i="30"/>
  <c r="M82" i="30"/>
  <c r="S82" i="30"/>
  <c r="T82" i="30"/>
  <c r="V82" i="30"/>
  <c r="X82" i="30"/>
  <c r="Y82" i="30"/>
  <c r="AA82" i="30"/>
  <c r="AB82" i="30"/>
  <c r="AC82" i="30"/>
  <c r="L83" i="30"/>
  <c r="M83" i="30" s="1"/>
  <c r="S83" i="30"/>
  <c r="T83" i="30"/>
  <c r="V83" i="30"/>
  <c r="X83" i="30"/>
  <c r="AB83" i="30"/>
  <c r="AC83" i="30"/>
  <c r="F84" i="30"/>
  <c r="G84" i="30"/>
  <c r="H84" i="30"/>
  <c r="I84" i="30"/>
  <c r="L84" i="30" s="1"/>
  <c r="J84" i="30"/>
  <c r="K84" i="30"/>
  <c r="O84" i="30"/>
  <c r="P84" i="30"/>
  <c r="R84" i="30"/>
  <c r="U84" i="30"/>
  <c r="W84" i="30"/>
  <c r="L85" i="30"/>
  <c r="M85" i="30" s="1"/>
  <c r="Q85" i="30"/>
  <c r="T85" i="30"/>
  <c r="V85" i="30"/>
  <c r="X85" i="30"/>
  <c r="Y85" i="30"/>
  <c r="Z85" i="30"/>
  <c r="AB85" i="30"/>
  <c r="AC85" i="30"/>
  <c r="L86" i="30"/>
  <c r="M86" i="30"/>
  <c r="T86" i="30"/>
  <c r="V86" i="30"/>
  <c r="X86" i="30"/>
  <c r="Y86" i="30"/>
  <c r="AB86" i="30"/>
  <c r="AC86" i="30"/>
  <c r="L87" i="30"/>
  <c r="M87" i="30"/>
  <c r="T87" i="30"/>
  <c r="V87" i="30"/>
  <c r="X87" i="30"/>
  <c r="AB87" i="30"/>
  <c r="AC87" i="30"/>
  <c r="L88" i="30"/>
  <c r="M88" i="30" s="1"/>
  <c r="T88" i="30"/>
  <c r="V88" i="30"/>
  <c r="X88" i="30"/>
  <c r="X84" i="30" s="1"/>
  <c r="AB88" i="30"/>
  <c r="AC88" i="30"/>
  <c r="L89" i="30"/>
  <c r="M89" i="30" s="1"/>
  <c r="T89" i="30"/>
  <c r="V89" i="30"/>
  <c r="X89" i="30"/>
  <c r="AB89" i="30"/>
  <c r="AC89" i="30"/>
  <c r="L90" i="30"/>
  <c r="M90" i="30"/>
  <c r="Q90" i="30" s="1"/>
  <c r="O90" i="30"/>
  <c r="O64" i="30" s="1"/>
  <c r="S90" i="30"/>
  <c r="T90" i="30"/>
  <c r="V90" i="30"/>
  <c r="X90" i="30"/>
  <c r="Z90" i="30"/>
  <c r="AB90" i="30"/>
  <c r="AC90" i="30"/>
  <c r="H91" i="30"/>
  <c r="T91" i="30"/>
  <c r="H93" i="30"/>
  <c r="K93" i="30"/>
  <c r="K92" i="30" s="1"/>
  <c r="T93" i="30"/>
  <c r="U93" i="30"/>
  <c r="F94" i="30"/>
  <c r="F93" i="30" s="1"/>
  <c r="G94" i="30"/>
  <c r="H94" i="30"/>
  <c r="I94" i="30"/>
  <c r="I93" i="30" s="1"/>
  <c r="J94" i="30"/>
  <c r="J93" i="30" s="1"/>
  <c r="K94" i="30"/>
  <c r="O94" i="30"/>
  <c r="O93" i="30" s="1"/>
  <c r="P94" i="30"/>
  <c r="P93" i="30" s="1"/>
  <c r="R94" i="30"/>
  <c r="R93" i="30" s="1"/>
  <c r="U94" i="30"/>
  <c r="V94" i="30"/>
  <c r="V93" i="30" s="1"/>
  <c r="W94" i="30"/>
  <c r="W93" i="30" s="1"/>
  <c r="L95" i="30"/>
  <c r="M95" i="30"/>
  <c r="O95" i="30"/>
  <c r="T95" i="30"/>
  <c r="T94" i="30" s="1"/>
  <c r="V95" i="30"/>
  <c r="X95" i="30"/>
  <c r="X94" i="30" s="1"/>
  <c r="X93" i="30" s="1"/>
  <c r="Y95" i="30"/>
  <c r="AA95" i="30"/>
  <c r="F97" i="30"/>
  <c r="F96" i="30" s="1"/>
  <c r="G97" i="30"/>
  <c r="X97" i="30"/>
  <c r="X96" i="30" s="1"/>
  <c r="F98" i="30"/>
  <c r="G98" i="30"/>
  <c r="H98" i="30"/>
  <c r="H97" i="30" s="1"/>
  <c r="H96" i="30" s="1"/>
  <c r="H92" i="30" s="1"/>
  <c r="I98" i="30"/>
  <c r="I97" i="30" s="1"/>
  <c r="I96" i="30" s="1"/>
  <c r="J98" i="30"/>
  <c r="J97" i="30" s="1"/>
  <c r="J96" i="30" s="1"/>
  <c r="K98" i="30"/>
  <c r="K97" i="30" s="1"/>
  <c r="K96" i="30" s="1"/>
  <c r="O98" i="30"/>
  <c r="O97" i="30" s="1"/>
  <c r="O96" i="30" s="1"/>
  <c r="P98" i="30"/>
  <c r="P97" i="30" s="1"/>
  <c r="P96" i="30" s="1"/>
  <c r="R98" i="30"/>
  <c r="R97" i="30" s="1"/>
  <c r="R96" i="30" s="1"/>
  <c r="U98" i="30"/>
  <c r="W98" i="30"/>
  <c r="X98" i="30"/>
  <c r="L99" i="30"/>
  <c r="M99" i="30"/>
  <c r="Q99" i="30" s="1"/>
  <c r="T99" i="30"/>
  <c r="V99" i="30"/>
  <c r="X99" i="30"/>
  <c r="AB99" i="30"/>
  <c r="AC99" i="30"/>
  <c r="L100" i="30"/>
  <c r="M100" i="30" s="1"/>
  <c r="S100" i="30" s="1"/>
  <c r="T100" i="30"/>
  <c r="V100" i="30"/>
  <c r="X100" i="30"/>
  <c r="Y100" i="30"/>
  <c r="AA100" i="30"/>
  <c r="AB100" i="30"/>
  <c r="AC100" i="30"/>
  <c r="G101" i="30"/>
  <c r="K101" i="30"/>
  <c r="K9" i="30" s="1"/>
  <c r="O101" i="30"/>
  <c r="O9" i="30" s="1"/>
  <c r="P101" i="30"/>
  <c r="G102" i="30"/>
  <c r="H102" i="30"/>
  <c r="H101" i="30" s="1"/>
  <c r="H9" i="30" s="1"/>
  <c r="I102" i="30"/>
  <c r="I101" i="30" s="1"/>
  <c r="J102" i="30"/>
  <c r="J101" i="30" s="1"/>
  <c r="K102" i="30"/>
  <c r="O102" i="30"/>
  <c r="P102" i="30"/>
  <c r="R102" i="30"/>
  <c r="R101" i="30" s="1"/>
  <c r="U102" i="30"/>
  <c r="W102" i="30"/>
  <c r="W101" i="30" s="1"/>
  <c r="AC102" i="30"/>
  <c r="F103" i="30"/>
  <c r="F102" i="30" s="1"/>
  <c r="F101" i="30" s="1"/>
  <c r="L103" i="30"/>
  <c r="T103" i="30"/>
  <c r="T102" i="30" s="1"/>
  <c r="T101" i="30" s="1"/>
  <c r="T9" i="30" s="1"/>
  <c r="V103" i="30"/>
  <c r="V102" i="30" s="1"/>
  <c r="V101" i="30" s="1"/>
  <c r="X103" i="30"/>
  <c r="AB103" i="30"/>
  <c r="AC103" i="30"/>
  <c r="F104" i="30"/>
  <c r="L104" i="30"/>
  <c r="M104" i="30"/>
  <c r="T104" i="30"/>
  <c r="V104" i="30"/>
  <c r="X104" i="30"/>
  <c r="AB104" i="30"/>
  <c r="AC104" i="30"/>
  <c r="F105" i="30"/>
  <c r="G105" i="30"/>
  <c r="I105" i="30"/>
  <c r="O105" i="30"/>
  <c r="Q105" i="30"/>
  <c r="R105" i="30"/>
  <c r="Y105" i="30" s="1"/>
  <c r="U105" i="30"/>
  <c r="F106" i="30"/>
  <c r="G106" i="30"/>
  <c r="H106" i="30"/>
  <c r="H105" i="30" s="1"/>
  <c r="I106" i="30"/>
  <c r="J106" i="30"/>
  <c r="J105" i="30" s="1"/>
  <c r="K106" i="30"/>
  <c r="K105" i="30" s="1"/>
  <c r="M106" i="30"/>
  <c r="M105" i="30" s="1"/>
  <c r="O106" i="30"/>
  <c r="P106" i="30"/>
  <c r="P105" i="30" s="1"/>
  <c r="Q106" i="30"/>
  <c r="R106" i="30"/>
  <c r="U106" i="30"/>
  <c r="W106" i="30"/>
  <c r="AA106" i="30" s="1"/>
  <c r="Y106" i="30"/>
  <c r="Z106" i="30"/>
  <c r="L107" i="30"/>
  <c r="M107" i="30"/>
  <c r="Q107" i="30"/>
  <c r="S107" i="30"/>
  <c r="S106" i="30" s="1"/>
  <c r="S105" i="30" s="1"/>
  <c r="T107" i="30"/>
  <c r="T106" i="30" s="1"/>
  <c r="T105" i="30" s="1"/>
  <c r="V107" i="30"/>
  <c r="V106" i="30" s="1"/>
  <c r="V105" i="30" s="1"/>
  <c r="X107" i="30"/>
  <c r="X106" i="30" s="1"/>
  <c r="X105" i="30" s="1"/>
  <c r="Y107" i="30"/>
  <c r="Z107" i="30"/>
  <c r="AA107" i="30"/>
  <c r="F108" i="30"/>
  <c r="K108" i="30"/>
  <c r="Q108" i="30"/>
  <c r="R108" i="30"/>
  <c r="G110" i="30"/>
  <c r="H110" i="30"/>
  <c r="H108" i="30" s="1"/>
  <c r="J110" i="30"/>
  <c r="J108" i="30" s="1"/>
  <c r="P110" i="30"/>
  <c r="P108" i="30" s="1"/>
  <c r="S110" i="30"/>
  <c r="S108" i="30" s="1"/>
  <c r="G111" i="30"/>
  <c r="T111" i="30"/>
  <c r="T109" i="30" s="1"/>
  <c r="I112" i="30"/>
  <c r="I111" i="30" s="1"/>
  <c r="I109" i="30" s="1"/>
  <c r="J112" i="30"/>
  <c r="J111" i="30" s="1"/>
  <c r="J109" i="30" s="1"/>
  <c r="O112" i="30"/>
  <c r="O111" i="30" s="1"/>
  <c r="O109" i="30" s="1"/>
  <c r="P112" i="30"/>
  <c r="P111" i="30" s="1"/>
  <c r="P109" i="30" s="1"/>
  <c r="U112" i="30"/>
  <c r="V112" i="30"/>
  <c r="V111" i="30" s="1"/>
  <c r="V109" i="30" s="1"/>
  <c r="F113" i="30"/>
  <c r="F112" i="30" s="1"/>
  <c r="F111" i="30" s="1"/>
  <c r="F109" i="30" s="1"/>
  <c r="G113" i="30"/>
  <c r="G112" i="30" s="1"/>
  <c r="H113" i="30"/>
  <c r="I113" i="30"/>
  <c r="J113" i="30"/>
  <c r="K113" i="30"/>
  <c r="K112" i="30" s="1"/>
  <c r="K111" i="30" s="1"/>
  <c r="K109" i="30" s="1"/>
  <c r="O113" i="30"/>
  <c r="P113" i="30"/>
  <c r="R113" i="30"/>
  <c r="R112" i="30" s="1"/>
  <c r="T113" i="30"/>
  <c r="T112" i="30" s="1"/>
  <c r="U113" i="30"/>
  <c r="W113" i="30"/>
  <c r="X113" i="30"/>
  <c r="X112" i="30" s="1"/>
  <c r="X111" i="30" s="1"/>
  <c r="X109" i="30" s="1"/>
  <c r="L114" i="30"/>
  <c r="M114" i="30"/>
  <c r="S114" i="30"/>
  <c r="S113" i="30" s="1"/>
  <c r="S112" i="30" s="1"/>
  <c r="S111" i="30" s="1"/>
  <c r="S109" i="30" s="1"/>
  <c r="T114" i="30"/>
  <c r="V114" i="30"/>
  <c r="V113" i="30" s="1"/>
  <c r="X114" i="30"/>
  <c r="Y114" i="30"/>
  <c r="F115" i="30"/>
  <c r="F110" i="30" s="1"/>
  <c r="G115" i="30"/>
  <c r="L115" i="30" s="1"/>
  <c r="H115" i="30"/>
  <c r="I115" i="30"/>
  <c r="I110" i="30" s="1"/>
  <c r="I108" i="30" s="1"/>
  <c r="J115" i="30"/>
  <c r="K115" i="30"/>
  <c r="K110" i="30" s="1"/>
  <c r="O115" i="30"/>
  <c r="O110" i="30" s="1"/>
  <c r="O108" i="30" s="1"/>
  <c r="P115" i="30"/>
  <c r="Q115" i="30"/>
  <c r="Q110" i="30" s="1"/>
  <c r="R115" i="30"/>
  <c r="R110" i="30" s="1"/>
  <c r="U115" i="30"/>
  <c r="W115" i="30"/>
  <c r="L116" i="30"/>
  <c r="M116" i="30"/>
  <c r="S116" i="30" s="1"/>
  <c r="S115" i="30" s="1"/>
  <c r="Q116" i="30"/>
  <c r="T116" i="30"/>
  <c r="T115" i="30" s="1"/>
  <c r="T110" i="30" s="1"/>
  <c r="T108" i="30" s="1"/>
  <c r="V116" i="30"/>
  <c r="V115" i="30" s="1"/>
  <c r="V110" i="30" s="1"/>
  <c r="V108" i="30" s="1"/>
  <c r="X116" i="30"/>
  <c r="X115" i="30" s="1"/>
  <c r="X110" i="30" s="1"/>
  <c r="X108" i="30" s="1"/>
  <c r="Y116" i="30"/>
  <c r="Z116" i="30"/>
  <c r="AA116" i="30"/>
  <c r="AB116" i="30"/>
  <c r="AC116" i="30"/>
  <c r="H124" i="30"/>
  <c r="F125" i="30"/>
  <c r="F124" i="30" s="1"/>
  <c r="H125" i="30"/>
  <c r="K125" i="30"/>
  <c r="K124" i="30" s="1"/>
  <c r="W125" i="30"/>
  <c r="F126" i="30"/>
  <c r="G126" i="30"/>
  <c r="G125" i="30" s="1"/>
  <c r="G124" i="30" s="1"/>
  <c r="H126" i="30"/>
  <c r="I126" i="30"/>
  <c r="I125" i="30" s="1"/>
  <c r="I124" i="30" s="1"/>
  <c r="J126" i="30"/>
  <c r="J125" i="30" s="1"/>
  <c r="J124" i="30" s="1"/>
  <c r="K126" i="30"/>
  <c r="O126" i="30"/>
  <c r="O125" i="30" s="1"/>
  <c r="O124" i="30" s="1"/>
  <c r="P126" i="30"/>
  <c r="P125" i="30" s="1"/>
  <c r="P124" i="30" s="1"/>
  <c r="R126" i="30"/>
  <c r="U126" i="30"/>
  <c r="W126" i="30"/>
  <c r="L127" i="30"/>
  <c r="M127" i="30"/>
  <c r="T127" i="30"/>
  <c r="T126" i="30" s="1"/>
  <c r="T125" i="30" s="1"/>
  <c r="T124" i="30" s="1"/>
  <c r="V127" i="30"/>
  <c r="V126" i="30" s="1"/>
  <c r="V125" i="30" s="1"/>
  <c r="V124" i="30" s="1"/>
  <c r="X127" i="30"/>
  <c r="X126" i="30" s="1"/>
  <c r="X125" i="30" s="1"/>
  <c r="X124" i="30" s="1"/>
  <c r="AB127" i="30"/>
  <c r="H128" i="30"/>
  <c r="T128" i="30"/>
  <c r="H129" i="30"/>
  <c r="K129" i="30"/>
  <c r="K128" i="30" s="1"/>
  <c r="W129" i="30"/>
  <c r="W128" i="30" s="1"/>
  <c r="F130" i="30"/>
  <c r="F129" i="30" s="1"/>
  <c r="F128" i="30" s="1"/>
  <c r="G130" i="30"/>
  <c r="G129" i="30" s="1"/>
  <c r="H130" i="30"/>
  <c r="I130" i="30"/>
  <c r="J130" i="30"/>
  <c r="J129" i="30" s="1"/>
  <c r="J128" i="30" s="1"/>
  <c r="K130" i="30"/>
  <c r="O130" i="30"/>
  <c r="O129" i="30" s="1"/>
  <c r="O128" i="30" s="1"/>
  <c r="P130" i="30"/>
  <c r="P129" i="30" s="1"/>
  <c r="P128" i="30" s="1"/>
  <c r="R130" i="30"/>
  <c r="R129" i="30" s="1"/>
  <c r="U130" i="30"/>
  <c r="V130" i="30"/>
  <c r="V129" i="30" s="1"/>
  <c r="V128" i="30" s="1"/>
  <c r="W130" i="30"/>
  <c r="AB130" i="30"/>
  <c r="L131" i="30"/>
  <c r="M131" i="30"/>
  <c r="M130" i="30" s="1"/>
  <c r="S131" i="30"/>
  <c r="S130" i="30" s="1"/>
  <c r="S129" i="30" s="1"/>
  <c r="S128" i="30" s="1"/>
  <c r="T131" i="30"/>
  <c r="T130" i="30" s="1"/>
  <c r="T129" i="30" s="1"/>
  <c r="V131" i="30"/>
  <c r="X131" i="30"/>
  <c r="X130" i="30" s="1"/>
  <c r="X129" i="30" s="1"/>
  <c r="X128" i="30" s="1"/>
  <c r="AA131" i="30"/>
  <c r="AB131" i="30"/>
  <c r="P134" i="30"/>
  <c r="P132" i="30" s="1"/>
  <c r="Q134" i="30"/>
  <c r="Q132" i="30" s="1"/>
  <c r="W134" i="30"/>
  <c r="W132" i="30" s="1"/>
  <c r="J135" i="30"/>
  <c r="J133" i="30" s="1"/>
  <c r="AB135" i="30"/>
  <c r="F136" i="30"/>
  <c r="F134" i="30" s="1"/>
  <c r="F132" i="30" s="1"/>
  <c r="G136" i="30"/>
  <c r="H136" i="30"/>
  <c r="H134" i="30" s="1"/>
  <c r="H132" i="30" s="1"/>
  <c r="I136" i="30"/>
  <c r="I134" i="30" s="1"/>
  <c r="I132" i="30" s="1"/>
  <c r="J136" i="30"/>
  <c r="J134" i="30" s="1"/>
  <c r="J132" i="30" s="1"/>
  <c r="K136" i="30"/>
  <c r="K134" i="30" s="1"/>
  <c r="K132" i="30" s="1"/>
  <c r="O136" i="30"/>
  <c r="O134" i="30" s="1"/>
  <c r="O132" i="30" s="1"/>
  <c r="P136" i="30"/>
  <c r="Q136" i="30"/>
  <c r="R136" i="30"/>
  <c r="R134" i="30" s="1"/>
  <c r="U136" i="30"/>
  <c r="U134" i="30" s="1"/>
  <c r="V136" i="30"/>
  <c r="V134" i="30" s="1"/>
  <c r="V132" i="30" s="1"/>
  <c r="W136" i="30"/>
  <c r="AB136" i="30"/>
  <c r="AC136" i="30"/>
  <c r="L137" i="30"/>
  <c r="M137" i="30"/>
  <c r="M136" i="30" s="1"/>
  <c r="T137" i="30"/>
  <c r="T136" i="30" s="1"/>
  <c r="T134" i="30" s="1"/>
  <c r="T132" i="30" s="1"/>
  <c r="V137" i="30"/>
  <c r="X137" i="30"/>
  <c r="X136" i="30" s="1"/>
  <c r="X134" i="30" s="1"/>
  <c r="X132" i="30" s="1"/>
  <c r="Y137" i="30"/>
  <c r="AB137" i="30"/>
  <c r="AC137" i="30"/>
  <c r="F138" i="30"/>
  <c r="F135" i="30" s="1"/>
  <c r="F133" i="30" s="1"/>
  <c r="G138" i="30"/>
  <c r="H138" i="30"/>
  <c r="H135" i="30" s="1"/>
  <c r="H133" i="30" s="1"/>
  <c r="I138" i="30"/>
  <c r="I135" i="30" s="1"/>
  <c r="I133" i="30" s="1"/>
  <c r="J138" i="30"/>
  <c r="K138" i="30"/>
  <c r="K135" i="30" s="1"/>
  <c r="K133" i="30" s="1"/>
  <c r="O138" i="30"/>
  <c r="O135" i="30" s="1"/>
  <c r="O133" i="30" s="1"/>
  <c r="P138" i="30"/>
  <c r="P135" i="30" s="1"/>
  <c r="P133" i="30" s="1"/>
  <c r="Q138" i="30"/>
  <c r="Q135" i="30" s="1"/>
  <c r="Q133" i="30" s="1"/>
  <c r="R138" i="30"/>
  <c r="R135" i="30" s="1"/>
  <c r="U138" i="30"/>
  <c r="U135" i="30" s="1"/>
  <c r="W138" i="30"/>
  <c r="AB138" i="30"/>
  <c r="L139" i="30"/>
  <c r="M139" i="30"/>
  <c r="M138" i="30" s="1"/>
  <c r="T139" i="30"/>
  <c r="T138" i="30" s="1"/>
  <c r="T135" i="30" s="1"/>
  <c r="T133" i="30" s="1"/>
  <c r="V139" i="30"/>
  <c r="V138" i="30" s="1"/>
  <c r="V135" i="30" s="1"/>
  <c r="V133" i="30" s="1"/>
  <c r="X139" i="30"/>
  <c r="X138" i="30" s="1"/>
  <c r="X135" i="30" s="1"/>
  <c r="X133" i="30" s="1"/>
  <c r="Y139" i="30"/>
  <c r="AB139" i="30"/>
  <c r="AC139" i="30"/>
  <c r="K140" i="30"/>
  <c r="W140" i="30"/>
  <c r="F141" i="30"/>
  <c r="F140" i="30" s="1"/>
  <c r="H141" i="30"/>
  <c r="H140" i="30" s="1"/>
  <c r="K141" i="30"/>
  <c r="W141" i="30"/>
  <c r="X141" i="30"/>
  <c r="X140" i="30" s="1"/>
  <c r="F142" i="30"/>
  <c r="G142" i="30"/>
  <c r="G141" i="30" s="1"/>
  <c r="G140" i="30" s="1"/>
  <c r="H142" i="30"/>
  <c r="I142" i="30"/>
  <c r="I141" i="30" s="1"/>
  <c r="I140" i="30" s="1"/>
  <c r="J142" i="30"/>
  <c r="J141" i="30" s="1"/>
  <c r="K142" i="30"/>
  <c r="M142" i="30"/>
  <c r="O142" i="30"/>
  <c r="O141" i="30" s="1"/>
  <c r="O140" i="30" s="1"/>
  <c r="P142" i="30"/>
  <c r="P141" i="30" s="1"/>
  <c r="P140" i="30" s="1"/>
  <c r="R142" i="30"/>
  <c r="S142" i="30"/>
  <c r="S141" i="30" s="1"/>
  <c r="S140" i="30" s="1"/>
  <c r="U142" i="30"/>
  <c r="W142" i="30"/>
  <c r="AA142" i="30"/>
  <c r="L143" i="30"/>
  <c r="M143" i="30"/>
  <c r="S143" i="30"/>
  <c r="T143" i="30"/>
  <c r="T142" i="30" s="1"/>
  <c r="T141" i="30" s="1"/>
  <c r="T140" i="30" s="1"/>
  <c r="V143" i="30"/>
  <c r="V142" i="30" s="1"/>
  <c r="V141" i="30" s="1"/>
  <c r="V140" i="30" s="1"/>
  <c r="X143" i="30"/>
  <c r="X142" i="30" s="1"/>
  <c r="Y143" i="30"/>
  <c r="AA143" i="30"/>
  <c r="AB143" i="30"/>
  <c r="T144" i="30"/>
  <c r="J145" i="30"/>
  <c r="J144" i="30" s="1"/>
  <c r="P145" i="30"/>
  <c r="P144" i="30" s="1"/>
  <c r="T145" i="30"/>
  <c r="V145" i="30"/>
  <c r="V144" i="30" s="1"/>
  <c r="F146" i="30"/>
  <c r="F145" i="30" s="1"/>
  <c r="F144" i="30" s="1"/>
  <c r="G146" i="30"/>
  <c r="H146" i="30"/>
  <c r="H145" i="30" s="1"/>
  <c r="H144" i="30" s="1"/>
  <c r="I146" i="30"/>
  <c r="I145" i="30" s="1"/>
  <c r="I144" i="30" s="1"/>
  <c r="J146" i="30"/>
  <c r="K146" i="30"/>
  <c r="K145" i="30" s="1"/>
  <c r="K144" i="30" s="1"/>
  <c r="M146" i="30"/>
  <c r="M145" i="30" s="1"/>
  <c r="O146" i="30"/>
  <c r="O145" i="30" s="1"/>
  <c r="O144" i="30" s="1"/>
  <c r="P146" i="30"/>
  <c r="R146" i="30"/>
  <c r="R145" i="30" s="1"/>
  <c r="R144" i="30" s="1"/>
  <c r="T146" i="30"/>
  <c r="U146" i="30"/>
  <c r="U145" i="30" s="1"/>
  <c r="V146" i="30"/>
  <c r="W146" i="30"/>
  <c r="Y146" i="30"/>
  <c r="AB146" i="30"/>
  <c r="AC146" i="30"/>
  <c r="L147" i="30"/>
  <c r="M147" i="30"/>
  <c r="S147" i="30"/>
  <c r="S146" i="30" s="1"/>
  <c r="S145" i="30" s="1"/>
  <c r="S144" i="30" s="1"/>
  <c r="T147" i="30"/>
  <c r="V147" i="30"/>
  <c r="X147" i="30"/>
  <c r="X146" i="30" s="1"/>
  <c r="X145" i="30" s="1"/>
  <c r="X144" i="30" s="1"/>
  <c r="Y147" i="30"/>
  <c r="AA147" i="30"/>
  <c r="AB147" i="30"/>
  <c r="AC147" i="30"/>
  <c r="F149" i="30"/>
  <c r="F148" i="30" s="1"/>
  <c r="O149" i="30"/>
  <c r="O148" i="30" s="1"/>
  <c r="R149" i="30"/>
  <c r="R148" i="30" s="1"/>
  <c r="F150" i="30"/>
  <c r="G150" i="30"/>
  <c r="H150" i="30"/>
  <c r="H149" i="30" s="1"/>
  <c r="H148" i="30" s="1"/>
  <c r="I150" i="30"/>
  <c r="I149" i="30" s="1"/>
  <c r="I148" i="30" s="1"/>
  <c r="J150" i="30"/>
  <c r="J149" i="30" s="1"/>
  <c r="J148" i="30" s="1"/>
  <c r="K150" i="30"/>
  <c r="K149" i="30" s="1"/>
  <c r="K148" i="30" s="1"/>
  <c r="O150" i="30"/>
  <c r="P150" i="30"/>
  <c r="P149" i="30" s="1"/>
  <c r="P148" i="30" s="1"/>
  <c r="R150" i="30"/>
  <c r="U150" i="30"/>
  <c r="W150" i="30"/>
  <c r="W149" i="30" s="1"/>
  <c r="L151" i="30"/>
  <c r="M151" i="30"/>
  <c r="T151" i="30"/>
  <c r="T150" i="30" s="1"/>
  <c r="T149" i="30" s="1"/>
  <c r="T148" i="30" s="1"/>
  <c r="V151" i="30"/>
  <c r="V150" i="30" s="1"/>
  <c r="V149" i="30" s="1"/>
  <c r="V148" i="30" s="1"/>
  <c r="X151" i="30"/>
  <c r="X150" i="30" s="1"/>
  <c r="X149" i="30" s="1"/>
  <c r="X148" i="30" s="1"/>
  <c r="AB151" i="30"/>
  <c r="AC151" i="30"/>
  <c r="Q152" i="30"/>
  <c r="F153" i="30"/>
  <c r="F152" i="30" s="1"/>
  <c r="I153" i="30"/>
  <c r="I152" i="30" s="1"/>
  <c r="O153" i="30"/>
  <c r="O152" i="30" s="1"/>
  <c r="R153" i="30"/>
  <c r="U153" i="30"/>
  <c r="F154" i="30"/>
  <c r="G154" i="30"/>
  <c r="H154" i="30"/>
  <c r="H153" i="30" s="1"/>
  <c r="H152" i="30" s="1"/>
  <c r="I154" i="30"/>
  <c r="J154" i="30"/>
  <c r="J153" i="30" s="1"/>
  <c r="J152" i="30" s="1"/>
  <c r="K154" i="30"/>
  <c r="K153" i="30" s="1"/>
  <c r="K152" i="30" s="1"/>
  <c r="M154" i="30"/>
  <c r="O154" i="30"/>
  <c r="P154" i="30"/>
  <c r="P153" i="30" s="1"/>
  <c r="P152" i="30" s="1"/>
  <c r="R154" i="30"/>
  <c r="T154" i="30"/>
  <c r="T153" i="30" s="1"/>
  <c r="T152" i="30" s="1"/>
  <c r="U154" i="30"/>
  <c r="V154" i="30"/>
  <c r="V153" i="30" s="1"/>
  <c r="V152" i="30" s="1"/>
  <c r="W154" i="30"/>
  <c r="AB154" i="30"/>
  <c r="L155" i="30"/>
  <c r="M155" i="30" s="1"/>
  <c r="Q155" i="30"/>
  <c r="Q154" i="30" s="1"/>
  <c r="Q153" i="30" s="1"/>
  <c r="T155" i="30"/>
  <c r="V155" i="30"/>
  <c r="X155" i="30"/>
  <c r="X154" i="30" s="1"/>
  <c r="X153" i="30" s="1"/>
  <c r="X152" i="30" s="1"/>
  <c r="Y155" i="30"/>
  <c r="Z155" i="30"/>
  <c r="AB155" i="30"/>
  <c r="I156" i="30"/>
  <c r="K156" i="30"/>
  <c r="O156" i="30"/>
  <c r="U156" i="30"/>
  <c r="F157" i="30"/>
  <c r="F156" i="30" s="1"/>
  <c r="I157" i="30"/>
  <c r="J157" i="30"/>
  <c r="J156" i="30" s="1"/>
  <c r="O157" i="30"/>
  <c r="R157" i="30"/>
  <c r="U157" i="30"/>
  <c r="X157" i="30"/>
  <c r="X156" i="30" s="1"/>
  <c r="AB157" i="30"/>
  <c r="F158" i="30"/>
  <c r="G158" i="30"/>
  <c r="H158" i="30"/>
  <c r="H157" i="30" s="1"/>
  <c r="H156" i="30" s="1"/>
  <c r="I158" i="30"/>
  <c r="J158" i="30"/>
  <c r="K158" i="30"/>
  <c r="K157" i="30" s="1"/>
  <c r="O158" i="30"/>
  <c r="P158" i="30"/>
  <c r="P157" i="30" s="1"/>
  <c r="P156" i="30" s="1"/>
  <c r="R158" i="30"/>
  <c r="U158" i="30"/>
  <c r="W158" i="30"/>
  <c r="Y158" i="30"/>
  <c r="AB158" i="30"/>
  <c r="L159" i="30"/>
  <c r="M159" i="30" s="1"/>
  <c r="M158" i="30" s="1"/>
  <c r="T159" i="30"/>
  <c r="T158" i="30" s="1"/>
  <c r="T157" i="30" s="1"/>
  <c r="T156" i="30" s="1"/>
  <c r="V159" i="30"/>
  <c r="V158" i="30" s="1"/>
  <c r="V157" i="30" s="1"/>
  <c r="V156" i="30" s="1"/>
  <c r="X159" i="30"/>
  <c r="X158" i="30" s="1"/>
  <c r="AB159" i="30"/>
  <c r="K160" i="30"/>
  <c r="K161" i="30"/>
  <c r="F162" i="30"/>
  <c r="F161" i="30" s="1"/>
  <c r="F160" i="30" s="1"/>
  <c r="G162" i="30"/>
  <c r="G161" i="30" s="1"/>
  <c r="G160" i="30" s="1"/>
  <c r="H162" i="30"/>
  <c r="I162" i="30"/>
  <c r="I161" i="30" s="1"/>
  <c r="I160" i="30" s="1"/>
  <c r="J162" i="30"/>
  <c r="J161" i="30" s="1"/>
  <c r="J160" i="30" s="1"/>
  <c r="K162" i="30"/>
  <c r="O162" i="30"/>
  <c r="O161" i="30" s="1"/>
  <c r="O160" i="30" s="1"/>
  <c r="P162" i="30"/>
  <c r="P161" i="30" s="1"/>
  <c r="P160" i="30" s="1"/>
  <c r="R162" i="30"/>
  <c r="R161" i="30" s="1"/>
  <c r="U162" i="30"/>
  <c r="U161" i="30" s="1"/>
  <c r="W162" i="30"/>
  <c r="X162" i="30"/>
  <c r="X161" i="30" s="1"/>
  <c r="X160" i="30" s="1"/>
  <c r="L163" i="30"/>
  <c r="M163" i="30" s="1"/>
  <c r="T163" i="30"/>
  <c r="T162" i="30" s="1"/>
  <c r="T161" i="30" s="1"/>
  <c r="T160" i="30" s="1"/>
  <c r="V163" i="30"/>
  <c r="V162" i="30" s="1"/>
  <c r="V161" i="30" s="1"/>
  <c r="V160" i="30" s="1"/>
  <c r="X163" i="30"/>
  <c r="Y163" i="30"/>
  <c r="AB163" i="30"/>
  <c r="AC163" i="30"/>
  <c r="J165" i="30"/>
  <c r="J164" i="30" s="1"/>
  <c r="P165" i="30"/>
  <c r="P164" i="30" s="1"/>
  <c r="F166" i="30"/>
  <c r="F165" i="30" s="1"/>
  <c r="F164" i="30" s="1"/>
  <c r="G166" i="30"/>
  <c r="L166" i="30" s="1"/>
  <c r="H166" i="30"/>
  <c r="H165" i="30" s="1"/>
  <c r="H164" i="30" s="1"/>
  <c r="I166" i="30"/>
  <c r="I165" i="30" s="1"/>
  <c r="I164" i="30" s="1"/>
  <c r="J166" i="30"/>
  <c r="K166" i="30"/>
  <c r="K165" i="30" s="1"/>
  <c r="K164" i="30" s="1"/>
  <c r="M166" i="30"/>
  <c r="O166" i="30"/>
  <c r="O165" i="30" s="1"/>
  <c r="O164" i="30" s="1"/>
  <c r="P166" i="30"/>
  <c r="R166" i="30"/>
  <c r="R165" i="30" s="1"/>
  <c r="R164" i="30" s="1"/>
  <c r="U166" i="30"/>
  <c r="U165" i="30" s="1"/>
  <c r="V166" i="30"/>
  <c r="V165" i="30" s="1"/>
  <c r="V164" i="30" s="1"/>
  <c r="W166" i="30"/>
  <c r="AB166" i="30"/>
  <c r="AC166" i="30"/>
  <c r="L167" i="30"/>
  <c r="M167" i="30"/>
  <c r="T167" i="30"/>
  <c r="T166" i="30" s="1"/>
  <c r="T165" i="30" s="1"/>
  <c r="T164" i="30" s="1"/>
  <c r="V167" i="30"/>
  <c r="X167" i="30"/>
  <c r="X166" i="30" s="1"/>
  <c r="X165" i="30" s="1"/>
  <c r="X164" i="30" s="1"/>
  <c r="AA167" i="30"/>
  <c r="AB167" i="30"/>
  <c r="AC167" i="30"/>
  <c r="O168" i="30"/>
  <c r="O169" i="30"/>
  <c r="X169" i="30"/>
  <c r="X168" i="30" s="1"/>
  <c r="F170" i="30"/>
  <c r="F169" i="30" s="1"/>
  <c r="F168" i="30" s="1"/>
  <c r="G170" i="30"/>
  <c r="G169" i="30" s="1"/>
  <c r="G168" i="30" s="1"/>
  <c r="H170" i="30"/>
  <c r="H169" i="30" s="1"/>
  <c r="H168" i="30" s="1"/>
  <c r="I170" i="30"/>
  <c r="J170" i="30"/>
  <c r="J169" i="30" s="1"/>
  <c r="J168" i="30" s="1"/>
  <c r="K170" i="30"/>
  <c r="K169" i="30" s="1"/>
  <c r="K168" i="30" s="1"/>
  <c r="O170" i="30"/>
  <c r="P170" i="30"/>
  <c r="P169" i="30" s="1"/>
  <c r="P168" i="30" s="1"/>
  <c r="R170" i="30"/>
  <c r="U170" i="30"/>
  <c r="W170" i="30"/>
  <c r="W169" i="30" s="1"/>
  <c r="L171" i="30"/>
  <c r="M171" i="30" s="1"/>
  <c r="T171" i="30"/>
  <c r="T170" i="30" s="1"/>
  <c r="T169" i="30" s="1"/>
  <c r="T168" i="30" s="1"/>
  <c r="V171" i="30"/>
  <c r="V170" i="30" s="1"/>
  <c r="V169" i="30" s="1"/>
  <c r="V168" i="30" s="1"/>
  <c r="X171" i="30"/>
  <c r="X170" i="30" s="1"/>
  <c r="AB171" i="30"/>
  <c r="AC171" i="30"/>
  <c r="F172" i="30"/>
  <c r="I172" i="30"/>
  <c r="T172" i="30"/>
  <c r="H173" i="30"/>
  <c r="H172" i="30" s="1"/>
  <c r="J173" i="30"/>
  <c r="J172" i="30" s="1"/>
  <c r="O173" i="30"/>
  <c r="O172" i="30" s="1"/>
  <c r="P173" i="30"/>
  <c r="P172" i="30" s="1"/>
  <c r="R173" i="30"/>
  <c r="R172" i="30" s="1"/>
  <c r="U173" i="30"/>
  <c r="U172" i="30" s="1"/>
  <c r="F174" i="30"/>
  <c r="G174" i="30"/>
  <c r="L174" i="30" s="1"/>
  <c r="H174" i="30"/>
  <c r="I174" i="30"/>
  <c r="J174" i="30"/>
  <c r="K174" i="30"/>
  <c r="K173" i="30" s="1"/>
  <c r="K172" i="30" s="1"/>
  <c r="O174" i="30"/>
  <c r="P174" i="30"/>
  <c r="R174" i="30"/>
  <c r="T174" i="30"/>
  <c r="T173" i="30" s="1"/>
  <c r="U174" i="30"/>
  <c r="W174" i="30"/>
  <c r="W173" i="30" s="1"/>
  <c r="W172" i="30" s="1"/>
  <c r="L175" i="30"/>
  <c r="M175" i="30"/>
  <c r="T175" i="30"/>
  <c r="V175" i="30"/>
  <c r="V174" i="30" s="1"/>
  <c r="V173" i="30" s="1"/>
  <c r="V172" i="30" s="1"/>
  <c r="X175" i="30"/>
  <c r="X174" i="30" s="1"/>
  <c r="X173" i="30" s="1"/>
  <c r="X172" i="30" s="1"/>
  <c r="F176" i="30"/>
  <c r="I176" i="30"/>
  <c r="W176" i="30"/>
  <c r="H177" i="30"/>
  <c r="H176" i="30" s="1"/>
  <c r="R177" i="30"/>
  <c r="R176" i="30" s="1"/>
  <c r="G178" i="30"/>
  <c r="G177" i="30" s="1"/>
  <c r="G176" i="30" s="1"/>
  <c r="H178" i="30"/>
  <c r="I178" i="30"/>
  <c r="J178" i="30"/>
  <c r="J177" i="30" s="1"/>
  <c r="J176" i="30" s="1"/>
  <c r="K178" i="30"/>
  <c r="K177" i="30" s="1"/>
  <c r="K176" i="30" s="1"/>
  <c r="M178" i="30"/>
  <c r="M177" i="30" s="1"/>
  <c r="O178" i="30"/>
  <c r="O177" i="30" s="1"/>
  <c r="O176" i="30" s="1"/>
  <c r="P178" i="30"/>
  <c r="P177" i="30" s="1"/>
  <c r="P176" i="30" s="1"/>
  <c r="R178" i="30"/>
  <c r="U178" i="30"/>
  <c r="U177" i="30" s="1"/>
  <c r="U176" i="30" s="1"/>
  <c r="W178" i="30"/>
  <c r="W177" i="30" s="1"/>
  <c r="X178" i="30"/>
  <c r="X177" i="30" s="1"/>
  <c r="X176" i="30" s="1"/>
  <c r="L179" i="30"/>
  <c r="M179" i="30" s="1"/>
  <c r="T179" i="30"/>
  <c r="T178" i="30" s="1"/>
  <c r="T177" i="30" s="1"/>
  <c r="T176" i="30" s="1"/>
  <c r="V179" i="30"/>
  <c r="V178" i="30" s="1"/>
  <c r="V177" i="30" s="1"/>
  <c r="V176" i="30" s="1"/>
  <c r="X179" i="30"/>
  <c r="J181" i="30"/>
  <c r="J180" i="30" s="1"/>
  <c r="F182" i="30"/>
  <c r="F181" i="30" s="1"/>
  <c r="F180" i="30" s="1"/>
  <c r="G182" i="30"/>
  <c r="G181" i="30" s="1"/>
  <c r="G180" i="30" s="1"/>
  <c r="H182" i="30"/>
  <c r="H181" i="30" s="1"/>
  <c r="H180" i="30" s="1"/>
  <c r="I182" i="30"/>
  <c r="J182" i="30"/>
  <c r="K182" i="30"/>
  <c r="K181" i="30" s="1"/>
  <c r="K180" i="30" s="1"/>
  <c r="O182" i="30"/>
  <c r="O181" i="30" s="1"/>
  <c r="O180" i="30" s="1"/>
  <c r="P182" i="30"/>
  <c r="P181" i="30" s="1"/>
  <c r="P180" i="30" s="1"/>
  <c r="R182" i="30"/>
  <c r="T182" i="30"/>
  <c r="T181" i="30" s="1"/>
  <c r="T180" i="30" s="1"/>
  <c r="U182" i="30"/>
  <c r="U181" i="30" s="1"/>
  <c r="W182" i="30"/>
  <c r="W181" i="30" s="1"/>
  <c r="X182" i="30"/>
  <c r="X181" i="30" s="1"/>
  <c r="X180" i="30" s="1"/>
  <c r="L183" i="30"/>
  <c r="M183" i="30" s="1"/>
  <c r="Q183" i="30" s="1"/>
  <c r="Q182" i="30" s="1"/>
  <c r="Q181" i="30" s="1"/>
  <c r="Q180" i="30" s="1"/>
  <c r="T183" i="30"/>
  <c r="V183" i="30"/>
  <c r="V182" i="30" s="1"/>
  <c r="V181" i="30" s="1"/>
  <c r="V180" i="30" s="1"/>
  <c r="X183" i="30"/>
  <c r="Z183" i="30"/>
  <c r="AB183" i="30"/>
  <c r="AC183" i="30"/>
  <c r="H184" i="30"/>
  <c r="H185" i="30"/>
  <c r="O185" i="30"/>
  <c r="O184" i="30" s="1"/>
  <c r="Q185" i="30"/>
  <c r="Q184" i="30" s="1"/>
  <c r="T185" i="30"/>
  <c r="T184" i="30" s="1"/>
  <c r="W185" i="30"/>
  <c r="W184" i="30" s="1"/>
  <c r="F186" i="30"/>
  <c r="F185" i="30" s="1"/>
  <c r="F184" i="30" s="1"/>
  <c r="G186" i="30"/>
  <c r="H186" i="30"/>
  <c r="I186" i="30"/>
  <c r="I185" i="30" s="1"/>
  <c r="I184" i="30" s="1"/>
  <c r="J186" i="30"/>
  <c r="J185" i="30" s="1"/>
  <c r="J184" i="30" s="1"/>
  <c r="K186" i="30"/>
  <c r="K185" i="30" s="1"/>
  <c r="K184" i="30" s="1"/>
  <c r="O186" i="30"/>
  <c r="P186" i="30"/>
  <c r="P185" i="30" s="1"/>
  <c r="P184" i="30" s="1"/>
  <c r="R186" i="30"/>
  <c r="R185" i="30" s="1"/>
  <c r="T186" i="30"/>
  <c r="U186" i="30"/>
  <c r="W186" i="30"/>
  <c r="L187" i="30"/>
  <c r="M187" i="30"/>
  <c r="S187" i="30" s="1"/>
  <c r="S186" i="30" s="1"/>
  <c r="S185" i="30" s="1"/>
  <c r="S184" i="30" s="1"/>
  <c r="Q187" i="30"/>
  <c r="Q186" i="30" s="1"/>
  <c r="T187" i="30"/>
  <c r="V187" i="30"/>
  <c r="V186" i="30" s="1"/>
  <c r="V185" i="30" s="1"/>
  <c r="V184" i="30" s="1"/>
  <c r="X187" i="30"/>
  <c r="X186" i="30" s="1"/>
  <c r="X185" i="30" s="1"/>
  <c r="X184" i="30" s="1"/>
  <c r="Y187" i="30"/>
  <c r="Z187" i="30"/>
  <c r="AB187" i="30"/>
  <c r="AC187" i="30"/>
  <c r="H188" i="30"/>
  <c r="J188" i="30"/>
  <c r="T188" i="30"/>
  <c r="V188" i="30"/>
  <c r="H189" i="30"/>
  <c r="J189" i="30"/>
  <c r="P189" i="30"/>
  <c r="P188" i="30" s="1"/>
  <c r="T189" i="30"/>
  <c r="V189" i="30"/>
  <c r="F190" i="30"/>
  <c r="F189" i="30" s="1"/>
  <c r="F188" i="30" s="1"/>
  <c r="G190" i="30"/>
  <c r="H190" i="30"/>
  <c r="I190" i="30"/>
  <c r="I189" i="30" s="1"/>
  <c r="I188" i="30" s="1"/>
  <c r="J190" i="30"/>
  <c r="K190" i="30"/>
  <c r="K189" i="30" s="1"/>
  <c r="K188" i="30" s="1"/>
  <c r="M190" i="30"/>
  <c r="M189" i="30" s="1"/>
  <c r="O190" i="30"/>
  <c r="O189" i="30" s="1"/>
  <c r="O188" i="30" s="1"/>
  <c r="P190" i="30"/>
  <c r="R190" i="30"/>
  <c r="R189" i="30" s="1"/>
  <c r="R188" i="30" s="1"/>
  <c r="T190" i="30"/>
  <c r="U190" i="30"/>
  <c r="U189" i="30" s="1"/>
  <c r="V190" i="30"/>
  <c r="W190" i="30"/>
  <c r="Y190" i="30"/>
  <c r="Z190" i="30"/>
  <c r="AB190" i="30"/>
  <c r="AC190" i="30"/>
  <c r="L191" i="30"/>
  <c r="M191" i="30"/>
  <c r="S191" i="30"/>
  <c r="S190" i="30" s="1"/>
  <c r="S189" i="30" s="1"/>
  <c r="S188" i="30" s="1"/>
  <c r="T191" i="30"/>
  <c r="V191" i="30"/>
  <c r="X191" i="30"/>
  <c r="X190" i="30" s="1"/>
  <c r="X189" i="30" s="1"/>
  <c r="X188" i="30" s="1"/>
  <c r="Y191" i="30"/>
  <c r="AA191" i="30"/>
  <c r="AB191" i="30"/>
  <c r="AC191" i="30"/>
  <c r="F192" i="30"/>
  <c r="F193" i="30"/>
  <c r="O193" i="30"/>
  <c r="O192" i="30" s="1"/>
  <c r="R193" i="30"/>
  <c r="F194" i="30"/>
  <c r="G194" i="30"/>
  <c r="L194" i="30" s="1"/>
  <c r="H194" i="30"/>
  <c r="H193" i="30" s="1"/>
  <c r="H192" i="30" s="1"/>
  <c r="I194" i="30"/>
  <c r="I193" i="30" s="1"/>
  <c r="I192" i="30" s="1"/>
  <c r="J194" i="30"/>
  <c r="J193" i="30" s="1"/>
  <c r="J192" i="30" s="1"/>
  <c r="K194" i="30"/>
  <c r="K193" i="30" s="1"/>
  <c r="K192" i="30" s="1"/>
  <c r="M194" i="30"/>
  <c r="O194" i="30"/>
  <c r="P194" i="30"/>
  <c r="P193" i="30" s="1"/>
  <c r="P192" i="30" s="1"/>
  <c r="R194" i="30"/>
  <c r="U194" i="30"/>
  <c r="W194" i="30"/>
  <c r="W193" i="30" s="1"/>
  <c r="L195" i="30"/>
  <c r="M195" i="30"/>
  <c r="Q195" i="30"/>
  <c r="Q194" i="30" s="1"/>
  <c r="Q193" i="30" s="1"/>
  <c r="Q192" i="30" s="1"/>
  <c r="T195" i="30"/>
  <c r="T194" i="30" s="1"/>
  <c r="T193" i="30" s="1"/>
  <c r="T192" i="30" s="1"/>
  <c r="V195" i="30"/>
  <c r="V194" i="30" s="1"/>
  <c r="V193" i="30" s="1"/>
  <c r="V192" i="30" s="1"/>
  <c r="X195" i="30"/>
  <c r="X194" i="30" s="1"/>
  <c r="X193" i="30" s="1"/>
  <c r="X192" i="30" s="1"/>
  <c r="AB195" i="30"/>
  <c r="AC195" i="30"/>
  <c r="H197" i="30"/>
  <c r="H196" i="30" s="1"/>
  <c r="F198" i="30"/>
  <c r="F197" i="30" s="1"/>
  <c r="F196" i="30" s="1"/>
  <c r="G198" i="30"/>
  <c r="G197" i="30" s="1"/>
  <c r="G196" i="30" s="1"/>
  <c r="H198" i="30"/>
  <c r="L198" i="30" s="1"/>
  <c r="I198" i="30"/>
  <c r="I197" i="30" s="1"/>
  <c r="I196" i="30" s="1"/>
  <c r="J198" i="30"/>
  <c r="J197" i="30" s="1"/>
  <c r="J196" i="30" s="1"/>
  <c r="K198" i="30"/>
  <c r="K197" i="30" s="1"/>
  <c r="K196" i="30" s="1"/>
  <c r="O198" i="30"/>
  <c r="O197" i="30" s="1"/>
  <c r="O196" i="30" s="1"/>
  <c r="P198" i="30"/>
  <c r="P197" i="30" s="1"/>
  <c r="P196" i="30" s="1"/>
  <c r="R198" i="30"/>
  <c r="U198" i="30"/>
  <c r="U197" i="30" s="1"/>
  <c r="W198" i="30"/>
  <c r="X198" i="30"/>
  <c r="X197" i="30" s="1"/>
  <c r="X196" i="30" s="1"/>
  <c r="AC198" i="30"/>
  <c r="L199" i="30"/>
  <c r="M199" i="30" s="1"/>
  <c r="T199" i="30"/>
  <c r="T198" i="30" s="1"/>
  <c r="T197" i="30" s="1"/>
  <c r="T196" i="30" s="1"/>
  <c r="V199" i="30"/>
  <c r="V198" i="30" s="1"/>
  <c r="V197" i="30" s="1"/>
  <c r="V196" i="30" s="1"/>
  <c r="X199" i="30"/>
  <c r="Y199" i="30"/>
  <c r="AB199" i="30"/>
  <c r="AC199" i="30"/>
  <c r="G200" i="30"/>
  <c r="J200" i="30"/>
  <c r="P200" i="30"/>
  <c r="V200" i="30"/>
  <c r="W200" i="30"/>
  <c r="F201" i="30"/>
  <c r="F200" i="30" s="1"/>
  <c r="H201" i="30"/>
  <c r="H200" i="30" s="1"/>
  <c r="J201" i="30"/>
  <c r="K201" i="30"/>
  <c r="K200" i="30" s="1"/>
  <c r="P201" i="30"/>
  <c r="R201" i="30"/>
  <c r="W201" i="30"/>
  <c r="F202" i="30"/>
  <c r="G202" i="30"/>
  <c r="G201" i="30" s="1"/>
  <c r="H202" i="30"/>
  <c r="I202" i="30"/>
  <c r="J202" i="30"/>
  <c r="K202" i="30"/>
  <c r="O202" i="30"/>
  <c r="O201" i="30" s="1"/>
  <c r="O200" i="30" s="1"/>
  <c r="P202" i="30"/>
  <c r="R202" i="30"/>
  <c r="U202" i="30"/>
  <c r="W202" i="30"/>
  <c r="X202" i="30"/>
  <c r="X201" i="30" s="1"/>
  <c r="X200" i="30" s="1"/>
  <c r="Y202" i="30"/>
  <c r="L203" i="30"/>
  <c r="M203" i="30"/>
  <c r="M202" i="30" s="1"/>
  <c r="S203" i="30"/>
  <c r="S202" i="30" s="1"/>
  <c r="S201" i="30" s="1"/>
  <c r="S200" i="30" s="1"/>
  <c r="T203" i="30"/>
  <c r="T202" i="30" s="1"/>
  <c r="T201" i="30" s="1"/>
  <c r="T200" i="30" s="1"/>
  <c r="V203" i="30"/>
  <c r="V202" i="30" s="1"/>
  <c r="V201" i="30" s="1"/>
  <c r="X203" i="30"/>
  <c r="Y203" i="30"/>
  <c r="AB203" i="30"/>
  <c r="P204" i="30"/>
  <c r="AB204" i="30"/>
  <c r="G205" i="30"/>
  <c r="J205" i="30"/>
  <c r="J204" i="30" s="1"/>
  <c r="P205" i="30"/>
  <c r="AB205" i="30"/>
  <c r="F206" i="30"/>
  <c r="F205" i="30" s="1"/>
  <c r="F204" i="30" s="1"/>
  <c r="G206" i="30"/>
  <c r="H206" i="30"/>
  <c r="H205" i="30" s="1"/>
  <c r="H204" i="30" s="1"/>
  <c r="I206" i="30"/>
  <c r="I205" i="30" s="1"/>
  <c r="I204" i="30" s="1"/>
  <c r="J206" i="30"/>
  <c r="K206" i="30"/>
  <c r="K205" i="30" s="1"/>
  <c r="K204" i="30" s="1"/>
  <c r="M206" i="30"/>
  <c r="O206" i="30"/>
  <c r="O205" i="30" s="1"/>
  <c r="O204" i="30" s="1"/>
  <c r="P206" i="30"/>
  <c r="R206" i="30"/>
  <c r="R205" i="30" s="1"/>
  <c r="R204" i="30" s="1"/>
  <c r="S206" i="30"/>
  <c r="S205" i="30" s="1"/>
  <c r="S204" i="30" s="1"/>
  <c r="T206" i="30"/>
  <c r="T205" i="30" s="1"/>
  <c r="T204" i="30" s="1"/>
  <c r="U206" i="30"/>
  <c r="U205" i="30" s="1"/>
  <c r="U204" i="30" s="1"/>
  <c r="V206" i="30"/>
  <c r="V205" i="30" s="1"/>
  <c r="V204" i="30" s="1"/>
  <c r="W206" i="30"/>
  <c r="W205" i="30" s="1"/>
  <c r="AB206" i="30"/>
  <c r="AC206" i="30"/>
  <c r="L207" i="30"/>
  <c r="M207" i="30"/>
  <c r="S207" i="30"/>
  <c r="T207" i="30"/>
  <c r="V207" i="30"/>
  <c r="X207" i="30"/>
  <c r="X206" i="30" s="1"/>
  <c r="X205" i="30" s="1"/>
  <c r="X204" i="30" s="1"/>
  <c r="Y207" i="30"/>
  <c r="AB207" i="30"/>
  <c r="AC207" i="30"/>
  <c r="O208" i="30"/>
  <c r="I209" i="30"/>
  <c r="I208" i="30" s="1"/>
  <c r="O209" i="30"/>
  <c r="U209" i="30"/>
  <c r="F210" i="30"/>
  <c r="F209" i="30" s="1"/>
  <c r="F208" i="30" s="1"/>
  <c r="G210" i="30"/>
  <c r="H210" i="30"/>
  <c r="H209" i="30" s="1"/>
  <c r="H208" i="30" s="1"/>
  <c r="I210" i="30"/>
  <c r="J210" i="30"/>
  <c r="J209" i="30" s="1"/>
  <c r="J208" i="30" s="1"/>
  <c r="K210" i="30"/>
  <c r="K209" i="30" s="1"/>
  <c r="K208" i="30" s="1"/>
  <c r="M210" i="30"/>
  <c r="O210" i="30"/>
  <c r="P210" i="30"/>
  <c r="P209" i="30" s="1"/>
  <c r="P208" i="30" s="1"/>
  <c r="R210" i="30"/>
  <c r="U210" i="30"/>
  <c r="W210" i="30"/>
  <c r="W209" i="30" s="1"/>
  <c r="L211" i="30"/>
  <c r="M211" i="30" s="1"/>
  <c r="Q211" i="30"/>
  <c r="Q210" i="30" s="1"/>
  <c r="Q209" i="30" s="1"/>
  <c r="Q208" i="30" s="1"/>
  <c r="T211" i="30"/>
  <c r="T210" i="30" s="1"/>
  <c r="T209" i="30" s="1"/>
  <c r="T208" i="30" s="1"/>
  <c r="V211" i="30"/>
  <c r="V210" i="30" s="1"/>
  <c r="V209" i="30" s="1"/>
  <c r="V208" i="30" s="1"/>
  <c r="X211" i="30"/>
  <c r="X210" i="30" s="1"/>
  <c r="X209" i="30" s="1"/>
  <c r="X208" i="30" s="1"/>
  <c r="AB211" i="30"/>
  <c r="AC211" i="30"/>
  <c r="H213" i="30"/>
  <c r="H212" i="30" s="1"/>
  <c r="J213" i="30"/>
  <c r="J212" i="30" s="1"/>
  <c r="L213" i="30"/>
  <c r="R213" i="30"/>
  <c r="V213" i="30"/>
  <c r="V212" i="30" s="1"/>
  <c r="AB213" i="30"/>
  <c r="F214" i="30"/>
  <c r="F213" i="30" s="1"/>
  <c r="F212" i="30" s="1"/>
  <c r="G214" i="30"/>
  <c r="G213" i="30" s="1"/>
  <c r="G212" i="30" s="1"/>
  <c r="H214" i="30"/>
  <c r="I214" i="30"/>
  <c r="I213" i="30" s="1"/>
  <c r="I212" i="30" s="1"/>
  <c r="L212" i="30" s="1"/>
  <c r="J214" i="30"/>
  <c r="K214" i="30"/>
  <c r="K213" i="30" s="1"/>
  <c r="K212" i="30" s="1"/>
  <c r="L214" i="30"/>
  <c r="O214" i="30"/>
  <c r="O213" i="30" s="1"/>
  <c r="O212" i="30" s="1"/>
  <c r="P214" i="30"/>
  <c r="P213" i="30" s="1"/>
  <c r="P212" i="30" s="1"/>
  <c r="R214" i="30"/>
  <c r="S214" i="30"/>
  <c r="S213" i="30" s="1"/>
  <c r="S212" i="30" s="1"/>
  <c r="U214" i="30"/>
  <c r="U213" i="30" s="1"/>
  <c r="U212" i="30" s="1"/>
  <c r="V214" i="30"/>
  <c r="W214" i="30"/>
  <c r="AB214" i="30"/>
  <c r="AC214" i="30"/>
  <c r="L215" i="30"/>
  <c r="M215" i="30"/>
  <c r="S215" i="30"/>
  <c r="T215" i="30"/>
  <c r="T214" i="30" s="1"/>
  <c r="T213" i="30" s="1"/>
  <c r="T212" i="30" s="1"/>
  <c r="V215" i="30"/>
  <c r="X215" i="30"/>
  <c r="X214" i="30" s="1"/>
  <c r="X213" i="30" s="1"/>
  <c r="X212" i="30" s="1"/>
  <c r="AA215" i="30"/>
  <c r="AB215" i="30"/>
  <c r="AC215" i="30"/>
  <c r="X216" i="30"/>
  <c r="J217" i="30"/>
  <c r="J216" i="30" s="1"/>
  <c r="U217" i="30"/>
  <c r="V217" i="30"/>
  <c r="V216" i="30" s="1"/>
  <c r="X217" i="30"/>
  <c r="F218" i="30"/>
  <c r="F217" i="30" s="1"/>
  <c r="F216" i="30" s="1"/>
  <c r="G218" i="30"/>
  <c r="G217" i="30" s="1"/>
  <c r="G216" i="30" s="1"/>
  <c r="H218" i="30"/>
  <c r="H217" i="30" s="1"/>
  <c r="H216" i="30" s="1"/>
  <c r="I218" i="30"/>
  <c r="I217" i="30" s="1"/>
  <c r="I216" i="30" s="1"/>
  <c r="J218" i="30"/>
  <c r="K218" i="30"/>
  <c r="K217" i="30" s="1"/>
  <c r="K216" i="30" s="1"/>
  <c r="L218" i="30"/>
  <c r="O218" i="30"/>
  <c r="O217" i="30" s="1"/>
  <c r="O216" i="30" s="1"/>
  <c r="P218" i="30"/>
  <c r="P217" i="30" s="1"/>
  <c r="P216" i="30" s="1"/>
  <c r="R218" i="30"/>
  <c r="T218" i="30"/>
  <c r="T217" i="30" s="1"/>
  <c r="T216" i="30" s="1"/>
  <c r="U218" i="30"/>
  <c r="V218" i="30"/>
  <c r="W218" i="30"/>
  <c r="W217" i="30" s="1"/>
  <c r="X218" i="30"/>
  <c r="L219" i="30"/>
  <c r="M219" i="30" s="1"/>
  <c r="Q219" i="30"/>
  <c r="Q218" i="30" s="1"/>
  <c r="Q217" i="30" s="1"/>
  <c r="Q216" i="30" s="1"/>
  <c r="S219" i="30"/>
  <c r="S218" i="30" s="1"/>
  <c r="S217" i="30" s="1"/>
  <c r="S216" i="30" s="1"/>
  <c r="T219" i="30"/>
  <c r="V219" i="30"/>
  <c r="X219" i="30"/>
  <c r="Z219" i="30"/>
  <c r="AA219" i="30"/>
  <c r="AB219" i="30"/>
  <c r="AC219" i="30"/>
  <c r="H221" i="30"/>
  <c r="H220" i="30" s="1"/>
  <c r="O221" i="30"/>
  <c r="O220" i="30" s="1"/>
  <c r="W221" i="30"/>
  <c r="W220" i="30" s="1"/>
  <c r="F222" i="30"/>
  <c r="F221" i="30" s="1"/>
  <c r="F220" i="30" s="1"/>
  <c r="G222" i="30"/>
  <c r="G221" i="30" s="1"/>
  <c r="H222" i="30"/>
  <c r="I222" i="30"/>
  <c r="I221" i="30" s="1"/>
  <c r="I220" i="30" s="1"/>
  <c r="J222" i="30"/>
  <c r="J221" i="30" s="1"/>
  <c r="J220" i="30" s="1"/>
  <c r="K222" i="30"/>
  <c r="K221" i="30" s="1"/>
  <c r="K220" i="30" s="1"/>
  <c r="O222" i="30"/>
  <c r="P222" i="30"/>
  <c r="P221" i="30" s="1"/>
  <c r="P220" i="30" s="1"/>
  <c r="R222" i="30"/>
  <c r="R221" i="30" s="1"/>
  <c r="U222" i="30"/>
  <c r="W222" i="30"/>
  <c r="X222" i="30"/>
  <c r="X221" i="30" s="1"/>
  <c r="X220" i="30" s="1"/>
  <c r="L223" i="30"/>
  <c r="M223" i="30" s="1"/>
  <c r="T223" i="30"/>
  <c r="T222" i="30" s="1"/>
  <c r="T221" i="30" s="1"/>
  <c r="T220" i="30" s="1"/>
  <c r="V223" i="30"/>
  <c r="V222" i="30" s="1"/>
  <c r="V221" i="30" s="1"/>
  <c r="V220" i="30" s="1"/>
  <c r="X223" i="30"/>
  <c r="AB223" i="30"/>
  <c r="AC223" i="30"/>
  <c r="H224" i="30"/>
  <c r="J224" i="30"/>
  <c r="V224" i="30"/>
  <c r="H225" i="30"/>
  <c r="K225" i="30"/>
  <c r="K224" i="30" s="1"/>
  <c r="U225" i="30"/>
  <c r="W225" i="30"/>
  <c r="F226" i="30"/>
  <c r="F225" i="30" s="1"/>
  <c r="F224" i="30" s="1"/>
  <c r="G226" i="30"/>
  <c r="G225" i="30" s="1"/>
  <c r="H226" i="30"/>
  <c r="I226" i="30"/>
  <c r="I225" i="30" s="1"/>
  <c r="I224" i="30" s="1"/>
  <c r="J226" i="30"/>
  <c r="J225" i="30" s="1"/>
  <c r="K226" i="30"/>
  <c r="L226" i="30"/>
  <c r="O226" i="30"/>
  <c r="O225" i="30" s="1"/>
  <c r="O224" i="30" s="1"/>
  <c r="P226" i="30"/>
  <c r="P225" i="30" s="1"/>
  <c r="P224" i="30" s="1"/>
  <c r="R226" i="30"/>
  <c r="U226" i="30"/>
  <c r="V226" i="30"/>
  <c r="V225" i="30" s="1"/>
  <c r="W226" i="30"/>
  <c r="AB226" i="30"/>
  <c r="L227" i="30"/>
  <c r="M227" i="30"/>
  <c r="S227" i="30"/>
  <c r="S226" i="30" s="1"/>
  <c r="S225" i="30" s="1"/>
  <c r="S224" i="30" s="1"/>
  <c r="T227" i="30"/>
  <c r="T226" i="30" s="1"/>
  <c r="T225" i="30" s="1"/>
  <c r="T224" i="30" s="1"/>
  <c r="V227" i="30"/>
  <c r="X227" i="30"/>
  <c r="X226" i="30" s="1"/>
  <c r="X225" i="30" s="1"/>
  <c r="X224" i="30" s="1"/>
  <c r="AB227" i="30"/>
  <c r="G228" i="30"/>
  <c r="K228" i="30"/>
  <c r="V228" i="30"/>
  <c r="W228" i="30"/>
  <c r="F229" i="30"/>
  <c r="F228" i="30" s="1"/>
  <c r="H229" i="30"/>
  <c r="K229" i="30"/>
  <c r="W229" i="30"/>
  <c r="X229" i="30"/>
  <c r="X228" i="30" s="1"/>
  <c r="F230" i="30"/>
  <c r="G230" i="30"/>
  <c r="G229" i="30" s="1"/>
  <c r="H230" i="30"/>
  <c r="I230" i="30"/>
  <c r="I229" i="30" s="1"/>
  <c r="I228" i="30" s="1"/>
  <c r="J230" i="30"/>
  <c r="J229" i="30" s="1"/>
  <c r="J228" i="30" s="1"/>
  <c r="K230" i="30"/>
  <c r="O230" i="30"/>
  <c r="O229" i="30" s="1"/>
  <c r="O228" i="30" s="1"/>
  <c r="P230" i="30"/>
  <c r="P229" i="30" s="1"/>
  <c r="P228" i="30" s="1"/>
  <c r="R230" i="30"/>
  <c r="R229" i="30" s="1"/>
  <c r="S230" i="30"/>
  <c r="S229" i="30" s="1"/>
  <c r="S228" i="30" s="1"/>
  <c r="U230" i="30"/>
  <c r="V230" i="30"/>
  <c r="V229" i="30" s="1"/>
  <c r="W230" i="30"/>
  <c r="X230" i="30"/>
  <c r="L231" i="30"/>
  <c r="M231" i="30"/>
  <c r="S231" i="30"/>
  <c r="T231" i="30"/>
  <c r="T230" i="30" s="1"/>
  <c r="T229" i="30" s="1"/>
  <c r="T228" i="30" s="1"/>
  <c r="V231" i="30"/>
  <c r="X231" i="30"/>
  <c r="Y231" i="30"/>
  <c r="AA231" i="30"/>
  <c r="AB231" i="30"/>
  <c r="H232" i="30"/>
  <c r="H233" i="30"/>
  <c r="I233" i="30"/>
  <c r="I232" i="30" s="1"/>
  <c r="K233" i="30"/>
  <c r="K232" i="30" s="1"/>
  <c r="T233" i="30"/>
  <c r="T232" i="30" s="1"/>
  <c r="U233" i="30"/>
  <c r="W233" i="30"/>
  <c r="W232" i="30" s="1"/>
  <c r="F234" i="30"/>
  <c r="F233" i="30" s="1"/>
  <c r="F232" i="30" s="1"/>
  <c r="G234" i="30"/>
  <c r="G233" i="30" s="1"/>
  <c r="G232" i="30" s="1"/>
  <c r="L232" i="30" s="1"/>
  <c r="H234" i="30"/>
  <c r="I234" i="30"/>
  <c r="J234" i="30"/>
  <c r="J233" i="30" s="1"/>
  <c r="J232" i="30" s="1"/>
  <c r="K234" i="30"/>
  <c r="L234" i="30"/>
  <c r="O234" i="30"/>
  <c r="O233" i="30" s="1"/>
  <c r="O232" i="30" s="1"/>
  <c r="P234" i="30"/>
  <c r="P233" i="30" s="1"/>
  <c r="P232" i="30" s="1"/>
  <c r="R234" i="30"/>
  <c r="U234" i="30"/>
  <c r="V234" i="30"/>
  <c r="V233" i="30" s="1"/>
  <c r="V232" i="30" s="1"/>
  <c r="W234" i="30"/>
  <c r="X234" i="30"/>
  <c r="X233" i="30" s="1"/>
  <c r="X232" i="30" s="1"/>
  <c r="L235" i="30"/>
  <c r="M235" i="30"/>
  <c r="T235" i="30"/>
  <c r="T234" i="30" s="1"/>
  <c r="V235" i="30"/>
  <c r="X235" i="30"/>
  <c r="AB235" i="30"/>
  <c r="V237" i="30"/>
  <c r="V236" i="30" s="1"/>
  <c r="F238" i="30"/>
  <c r="F237" i="30" s="1"/>
  <c r="F236" i="30" s="1"/>
  <c r="G238" i="30"/>
  <c r="H238" i="30"/>
  <c r="H237" i="30" s="1"/>
  <c r="H236" i="30" s="1"/>
  <c r="I238" i="30"/>
  <c r="J238" i="30"/>
  <c r="K238" i="30"/>
  <c r="K237" i="30" s="1"/>
  <c r="K236" i="30" s="1"/>
  <c r="O238" i="30"/>
  <c r="O237" i="30" s="1"/>
  <c r="O236" i="30" s="1"/>
  <c r="P238" i="30"/>
  <c r="R238" i="30"/>
  <c r="S238" i="30"/>
  <c r="U238" i="30"/>
  <c r="V238" i="30"/>
  <c r="W238" i="30"/>
  <c r="AC238" i="30" s="1"/>
  <c r="AB238" i="30"/>
  <c r="L239" i="30"/>
  <c r="M239" i="30"/>
  <c r="S239" i="30"/>
  <c r="T239" i="30"/>
  <c r="T238" i="30" s="1"/>
  <c r="V239" i="30"/>
  <c r="X239" i="30"/>
  <c r="X238" i="30" s="1"/>
  <c r="X237" i="30" s="1"/>
  <c r="X236" i="30" s="1"/>
  <c r="AB239" i="30"/>
  <c r="AC239" i="30"/>
  <c r="F240" i="30"/>
  <c r="G240" i="30"/>
  <c r="H240" i="30"/>
  <c r="I240" i="30"/>
  <c r="J240" i="30"/>
  <c r="J237" i="30" s="1"/>
  <c r="J236" i="30" s="1"/>
  <c r="K240" i="30"/>
  <c r="O240" i="30"/>
  <c r="P240" i="30"/>
  <c r="R240" i="30"/>
  <c r="U240" i="30"/>
  <c r="V240" i="30"/>
  <c r="W240" i="30"/>
  <c r="X240" i="30"/>
  <c r="L241" i="30"/>
  <c r="M241" i="30" s="1"/>
  <c r="Q241" i="30"/>
  <c r="Q240" i="30" s="1"/>
  <c r="T241" i="30"/>
  <c r="T240" i="30" s="1"/>
  <c r="V241" i="30"/>
  <c r="X241" i="30"/>
  <c r="Z241" i="30"/>
  <c r="AA241" i="30"/>
  <c r="AB241" i="30"/>
  <c r="AC241" i="30"/>
  <c r="K245" i="30"/>
  <c r="K244" i="30" s="1"/>
  <c r="K243" i="30" s="1"/>
  <c r="K242" i="30" s="1"/>
  <c r="W245" i="30"/>
  <c r="F246" i="30"/>
  <c r="F245" i="30" s="1"/>
  <c r="F244" i="30" s="1"/>
  <c r="G246" i="30"/>
  <c r="G245" i="30" s="1"/>
  <c r="H246" i="30"/>
  <c r="L246" i="30" s="1"/>
  <c r="I246" i="30"/>
  <c r="I245" i="30" s="1"/>
  <c r="I244" i="30" s="1"/>
  <c r="J246" i="30"/>
  <c r="J245" i="30" s="1"/>
  <c r="J244" i="30" s="1"/>
  <c r="K246" i="30"/>
  <c r="O246" i="30"/>
  <c r="O245" i="30" s="1"/>
  <c r="O244" i="30" s="1"/>
  <c r="P246" i="30"/>
  <c r="P245" i="30" s="1"/>
  <c r="P244" i="30" s="1"/>
  <c r="Q246" i="30"/>
  <c r="Q245" i="30" s="1"/>
  <c r="Q244" i="30" s="1"/>
  <c r="R246" i="30"/>
  <c r="R245" i="30" s="1"/>
  <c r="U246" i="30"/>
  <c r="W246" i="30"/>
  <c r="L247" i="30"/>
  <c r="M247" i="30" s="1"/>
  <c r="Q247" i="30"/>
  <c r="T247" i="30"/>
  <c r="T246" i="30" s="1"/>
  <c r="T245" i="30" s="1"/>
  <c r="T244" i="30" s="1"/>
  <c r="T243" i="30" s="1"/>
  <c r="T242" i="30" s="1"/>
  <c r="V247" i="30"/>
  <c r="V246" i="30" s="1"/>
  <c r="V245" i="30" s="1"/>
  <c r="V244" i="30" s="1"/>
  <c r="X247" i="30"/>
  <c r="X246" i="30" s="1"/>
  <c r="X245" i="30" s="1"/>
  <c r="X244" i="30" s="1"/>
  <c r="Y247" i="30"/>
  <c r="Z247" i="30"/>
  <c r="AB247" i="30"/>
  <c r="AC247" i="30"/>
  <c r="G249" i="30"/>
  <c r="P249" i="30"/>
  <c r="P248" i="30" s="1"/>
  <c r="V249" i="30"/>
  <c r="V248" i="30" s="1"/>
  <c r="W249" i="30"/>
  <c r="F250" i="30"/>
  <c r="F249" i="30" s="1"/>
  <c r="F248" i="30" s="1"/>
  <c r="G250" i="30"/>
  <c r="H250" i="30"/>
  <c r="I250" i="30"/>
  <c r="I249" i="30" s="1"/>
  <c r="I248" i="30" s="1"/>
  <c r="J250" i="30"/>
  <c r="J249" i="30" s="1"/>
  <c r="J248" i="30" s="1"/>
  <c r="K250" i="30"/>
  <c r="K249" i="30" s="1"/>
  <c r="K248" i="30" s="1"/>
  <c r="O250" i="30"/>
  <c r="O249" i="30" s="1"/>
  <c r="O248" i="30" s="1"/>
  <c r="P250" i="30"/>
  <c r="R250" i="30"/>
  <c r="T250" i="30"/>
  <c r="T249" i="30" s="1"/>
  <c r="T248" i="30" s="1"/>
  <c r="U250" i="30"/>
  <c r="W250" i="30"/>
  <c r="X250" i="30"/>
  <c r="X249" i="30" s="1"/>
  <c r="X248" i="30" s="1"/>
  <c r="L251" i="30"/>
  <c r="M251" i="30" s="1"/>
  <c r="T251" i="30"/>
  <c r="V251" i="30"/>
  <c r="V250" i="30" s="1"/>
  <c r="X251" i="30"/>
  <c r="Y251" i="30"/>
  <c r="AB251" i="30"/>
  <c r="AC251" i="30"/>
  <c r="G255" i="30"/>
  <c r="R257" i="30"/>
  <c r="F258" i="30"/>
  <c r="F256" i="30" s="1"/>
  <c r="X258" i="30"/>
  <c r="X256" i="30" s="1"/>
  <c r="X254" i="30" s="1"/>
  <c r="X252" i="30" s="1"/>
  <c r="F259" i="30"/>
  <c r="F257" i="30" s="1"/>
  <c r="F255" i="30" s="1"/>
  <c r="F253" i="30" s="1"/>
  <c r="I259" i="30"/>
  <c r="I257" i="30" s="1"/>
  <c r="I255" i="30" s="1"/>
  <c r="I253" i="30" s="1"/>
  <c r="O259" i="30"/>
  <c r="O257" i="30" s="1"/>
  <c r="O255" i="30" s="1"/>
  <c r="O253" i="30" s="1"/>
  <c r="R259" i="30"/>
  <c r="U259" i="30"/>
  <c r="X259" i="30"/>
  <c r="X257" i="30" s="1"/>
  <c r="X255" i="30" s="1"/>
  <c r="X253" i="30" s="1"/>
  <c r="F260" i="30"/>
  <c r="G260" i="30"/>
  <c r="G258" i="30" s="1"/>
  <c r="G256" i="30" s="1"/>
  <c r="H260" i="30"/>
  <c r="H258" i="30" s="1"/>
  <c r="H256" i="30" s="1"/>
  <c r="I260" i="30"/>
  <c r="I258" i="30" s="1"/>
  <c r="I256" i="30" s="1"/>
  <c r="J260" i="30"/>
  <c r="J258" i="30" s="1"/>
  <c r="J256" i="30" s="1"/>
  <c r="K260" i="30"/>
  <c r="K258" i="30" s="1"/>
  <c r="K256" i="30" s="1"/>
  <c r="K254" i="30" s="1"/>
  <c r="K252" i="30" s="1"/>
  <c r="L260" i="30"/>
  <c r="O260" i="30"/>
  <c r="O258" i="30" s="1"/>
  <c r="O256" i="30" s="1"/>
  <c r="P260" i="30"/>
  <c r="P258" i="30" s="1"/>
  <c r="P256" i="30" s="1"/>
  <c r="R260" i="30"/>
  <c r="T260" i="30"/>
  <c r="T258" i="30" s="1"/>
  <c r="T256" i="30" s="1"/>
  <c r="U260" i="30"/>
  <c r="W260" i="30"/>
  <c r="W258" i="30" s="1"/>
  <c r="X260" i="30"/>
  <c r="L261" i="30"/>
  <c r="M261" i="30" s="1"/>
  <c r="T261" i="30"/>
  <c r="V261" i="30"/>
  <c r="V260" i="30" s="1"/>
  <c r="V258" i="30" s="1"/>
  <c r="V256" i="30" s="1"/>
  <c r="X261" i="30"/>
  <c r="AB261" i="30"/>
  <c r="AC261" i="30"/>
  <c r="F262" i="30"/>
  <c r="G262" i="30"/>
  <c r="G259" i="30" s="1"/>
  <c r="G257" i="30" s="1"/>
  <c r="H262" i="30"/>
  <c r="H259" i="30" s="1"/>
  <c r="H257" i="30" s="1"/>
  <c r="H255" i="30" s="1"/>
  <c r="H253" i="30" s="1"/>
  <c r="I262" i="30"/>
  <c r="J262" i="30"/>
  <c r="K262" i="30"/>
  <c r="K259" i="30" s="1"/>
  <c r="K257" i="30" s="1"/>
  <c r="K255" i="30" s="1"/>
  <c r="K253" i="30" s="1"/>
  <c r="O262" i="30"/>
  <c r="P262" i="30"/>
  <c r="P259" i="30" s="1"/>
  <c r="P257" i="30" s="1"/>
  <c r="P255" i="30" s="1"/>
  <c r="P253" i="30" s="1"/>
  <c r="R262" i="30"/>
  <c r="U262" i="30"/>
  <c r="V262" i="30"/>
  <c r="W262" i="30"/>
  <c r="AB262" i="30"/>
  <c r="AC262" i="30"/>
  <c r="L263" i="30"/>
  <c r="M263" i="30"/>
  <c r="M262" i="30" s="1"/>
  <c r="T263" i="30"/>
  <c r="T262" i="30" s="1"/>
  <c r="V263" i="30"/>
  <c r="X263" i="30"/>
  <c r="X262" i="30" s="1"/>
  <c r="Y263" i="30"/>
  <c r="AB263" i="30"/>
  <c r="AC263" i="30"/>
  <c r="F264" i="30"/>
  <c r="G264" i="30"/>
  <c r="H264" i="30"/>
  <c r="I264" i="30"/>
  <c r="J264" i="30"/>
  <c r="K264" i="30"/>
  <c r="O264" i="30"/>
  <c r="P264" i="30"/>
  <c r="R264" i="30"/>
  <c r="U264" i="30"/>
  <c r="AC264" i="30" s="1"/>
  <c r="V264" i="30"/>
  <c r="W264" i="30"/>
  <c r="AB264" i="30"/>
  <c r="L265" i="30"/>
  <c r="M265" i="30"/>
  <c r="M264" i="30" s="1"/>
  <c r="S265" i="30"/>
  <c r="S264" i="30" s="1"/>
  <c r="T265" i="30"/>
  <c r="T264" i="30" s="1"/>
  <c r="V265" i="30"/>
  <c r="X265" i="30"/>
  <c r="X264" i="30" s="1"/>
  <c r="AA265" i="30"/>
  <c r="AB265" i="30"/>
  <c r="AC265" i="30"/>
  <c r="O267" i="30"/>
  <c r="O266" i="30" s="1"/>
  <c r="U267" i="30"/>
  <c r="F268" i="30"/>
  <c r="F267" i="30" s="1"/>
  <c r="F266" i="30" s="1"/>
  <c r="G268" i="30"/>
  <c r="G267" i="30" s="1"/>
  <c r="H268" i="30"/>
  <c r="H267" i="30" s="1"/>
  <c r="H266" i="30" s="1"/>
  <c r="I268" i="30"/>
  <c r="L268" i="30" s="1"/>
  <c r="J268" i="30"/>
  <c r="J267" i="30" s="1"/>
  <c r="J266" i="30" s="1"/>
  <c r="K268" i="30"/>
  <c r="K267" i="30" s="1"/>
  <c r="K266" i="30" s="1"/>
  <c r="O268" i="30"/>
  <c r="P268" i="30"/>
  <c r="P267" i="30" s="1"/>
  <c r="P266" i="30" s="1"/>
  <c r="R268" i="30"/>
  <c r="R267" i="30" s="1"/>
  <c r="U268" i="30"/>
  <c r="W268" i="30"/>
  <c r="W267" i="30" s="1"/>
  <c r="X268" i="30"/>
  <c r="X267" i="30" s="1"/>
  <c r="X266" i="30" s="1"/>
  <c r="L269" i="30"/>
  <c r="M269" i="30" s="1"/>
  <c r="Q269" i="30"/>
  <c r="Q268" i="30" s="1"/>
  <c r="Q267" i="30" s="1"/>
  <c r="Q266" i="30" s="1"/>
  <c r="T269" i="30"/>
  <c r="T268" i="30" s="1"/>
  <c r="T267" i="30" s="1"/>
  <c r="T266" i="30" s="1"/>
  <c r="V269" i="30"/>
  <c r="V268" i="30" s="1"/>
  <c r="V267" i="30" s="1"/>
  <c r="V266" i="30" s="1"/>
  <c r="X269" i="30"/>
  <c r="Z269" i="30"/>
  <c r="AB269" i="30"/>
  <c r="AC269" i="30"/>
  <c r="F274" i="30"/>
  <c r="F273" i="30" s="1"/>
  <c r="F272" i="30" s="1"/>
  <c r="G274" i="30"/>
  <c r="H274" i="30"/>
  <c r="H273" i="30" s="1"/>
  <c r="H272" i="30" s="1"/>
  <c r="H271" i="30" s="1"/>
  <c r="H270" i="30" s="1"/>
  <c r="I274" i="30"/>
  <c r="I273" i="30" s="1"/>
  <c r="I272" i="30" s="1"/>
  <c r="J274" i="30"/>
  <c r="J273" i="30" s="1"/>
  <c r="J272" i="30" s="1"/>
  <c r="K274" i="30"/>
  <c r="K273" i="30" s="1"/>
  <c r="K272" i="30" s="1"/>
  <c r="O274" i="30"/>
  <c r="O273" i="30" s="1"/>
  <c r="O272" i="30" s="1"/>
  <c r="P274" i="30"/>
  <c r="P273" i="30" s="1"/>
  <c r="P272" i="30" s="1"/>
  <c r="R274" i="30"/>
  <c r="R273" i="30" s="1"/>
  <c r="T274" i="30"/>
  <c r="T273" i="30" s="1"/>
  <c r="T272" i="30" s="1"/>
  <c r="T271" i="30" s="1"/>
  <c r="T270" i="30" s="1"/>
  <c r="U274" i="30"/>
  <c r="U273" i="30" s="1"/>
  <c r="V274" i="30"/>
  <c r="V273" i="30" s="1"/>
  <c r="V272" i="30" s="1"/>
  <c r="W274" i="30"/>
  <c r="AB274" i="30"/>
  <c r="AC274" i="30"/>
  <c r="L275" i="30"/>
  <c r="M275" i="30"/>
  <c r="Q275" i="30" s="1"/>
  <c r="Q274" i="30" s="1"/>
  <c r="Q273" i="30" s="1"/>
  <c r="Q272" i="30" s="1"/>
  <c r="S275" i="30"/>
  <c r="S274" i="30" s="1"/>
  <c r="S273" i="30" s="1"/>
  <c r="S272" i="30" s="1"/>
  <c r="T275" i="30"/>
  <c r="V275" i="30"/>
  <c r="X275" i="30"/>
  <c r="X274" i="30" s="1"/>
  <c r="X273" i="30" s="1"/>
  <c r="X272" i="30" s="1"/>
  <c r="Y275" i="30"/>
  <c r="AA275" i="30"/>
  <c r="AB275" i="30"/>
  <c r="AC275" i="30"/>
  <c r="I277" i="30"/>
  <c r="I276" i="30" s="1"/>
  <c r="P277" i="30"/>
  <c r="P276" i="30" s="1"/>
  <c r="U277" i="30"/>
  <c r="AB277" i="30" s="1"/>
  <c r="F278" i="30"/>
  <c r="F277" i="30" s="1"/>
  <c r="F276" i="30" s="1"/>
  <c r="G278" i="30"/>
  <c r="L278" i="30" s="1"/>
  <c r="H278" i="30"/>
  <c r="H277" i="30" s="1"/>
  <c r="H276" i="30" s="1"/>
  <c r="I278" i="30"/>
  <c r="J278" i="30"/>
  <c r="J277" i="30" s="1"/>
  <c r="J276" i="30" s="1"/>
  <c r="K278" i="30"/>
  <c r="K277" i="30" s="1"/>
  <c r="K276" i="30" s="1"/>
  <c r="O278" i="30"/>
  <c r="O277" i="30" s="1"/>
  <c r="O276" i="30" s="1"/>
  <c r="P278" i="30"/>
  <c r="R278" i="30"/>
  <c r="R277" i="30" s="1"/>
  <c r="R276" i="30" s="1"/>
  <c r="U278" i="30"/>
  <c r="V278" i="30"/>
  <c r="V277" i="30" s="1"/>
  <c r="V276" i="30" s="1"/>
  <c r="W278" i="30"/>
  <c r="W277" i="30" s="1"/>
  <c r="L279" i="30"/>
  <c r="M279" i="30"/>
  <c r="Q279" i="30"/>
  <c r="Q278" i="30" s="1"/>
  <c r="Q277" i="30" s="1"/>
  <c r="Q276" i="30" s="1"/>
  <c r="T279" i="30"/>
  <c r="T278" i="30" s="1"/>
  <c r="T277" i="30" s="1"/>
  <c r="T276" i="30" s="1"/>
  <c r="V279" i="30"/>
  <c r="X279" i="30"/>
  <c r="X278" i="30" s="1"/>
  <c r="X277" i="30" s="1"/>
  <c r="X276" i="30" s="1"/>
  <c r="Z279" i="30"/>
  <c r="AA279" i="30"/>
  <c r="AB279" i="30"/>
  <c r="AC279" i="30"/>
  <c r="I280" i="30"/>
  <c r="T280" i="30"/>
  <c r="F281" i="30"/>
  <c r="I281" i="30"/>
  <c r="T281" i="30"/>
  <c r="T282" i="30"/>
  <c r="T283" i="30"/>
  <c r="J285" i="30"/>
  <c r="J284" i="30" s="1"/>
  <c r="J282" i="30" s="1"/>
  <c r="J280" i="30" s="1"/>
  <c r="P285" i="30"/>
  <c r="P284" i="30" s="1"/>
  <c r="P282" i="30" s="1"/>
  <c r="P280" i="30" s="1"/>
  <c r="R285" i="30"/>
  <c r="V285" i="30"/>
  <c r="V284" i="30" s="1"/>
  <c r="V282" i="30" s="1"/>
  <c r="V280" i="30" s="1"/>
  <c r="F286" i="30"/>
  <c r="F285" i="30" s="1"/>
  <c r="F284" i="30" s="1"/>
  <c r="F282" i="30" s="1"/>
  <c r="F280" i="30" s="1"/>
  <c r="G286" i="30"/>
  <c r="L286" i="30" s="1"/>
  <c r="H286" i="30"/>
  <c r="H285" i="30" s="1"/>
  <c r="H284" i="30" s="1"/>
  <c r="H282" i="30" s="1"/>
  <c r="H280" i="30" s="1"/>
  <c r="I286" i="30"/>
  <c r="I285" i="30" s="1"/>
  <c r="I284" i="30" s="1"/>
  <c r="I282" i="30" s="1"/>
  <c r="J286" i="30"/>
  <c r="K286" i="30"/>
  <c r="K285" i="30" s="1"/>
  <c r="K284" i="30" s="1"/>
  <c r="K282" i="30" s="1"/>
  <c r="K280" i="30" s="1"/>
  <c r="O286" i="30"/>
  <c r="O285" i="30" s="1"/>
  <c r="O284" i="30" s="1"/>
  <c r="O282" i="30" s="1"/>
  <c r="O280" i="30" s="1"/>
  <c r="P286" i="30"/>
  <c r="R286" i="30"/>
  <c r="U286" i="30"/>
  <c r="AC286" i="30" s="1"/>
  <c r="V286" i="30"/>
  <c r="W286" i="30"/>
  <c r="W285" i="30" s="1"/>
  <c r="AB286" i="30"/>
  <c r="L287" i="30"/>
  <c r="M287" i="30"/>
  <c r="S287" i="30"/>
  <c r="S286" i="30" s="1"/>
  <c r="S285" i="30" s="1"/>
  <c r="S284" i="30" s="1"/>
  <c r="S282" i="30" s="1"/>
  <c r="S280" i="30" s="1"/>
  <c r="T287" i="30"/>
  <c r="T286" i="30" s="1"/>
  <c r="T285" i="30" s="1"/>
  <c r="T284" i="30" s="1"/>
  <c r="V287" i="30"/>
  <c r="X287" i="30"/>
  <c r="X286" i="30" s="1"/>
  <c r="X285" i="30" s="1"/>
  <c r="X284" i="30" s="1"/>
  <c r="X282" i="30" s="1"/>
  <c r="X280" i="30" s="1"/>
  <c r="AB287" i="30"/>
  <c r="AC287" i="30"/>
  <c r="F288" i="30"/>
  <c r="F283" i="30" s="1"/>
  <c r="I288" i="30"/>
  <c r="I283" i="30" s="1"/>
  <c r="O288" i="30"/>
  <c r="O283" i="30" s="1"/>
  <c r="O281" i="30" s="1"/>
  <c r="W288" i="30"/>
  <c r="W283" i="30" s="1"/>
  <c r="W281" i="30" s="1"/>
  <c r="J289" i="30"/>
  <c r="J288" i="30" s="1"/>
  <c r="J283" i="30" s="1"/>
  <c r="J281" i="30" s="1"/>
  <c r="P289" i="30"/>
  <c r="P288" i="30" s="1"/>
  <c r="P283" i="30" s="1"/>
  <c r="P281" i="30" s="1"/>
  <c r="V289" i="30"/>
  <c r="V288" i="30" s="1"/>
  <c r="V283" i="30" s="1"/>
  <c r="V281" i="30" s="1"/>
  <c r="X289" i="30"/>
  <c r="X288" i="30" s="1"/>
  <c r="X283" i="30" s="1"/>
  <c r="X281" i="30" s="1"/>
  <c r="F290" i="30"/>
  <c r="G290" i="30"/>
  <c r="G289" i="30" s="1"/>
  <c r="G288" i="30" s="1"/>
  <c r="G283" i="30" s="1"/>
  <c r="H290" i="30"/>
  <c r="H289" i="30" s="1"/>
  <c r="H288" i="30" s="1"/>
  <c r="H283" i="30" s="1"/>
  <c r="H281" i="30" s="1"/>
  <c r="I290" i="30"/>
  <c r="L290" i="30" s="1"/>
  <c r="J290" i="30"/>
  <c r="K290" i="30"/>
  <c r="K289" i="30" s="1"/>
  <c r="K288" i="30" s="1"/>
  <c r="K283" i="30" s="1"/>
  <c r="K281" i="30" s="1"/>
  <c r="O290" i="30"/>
  <c r="O289" i="30" s="1"/>
  <c r="P290" i="30"/>
  <c r="R290" i="30"/>
  <c r="R289" i="30" s="1"/>
  <c r="R288" i="30" s="1"/>
  <c r="R283" i="30" s="1"/>
  <c r="R281" i="30" s="1"/>
  <c r="U290" i="30"/>
  <c r="U289" i="30" s="1"/>
  <c r="U288" i="30" s="1"/>
  <c r="U283" i="30" s="1"/>
  <c r="U281" i="30" s="1"/>
  <c r="W290" i="30"/>
  <c r="W289" i="30" s="1"/>
  <c r="X290" i="30"/>
  <c r="L291" i="30"/>
  <c r="M291" i="30"/>
  <c r="Q291" i="30" s="1"/>
  <c r="Q290" i="30" s="1"/>
  <c r="Q289" i="30" s="1"/>
  <c r="Q288" i="30" s="1"/>
  <c r="Q283" i="30" s="1"/>
  <c r="Q281" i="30" s="1"/>
  <c r="S291" i="30"/>
  <c r="S290" i="30" s="1"/>
  <c r="S289" i="30" s="1"/>
  <c r="S288" i="30" s="1"/>
  <c r="S283" i="30" s="1"/>
  <c r="S281" i="30" s="1"/>
  <c r="T291" i="30"/>
  <c r="T290" i="30" s="1"/>
  <c r="T289" i="30" s="1"/>
  <c r="T288" i="30" s="1"/>
  <c r="V291" i="30"/>
  <c r="V290" i="30" s="1"/>
  <c r="X291" i="30"/>
  <c r="F295" i="30"/>
  <c r="F293" i="30" s="1"/>
  <c r="I295" i="30"/>
  <c r="I293" i="30" s="1"/>
  <c r="I297" i="30"/>
  <c r="I296" i="30" s="1"/>
  <c r="R297" i="30"/>
  <c r="T297" i="30"/>
  <c r="T296" i="30" s="1"/>
  <c r="U297" i="30"/>
  <c r="AB297" i="30" s="1"/>
  <c r="F298" i="30"/>
  <c r="F297" i="30" s="1"/>
  <c r="F296" i="30" s="1"/>
  <c r="G298" i="30"/>
  <c r="G297" i="30" s="1"/>
  <c r="G296" i="30" s="1"/>
  <c r="H298" i="30"/>
  <c r="H297" i="30" s="1"/>
  <c r="H296" i="30" s="1"/>
  <c r="I298" i="30"/>
  <c r="J298" i="30"/>
  <c r="J297" i="30" s="1"/>
  <c r="J296" i="30" s="1"/>
  <c r="K298" i="30"/>
  <c r="K297" i="30" s="1"/>
  <c r="K296" i="30" s="1"/>
  <c r="O298" i="30"/>
  <c r="O297" i="30" s="1"/>
  <c r="O296" i="30" s="1"/>
  <c r="P298" i="30"/>
  <c r="P297" i="30" s="1"/>
  <c r="P296" i="30" s="1"/>
  <c r="R298" i="30"/>
  <c r="T298" i="30"/>
  <c r="U298" i="30"/>
  <c r="W298" i="30"/>
  <c r="W297" i="30" s="1"/>
  <c r="X298" i="30"/>
  <c r="X297" i="30" s="1"/>
  <c r="X296" i="30" s="1"/>
  <c r="L299" i="30"/>
  <c r="M299" i="30" s="1"/>
  <c r="Q299" i="30"/>
  <c r="Q298" i="30" s="1"/>
  <c r="Q297" i="30" s="1"/>
  <c r="Q296" i="30" s="1"/>
  <c r="T299" i="30"/>
  <c r="V299" i="30"/>
  <c r="V298" i="30" s="1"/>
  <c r="V297" i="30" s="1"/>
  <c r="V296" i="30" s="1"/>
  <c r="X299" i="30"/>
  <c r="Y299" i="30"/>
  <c r="Z299" i="30"/>
  <c r="AB299" i="30"/>
  <c r="AC299" i="30"/>
  <c r="H302" i="30"/>
  <c r="H300" i="30" s="1"/>
  <c r="J302" i="30"/>
  <c r="J300" i="30" s="1"/>
  <c r="V303" i="30"/>
  <c r="V301" i="30" s="1"/>
  <c r="V295" i="30" s="1"/>
  <c r="V293" i="30" s="1"/>
  <c r="W303" i="30"/>
  <c r="W301" i="30" s="1"/>
  <c r="F304" i="30"/>
  <c r="F302" i="30" s="1"/>
  <c r="F300" i="30" s="1"/>
  <c r="G304" i="30"/>
  <c r="L304" i="30" s="1"/>
  <c r="H304" i="30"/>
  <c r="I304" i="30"/>
  <c r="J304" i="30"/>
  <c r="K304" i="30"/>
  <c r="M304" i="30"/>
  <c r="O304" i="30"/>
  <c r="P304" i="30"/>
  <c r="P302" i="30" s="1"/>
  <c r="P300" i="30" s="1"/>
  <c r="R304" i="30"/>
  <c r="T304" i="30"/>
  <c r="U304" i="30"/>
  <c r="V304" i="30"/>
  <c r="V302" i="30" s="1"/>
  <c r="V300" i="30" s="1"/>
  <c r="W304" i="30"/>
  <c r="Z304" i="30"/>
  <c r="AB304" i="30"/>
  <c r="L305" i="30"/>
  <c r="M305" i="30"/>
  <c r="S305" i="30"/>
  <c r="S304" i="30" s="1"/>
  <c r="T305" i="30"/>
  <c r="V305" i="30"/>
  <c r="X305" i="30"/>
  <c r="X304" i="30" s="1"/>
  <c r="Y305" i="30"/>
  <c r="AA305" i="30"/>
  <c r="AB305" i="30"/>
  <c r="AC305" i="30"/>
  <c r="F306" i="30"/>
  <c r="F303" i="30" s="1"/>
  <c r="F301" i="30" s="1"/>
  <c r="G306" i="30"/>
  <c r="G303" i="30" s="1"/>
  <c r="H306" i="30"/>
  <c r="I306" i="30"/>
  <c r="I303" i="30" s="1"/>
  <c r="I301" i="30" s="1"/>
  <c r="J306" i="30"/>
  <c r="J303" i="30" s="1"/>
  <c r="J301" i="30" s="1"/>
  <c r="J295" i="30" s="1"/>
  <c r="J293" i="30" s="1"/>
  <c r="K306" i="30"/>
  <c r="O306" i="30"/>
  <c r="O303" i="30" s="1"/>
  <c r="O301" i="30" s="1"/>
  <c r="O295" i="30" s="1"/>
  <c r="O293" i="30" s="1"/>
  <c r="P306" i="30"/>
  <c r="P303" i="30" s="1"/>
  <c r="P301" i="30" s="1"/>
  <c r="P295" i="30" s="1"/>
  <c r="P293" i="30" s="1"/>
  <c r="R306" i="30"/>
  <c r="R303" i="30" s="1"/>
  <c r="R301" i="30" s="1"/>
  <c r="U306" i="30"/>
  <c r="V306" i="30"/>
  <c r="W306" i="30"/>
  <c r="X306" i="30"/>
  <c r="X303" i="30" s="1"/>
  <c r="X301" i="30" s="1"/>
  <c r="X295" i="30" s="1"/>
  <c r="X293" i="30" s="1"/>
  <c r="L307" i="30"/>
  <c r="M307" i="30" s="1"/>
  <c r="T307" i="30"/>
  <c r="T306" i="30" s="1"/>
  <c r="V307" i="30"/>
  <c r="X307" i="30"/>
  <c r="AB307" i="30"/>
  <c r="AC307" i="30"/>
  <c r="F308" i="30"/>
  <c r="G308" i="30"/>
  <c r="H308" i="30"/>
  <c r="L308" i="30" s="1"/>
  <c r="I308" i="30"/>
  <c r="J308" i="30"/>
  <c r="K308" i="30"/>
  <c r="K302" i="30" s="1"/>
  <c r="K300" i="30" s="1"/>
  <c r="O308" i="30"/>
  <c r="P308" i="30"/>
  <c r="Q308" i="30"/>
  <c r="R308" i="30"/>
  <c r="U308" i="30"/>
  <c r="W308" i="30"/>
  <c r="AC308" i="30" s="1"/>
  <c r="X308" i="30"/>
  <c r="L309" i="30"/>
  <c r="M309" i="30" s="1"/>
  <c r="Q309" i="30"/>
  <c r="T309" i="30"/>
  <c r="T308" i="30" s="1"/>
  <c r="V309" i="30"/>
  <c r="V308" i="30" s="1"/>
  <c r="X309" i="30"/>
  <c r="Y309" i="30"/>
  <c r="AB309" i="30"/>
  <c r="AC309" i="30"/>
  <c r="F310" i="30"/>
  <c r="G310" i="30"/>
  <c r="H310" i="30"/>
  <c r="H303" i="30" s="1"/>
  <c r="H301" i="30" s="1"/>
  <c r="H295" i="30" s="1"/>
  <c r="H293" i="30" s="1"/>
  <c r="I310" i="30"/>
  <c r="J310" i="30"/>
  <c r="K310" i="30"/>
  <c r="K303" i="30" s="1"/>
  <c r="K301" i="30" s="1"/>
  <c r="K295" i="30" s="1"/>
  <c r="K293" i="30" s="1"/>
  <c r="M310" i="30"/>
  <c r="O310" i="30"/>
  <c r="P310" i="30"/>
  <c r="R310" i="30"/>
  <c r="U310" i="30"/>
  <c r="V310" i="30"/>
  <c r="W310" i="30"/>
  <c r="Z310" i="30"/>
  <c r="AB310" i="30"/>
  <c r="L311" i="30"/>
  <c r="M311" i="30"/>
  <c r="S311" i="30"/>
  <c r="S310" i="30" s="1"/>
  <c r="T311" i="30"/>
  <c r="T310" i="30" s="1"/>
  <c r="V311" i="30"/>
  <c r="X311" i="30"/>
  <c r="X310" i="30" s="1"/>
  <c r="Y311" i="30"/>
  <c r="AA311" i="30"/>
  <c r="AB311" i="30"/>
  <c r="AC311" i="30"/>
  <c r="I312" i="30"/>
  <c r="F313" i="30"/>
  <c r="F312" i="30" s="1"/>
  <c r="I313" i="30"/>
  <c r="F314" i="30"/>
  <c r="G314" i="30"/>
  <c r="G313" i="30" s="1"/>
  <c r="H314" i="30"/>
  <c r="H313" i="30" s="1"/>
  <c r="H312" i="30" s="1"/>
  <c r="I314" i="30"/>
  <c r="J314" i="30"/>
  <c r="J313" i="30" s="1"/>
  <c r="J312" i="30" s="1"/>
  <c r="K314" i="30"/>
  <c r="K313" i="30" s="1"/>
  <c r="K312" i="30" s="1"/>
  <c r="O314" i="30"/>
  <c r="O313" i="30" s="1"/>
  <c r="O312" i="30" s="1"/>
  <c r="P314" i="30"/>
  <c r="P313" i="30" s="1"/>
  <c r="P312" i="30" s="1"/>
  <c r="R314" i="30"/>
  <c r="R313" i="30" s="1"/>
  <c r="S314" i="30"/>
  <c r="S313" i="30" s="1"/>
  <c r="S312" i="30" s="1"/>
  <c r="U314" i="30"/>
  <c r="V314" i="30"/>
  <c r="V313" i="30" s="1"/>
  <c r="V312" i="30" s="1"/>
  <c r="W314" i="30"/>
  <c r="W313" i="30" s="1"/>
  <c r="AB314" i="30"/>
  <c r="L315" i="30"/>
  <c r="M315" i="30"/>
  <c r="Y315" i="30" s="1"/>
  <c r="T315" i="30"/>
  <c r="T314" i="30" s="1"/>
  <c r="T313" i="30" s="1"/>
  <c r="T312" i="30" s="1"/>
  <c r="V315" i="30"/>
  <c r="X315" i="30"/>
  <c r="X314" i="30" s="1"/>
  <c r="X313" i="30" s="1"/>
  <c r="X312" i="30" s="1"/>
  <c r="AA315" i="30"/>
  <c r="AB315" i="30"/>
  <c r="AC315" i="30"/>
  <c r="J316" i="30"/>
  <c r="J317" i="30"/>
  <c r="U317" i="30"/>
  <c r="AB317" i="30" s="1"/>
  <c r="F318" i="30"/>
  <c r="F317" i="30" s="1"/>
  <c r="F316" i="30" s="1"/>
  <c r="G318" i="30"/>
  <c r="L318" i="30" s="1"/>
  <c r="H318" i="30"/>
  <c r="H317" i="30" s="1"/>
  <c r="H316" i="30" s="1"/>
  <c r="I318" i="30"/>
  <c r="I317" i="30" s="1"/>
  <c r="I316" i="30" s="1"/>
  <c r="J318" i="30"/>
  <c r="K318" i="30"/>
  <c r="K317" i="30" s="1"/>
  <c r="K316" i="30" s="1"/>
  <c r="O318" i="30"/>
  <c r="O317" i="30" s="1"/>
  <c r="O316" i="30" s="1"/>
  <c r="P318" i="30"/>
  <c r="P317" i="30" s="1"/>
  <c r="P316" i="30" s="1"/>
  <c r="R318" i="30"/>
  <c r="R317" i="30" s="1"/>
  <c r="U318" i="30"/>
  <c r="V318" i="30"/>
  <c r="V317" i="30" s="1"/>
  <c r="V316" i="30" s="1"/>
  <c r="W318" i="30"/>
  <c r="W317" i="30" s="1"/>
  <c r="AB318" i="30"/>
  <c r="L319" i="30"/>
  <c r="M319" i="30" s="1"/>
  <c r="T319" i="30"/>
  <c r="T318" i="30" s="1"/>
  <c r="T317" i="30" s="1"/>
  <c r="T316" i="30" s="1"/>
  <c r="V319" i="30"/>
  <c r="X319" i="30"/>
  <c r="X318" i="30" s="1"/>
  <c r="X317" i="30" s="1"/>
  <c r="X316" i="30" s="1"/>
  <c r="AB319" i="30"/>
  <c r="AC319" i="30"/>
  <c r="F322" i="30"/>
  <c r="F321" i="30" s="1"/>
  <c r="F320" i="30" s="1"/>
  <c r="G322" i="30"/>
  <c r="L322" i="30" s="1"/>
  <c r="H322" i="30"/>
  <c r="H321" i="30" s="1"/>
  <c r="H320" i="30" s="1"/>
  <c r="I322" i="30"/>
  <c r="I321" i="30" s="1"/>
  <c r="I320" i="30" s="1"/>
  <c r="J322" i="30"/>
  <c r="J321" i="30" s="1"/>
  <c r="J320" i="30" s="1"/>
  <c r="K322" i="30"/>
  <c r="K321" i="30" s="1"/>
  <c r="K320" i="30" s="1"/>
  <c r="O322" i="30"/>
  <c r="O321" i="30" s="1"/>
  <c r="O320" i="30" s="1"/>
  <c r="P322" i="30"/>
  <c r="P321" i="30" s="1"/>
  <c r="P320" i="30" s="1"/>
  <c r="R322" i="30"/>
  <c r="R321" i="30" s="1"/>
  <c r="T322" i="30"/>
  <c r="T321" i="30" s="1"/>
  <c r="T320" i="30" s="1"/>
  <c r="U322" i="30"/>
  <c r="AB322" i="30" s="1"/>
  <c r="W322" i="30"/>
  <c r="W321" i="30" s="1"/>
  <c r="L323" i="30"/>
  <c r="M323" i="30"/>
  <c r="S323" i="30" s="1"/>
  <c r="S322" i="30" s="1"/>
  <c r="S321" i="30" s="1"/>
  <c r="S320" i="30" s="1"/>
  <c r="Q323" i="30"/>
  <c r="Q322" i="30" s="1"/>
  <c r="Q321" i="30" s="1"/>
  <c r="Q320" i="30" s="1"/>
  <c r="T323" i="30"/>
  <c r="V323" i="30"/>
  <c r="V322" i="30" s="1"/>
  <c r="V321" i="30" s="1"/>
  <c r="V320" i="30" s="1"/>
  <c r="X323" i="30"/>
  <c r="X322" i="30" s="1"/>
  <c r="X321" i="30" s="1"/>
  <c r="X320" i="30" s="1"/>
  <c r="Y323" i="30"/>
  <c r="Z323" i="30"/>
  <c r="AB323" i="30"/>
  <c r="AC323" i="30"/>
  <c r="F326" i="30"/>
  <c r="F325" i="30" s="1"/>
  <c r="F324" i="30" s="1"/>
  <c r="G326" i="30"/>
  <c r="G325" i="30" s="1"/>
  <c r="H326" i="30"/>
  <c r="H325" i="30" s="1"/>
  <c r="H324" i="30" s="1"/>
  <c r="I326" i="30"/>
  <c r="I325" i="30" s="1"/>
  <c r="I324" i="30" s="1"/>
  <c r="J326" i="30"/>
  <c r="J325" i="30" s="1"/>
  <c r="J324" i="30" s="1"/>
  <c r="K326" i="30"/>
  <c r="K325" i="30" s="1"/>
  <c r="K324" i="30" s="1"/>
  <c r="M326" i="30"/>
  <c r="M325" i="30" s="1"/>
  <c r="O326" i="30"/>
  <c r="O325" i="30" s="1"/>
  <c r="O324" i="30" s="1"/>
  <c r="P326" i="30"/>
  <c r="P325" i="30" s="1"/>
  <c r="P324" i="30" s="1"/>
  <c r="R326" i="30"/>
  <c r="AB326" i="30" s="1"/>
  <c r="T326" i="30"/>
  <c r="T325" i="30" s="1"/>
  <c r="T324" i="30" s="1"/>
  <c r="U326" i="30"/>
  <c r="U325" i="30" s="1"/>
  <c r="W326" i="30"/>
  <c r="AA326" i="30" s="1"/>
  <c r="Z326" i="30"/>
  <c r="AC326" i="30"/>
  <c r="L327" i="30"/>
  <c r="M327" i="30"/>
  <c r="Q327" i="30" s="1"/>
  <c r="Q326" i="30" s="1"/>
  <c r="Q325" i="30" s="1"/>
  <c r="Q324" i="30" s="1"/>
  <c r="T327" i="30"/>
  <c r="V327" i="30"/>
  <c r="V326" i="30" s="1"/>
  <c r="V325" i="30" s="1"/>
  <c r="V324" i="30" s="1"/>
  <c r="X327" i="30"/>
  <c r="X326" i="30" s="1"/>
  <c r="X325" i="30" s="1"/>
  <c r="X324" i="30" s="1"/>
  <c r="Y327" i="30"/>
  <c r="AB327" i="30"/>
  <c r="AC327" i="30"/>
  <c r="H114" i="28"/>
  <c r="K114" i="28" s="1"/>
  <c r="J113" i="28"/>
  <c r="J110" i="28" s="1"/>
  <c r="G113" i="28"/>
  <c r="F113" i="28"/>
  <c r="H112" i="28"/>
  <c r="J111" i="28"/>
  <c r="G111" i="28"/>
  <c r="F111" i="28"/>
  <c r="G110" i="28"/>
  <c r="G108" i="28" s="1"/>
  <c r="G102" i="28" s="1"/>
  <c r="G100" i="28" s="1"/>
  <c r="F110" i="28"/>
  <c r="J109" i="28"/>
  <c r="G109" i="28"/>
  <c r="F109" i="28"/>
  <c r="F107" i="28" s="1"/>
  <c r="F101" i="28" s="1"/>
  <c r="F99" i="28" s="1"/>
  <c r="F108" i="28"/>
  <c r="F102" i="28" s="1"/>
  <c r="F100" i="28" s="1"/>
  <c r="J107" i="28"/>
  <c r="G107" i="28"/>
  <c r="G101" i="28" s="1"/>
  <c r="G99" i="28" s="1"/>
  <c r="H106" i="28"/>
  <c r="K106" i="28" s="1"/>
  <c r="J105" i="28"/>
  <c r="G105" i="28"/>
  <c r="F105" i="28"/>
  <c r="G104" i="28"/>
  <c r="F104" i="28"/>
  <c r="G103" i="28"/>
  <c r="F103" i="28"/>
  <c r="K98" i="28"/>
  <c r="H98" i="28"/>
  <c r="J97" i="28"/>
  <c r="H97" i="28"/>
  <c r="G97" i="28"/>
  <c r="G96" i="28" s="1"/>
  <c r="G95" i="28" s="1"/>
  <c r="G94" i="28" s="1"/>
  <c r="G93" i="28" s="1"/>
  <c r="F97" i="28"/>
  <c r="F96" i="28" s="1"/>
  <c r="F95" i="28" s="1"/>
  <c r="F94" i="28" s="1"/>
  <c r="F93" i="28" s="1"/>
  <c r="J96" i="28"/>
  <c r="J95" i="28"/>
  <c r="J94" i="28"/>
  <c r="J93" i="28"/>
  <c r="H92" i="28"/>
  <c r="K92" i="28" s="1"/>
  <c r="J91" i="28"/>
  <c r="G91" i="28"/>
  <c r="F91" i="28"/>
  <c r="J90" i="28"/>
  <c r="G90" i="28"/>
  <c r="F90" i="28"/>
  <c r="G89" i="28"/>
  <c r="F89" i="28"/>
  <c r="H88" i="28"/>
  <c r="K88" i="28" s="1"/>
  <c r="J87" i="28"/>
  <c r="H87" i="28"/>
  <c r="G87" i="28"/>
  <c r="F87" i="28"/>
  <c r="J86" i="28"/>
  <c r="G86" i="28"/>
  <c r="G85" i="28" s="1"/>
  <c r="G84" i="28" s="1"/>
  <c r="G82" i="28" s="1"/>
  <c r="F86" i="28"/>
  <c r="F85" i="28" s="1"/>
  <c r="F84" i="28" s="1"/>
  <c r="F82" i="28" s="1"/>
  <c r="F64" i="28" s="1"/>
  <c r="J85" i="28"/>
  <c r="J84" i="28"/>
  <c r="G83" i="28"/>
  <c r="F83" i="28"/>
  <c r="J82" i="28"/>
  <c r="G81" i="28"/>
  <c r="F81" i="28"/>
  <c r="H80" i="28"/>
  <c r="K80" i="28" s="1"/>
  <c r="J79" i="28"/>
  <c r="G79" i="28"/>
  <c r="F79" i="28"/>
  <c r="G78" i="28"/>
  <c r="G77" i="28" s="1"/>
  <c r="G76" i="28" s="1"/>
  <c r="G75" i="28" s="1"/>
  <c r="F78" i="28"/>
  <c r="F77" i="28"/>
  <c r="F76" i="28"/>
  <c r="F75" i="28"/>
  <c r="H74" i="28"/>
  <c r="J73" i="28"/>
  <c r="G73" i="28"/>
  <c r="F73" i="28"/>
  <c r="F72" i="28" s="1"/>
  <c r="F71" i="28" s="1"/>
  <c r="F66" i="28" s="1"/>
  <c r="F65" i="28" s="1"/>
  <c r="G72" i="28"/>
  <c r="G71" i="28" s="1"/>
  <c r="H70" i="28"/>
  <c r="K70" i="28" s="1"/>
  <c r="J69" i="28"/>
  <c r="G69" i="28"/>
  <c r="G68" i="28" s="1"/>
  <c r="G67" i="28" s="1"/>
  <c r="F69" i="28"/>
  <c r="F68" i="28"/>
  <c r="F67" i="28"/>
  <c r="H62" i="28"/>
  <c r="H61" i="28"/>
  <c r="K61" i="28" s="1"/>
  <c r="J60" i="28"/>
  <c r="G60" i="28"/>
  <c r="G59" i="28" s="1"/>
  <c r="F60" i="28"/>
  <c r="F59" i="28"/>
  <c r="F58" i="28"/>
  <c r="K57" i="28"/>
  <c r="H57" i="28"/>
  <c r="H56" i="28"/>
  <c r="K56" i="28" s="1"/>
  <c r="H55" i="28"/>
  <c r="J54" i="28"/>
  <c r="G54" i="28"/>
  <c r="F54" i="28"/>
  <c r="H53" i="28"/>
  <c r="K53" i="28" s="1"/>
  <c r="H52" i="28"/>
  <c r="K52" i="28" s="1"/>
  <c r="H51" i="28"/>
  <c r="K51" i="28" s="1"/>
  <c r="H50" i="28"/>
  <c r="K50" i="28" s="1"/>
  <c r="H49" i="28"/>
  <c r="J48" i="28"/>
  <c r="G48" i="28"/>
  <c r="F48" i="28"/>
  <c r="K47" i="28"/>
  <c r="H47" i="28"/>
  <c r="H46" i="28"/>
  <c r="J45" i="28"/>
  <c r="G45" i="28"/>
  <c r="F45" i="28"/>
  <c r="G44" i="28"/>
  <c r="H43" i="28"/>
  <c r="H42" i="28" s="1"/>
  <c r="J42" i="28"/>
  <c r="G42" i="28"/>
  <c r="F42" i="28"/>
  <c r="H41" i="28"/>
  <c r="K40" i="28"/>
  <c r="H40" i="28"/>
  <c r="H39" i="28"/>
  <c r="K39" i="28" s="1"/>
  <c r="K38" i="28"/>
  <c r="H38" i="28"/>
  <c r="H37" i="28"/>
  <c r="K37" i="28" s="1"/>
  <c r="H36" i="28"/>
  <c r="J35" i="28"/>
  <c r="G35" i="28"/>
  <c r="F35" i="28"/>
  <c r="H34" i="28"/>
  <c r="K34" i="28" s="1"/>
  <c r="H33" i="28"/>
  <c r="K33" i="28" s="1"/>
  <c r="H32" i="28"/>
  <c r="J31" i="28"/>
  <c r="G31" i="28"/>
  <c r="G30" i="28" s="1"/>
  <c r="F31" i="28"/>
  <c r="K28" i="28"/>
  <c r="H28" i="28"/>
  <c r="H27" i="28" s="1"/>
  <c r="J27" i="28"/>
  <c r="G27" i="28"/>
  <c r="G26" i="28" s="1"/>
  <c r="G25" i="28" s="1"/>
  <c r="F27" i="28"/>
  <c r="F26" i="28" s="1"/>
  <c r="F25" i="28" s="1"/>
  <c r="J26" i="28"/>
  <c r="H23" i="28"/>
  <c r="K22" i="28"/>
  <c r="H22" i="28"/>
  <c r="H21" i="28"/>
  <c r="K21" i="28" s="1"/>
  <c r="K20" i="28"/>
  <c r="H20" i="28"/>
  <c r="H19" i="28"/>
  <c r="K19" i="28" s="1"/>
  <c r="H18" i="28"/>
  <c r="K18" i="28" s="1"/>
  <c r="H17" i="28"/>
  <c r="J16" i="28"/>
  <c r="G16" i="28"/>
  <c r="F16" i="28"/>
  <c r="H15" i="28"/>
  <c r="K15" i="28" s="1"/>
  <c r="H14" i="28"/>
  <c r="J13" i="28"/>
  <c r="G13" i="28"/>
  <c r="G12" i="28" s="1"/>
  <c r="G11" i="28" s="1"/>
  <c r="G10" i="28" s="1"/>
  <c r="F13" i="28"/>
  <c r="F12" i="28" s="1"/>
  <c r="F11" i="28" s="1"/>
  <c r="F10" i="28" s="1"/>
  <c r="J12" i="28"/>
  <c r="J11" i="28"/>
  <c r="J10" i="28"/>
  <c r="F8" i="28"/>
  <c r="O221" i="27"/>
  <c r="L221" i="27"/>
  <c r="H221" i="27"/>
  <c r="L220" i="27"/>
  <c r="K220" i="27"/>
  <c r="J220" i="27"/>
  <c r="H220" i="27"/>
  <c r="G220" i="27"/>
  <c r="F220" i="27"/>
  <c r="L219" i="27"/>
  <c r="H219" i="27"/>
  <c r="G219" i="27"/>
  <c r="G218" i="27" s="1"/>
  <c r="F219" i="27"/>
  <c r="L218" i="27"/>
  <c r="F218" i="27"/>
  <c r="O217" i="27"/>
  <c r="N217" i="27"/>
  <c r="L217" i="27"/>
  <c r="H217" i="27"/>
  <c r="M217" i="27" s="1"/>
  <c r="L216" i="27"/>
  <c r="K216" i="27"/>
  <c r="K215" i="27" s="1"/>
  <c r="J216" i="27"/>
  <c r="H216" i="27"/>
  <c r="G216" i="27"/>
  <c r="F216" i="27"/>
  <c r="L215" i="27"/>
  <c r="G215" i="27"/>
  <c r="F215" i="27"/>
  <c r="F214" i="27" s="1"/>
  <c r="L214" i="27"/>
  <c r="K214" i="27"/>
  <c r="G214" i="27"/>
  <c r="O213" i="27"/>
  <c r="N213" i="27"/>
  <c r="L213" i="27"/>
  <c r="H213" i="27"/>
  <c r="M213" i="27" s="1"/>
  <c r="L212" i="27"/>
  <c r="K212" i="27"/>
  <c r="J212" i="27"/>
  <c r="H212" i="27"/>
  <c r="G212" i="27"/>
  <c r="F212" i="27"/>
  <c r="N211" i="27"/>
  <c r="M211" i="27"/>
  <c r="L211" i="27"/>
  <c r="H211" i="27"/>
  <c r="M210" i="27"/>
  <c r="L210" i="27"/>
  <c r="L204" i="27" s="1"/>
  <c r="L202" i="27" s="1"/>
  <c r="K210" i="27"/>
  <c r="N210" i="27" s="1"/>
  <c r="J210" i="27"/>
  <c r="H210" i="27"/>
  <c r="G210" i="27"/>
  <c r="F210" i="27"/>
  <c r="F204" i="27" s="1"/>
  <c r="O209" i="27"/>
  <c r="N209" i="27"/>
  <c r="L209" i="27"/>
  <c r="H209" i="27"/>
  <c r="M209" i="27" s="1"/>
  <c r="O208" i="27"/>
  <c r="N208" i="27"/>
  <c r="L208" i="27"/>
  <c r="K208" i="27"/>
  <c r="J208" i="27"/>
  <c r="H208" i="27"/>
  <c r="H205" i="27" s="1"/>
  <c r="G208" i="27"/>
  <c r="F208" i="27"/>
  <c r="O207" i="27"/>
  <c r="L207" i="27"/>
  <c r="L206" i="27" s="1"/>
  <c r="G207" i="27"/>
  <c r="O206" i="27"/>
  <c r="K206" i="27"/>
  <c r="J206" i="27"/>
  <c r="F206" i="27"/>
  <c r="L205" i="27"/>
  <c r="L203" i="27" s="1"/>
  <c r="G205" i="27"/>
  <c r="F205" i="27"/>
  <c r="F203" i="27" s="1"/>
  <c r="F197" i="27" s="1"/>
  <c r="K204" i="27"/>
  <c r="H203" i="27"/>
  <c r="H197" i="27" s="1"/>
  <c r="H195" i="27" s="1"/>
  <c r="G203" i="27"/>
  <c r="G197" i="27" s="1"/>
  <c r="G195" i="27" s="1"/>
  <c r="F202" i="27"/>
  <c r="O201" i="27"/>
  <c r="L201" i="27"/>
  <c r="H201" i="27"/>
  <c r="L200" i="27"/>
  <c r="L199" i="27" s="1"/>
  <c r="L198" i="27" s="1"/>
  <c r="K200" i="27"/>
  <c r="J200" i="27"/>
  <c r="G200" i="27"/>
  <c r="F200" i="27"/>
  <c r="F199" i="27" s="1"/>
  <c r="F198" i="27" s="1"/>
  <c r="J199" i="27"/>
  <c r="G199" i="27"/>
  <c r="G198" i="27" s="1"/>
  <c r="L197" i="27"/>
  <c r="L195" i="27" s="1"/>
  <c r="F195" i="27"/>
  <c r="O193" i="27"/>
  <c r="N193" i="27"/>
  <c r="M193" i="27"/>
  <c r="L193" i="27"/>
  <c r="H193" i="27"/>
  <c r="O192" i="27"/>
  <c r="N192" i="27"/>
  <c r="M192" i="27"/>
  <c r="L192" i="27"/>
  <c r="K192" i="27"/>
  <c r="J192" i="27"/>
  <c r="J191" i="27" s="1"/>
  <c r="H192" i="27"/>
  <c r="G192" i="27"/>
  <c r="F192" i="27"/>
  <c r="N191" i="27"/>
  <c r="L191" i="27"/>
  <c r="L190" i="27" s="1"/>
  <c r="K191" i="27"/>
  <c r="O191" i="27" s="1"/>
  <c r="H191" i="27"/>
  <c r="G191" i="27"/>
  <c r="G190" i="27" s="1"/>
  <c r="F191" i="27"/>
  <c r="F190" i="27" s="1"/>
  <c r="K190" i="27"/>
  <c r="J190" i="27"/>
  <c r="O189" i="27"/>
  <c r="N189" i="27"/>
  <c r="M189" i="27"/>
  <c r="L189" i="27"/>
  <c r="H189" i="27"/>
  <c r="O188" i="27"/>
  <c r="L188" i="27"/>
  <c r="K188" i="27"/>
  <c r="J188" i="27"/>
  <c r="J187" i="27" s="1"/>
  <c r="G188" i="27"/>
  <c r="F188" i="27"/>
  <c r="L187" i="27"/>
  <c r="K187" i="27"/>
  <c r="G187" i="27"/>
  <c r="G186" i="27" s="1"/>
  <c r="G185" i="27" s="1"/>
  <c r="G184" i="27" s="1"/>
  <c r="F187" i="27"/>
  <c r="F186" i="27" s="1"/>
  <c r="F185" i="27" s="1"/>
  <c r="F184" i="27" s="1"/>
  <c r="O186" i="27"/>
  <c r="L186" i="27"/>
  <c r="K186" i="27"/>
  <c r="J186" i="27"/>
  <c r="O183" i="27"/>
  <c r="L183" i="27"/>
  <c r="H183" i="27"/>
  <c r="O182" i="27"/>
  <c r="L182" i="27"/>
  <c r="L181" i="27" s="1"/>
  <c r="K182" i="27"/>
  <c r="J182" i="27"/>
  <c r="G182" i="27"/>
  <c r="F182" i="27"/>
  <c r="F181" i="27" s="1"/>
  <c r="F180" i="27" s="1"/>
  <c r="J181" i="27"/>
  <c r="J180" i="27" s="1"/>
  <c r="G181" i="27"/>
  <c r="L180" i="27"/>
  <c r="G180" i="27"/>
  <c r="O179" i="27"/>
  <c r="L179" i="27"/>
  <c r="L178" i="27" s="1"/>
  <c r="L177" i="27" s="1"/>
  <c r="L176" i="27" s="1"/>
  <c r="L175" i="27" s="1"/>
  <c r="L174" i="27" s="1"/>
  <c r="H179" i="27"/>
  <c r="K178" i="27"/>
  <c r="J178" i="27"/>
  <c r="G178" i="27"/>
  <c r="F178" i="27"/>
  <c r="F177" i="27" s="1"/>
  <c r="J177" i="27"/>
  <c r="J176" i="27" s="1"/>
  <c r="G177" i="27"/>
  <c r="G176" i="27"/>
  <c r="F176" i="27"/>
  <c r="F175" i="27" s="1"/>
  <c r="F174" i="27" s="1"/>
  <c r="J175" i="27"/>
  <c r="O173" i="27"/>
  <c r="N173" i="27"/>
  <c r="M173" i="27"/>
  <c r="L173" i="27"/>
  <c r="H173" i="27"/>
  <c r="N172" i="27"/>
  <c r="M172" i="27"/>
  <c r="L172" i="27"/>
  <c r="L171" i="27" s="1"/>
  <c r="L170" i="27" s="1"/>
  <c r="K172" i="27"/>
  <c r="O172" i="27" s="1"/>
  <c r="J172" i="27"/>
  <c r="H172" i="27"/>
  <c r="G172" i="27"/>
  <c r="G171" i="27" s="1"/>
  <c r="G170" i="27" s="1"/>
  <c r="G158" i="27" s="1"/>
  <c r="G156" i="27" s="1"/>
  <c r="F172" i="27"/>
  <c r="F171" i="27" s="1"/>
  <c r="F170" i="27" s="1"/>
  <c r="K171" i="27"/>
  <c r="J171" i="27"/>
  <c r="J170" i="27"/>
  <c r="O169" i="27"/>
  <c r="N169" i="27"/>
  <c r="M169" i="27"/>
  <c r="L169" i="27"/>
  <c r="L168" i="27" s="1"/>
  <c r="H169" i="27"/>
  <c r="M168" i="27"/>
  <c r="K168" i="27"/>
  <c r="J168" i="27"/>
  <c r="H168" i="27"/>
  <c r="G168" i="27"/>
  <c r="F168" i="27"/>
  <c r="O167" i="27"/>
  <c r="L167" i="27"/>
  <c r="H167" i="27"/>
  <c r="L166" i="27"/>
  <c r="K166" i="27"/>
  <c r="J166" i="27"/>
  <c r="G166" i="27"/>
  <c r="F166" i="27"/>
  <c r="O165" i="27"/>
  <c r="L165" i="27"/>
  <c r="H165" i="27"/>
  <c r="L164" i="27"/>
  <c r="K164" i="27"/>
  <c r="J164" i="27"/>
  <c r="O164" i="27" s="1"/>
  <c r="G164" i="27"/>
  <c r="G162" i="27" s="1"/>
  <c r="F164" i="27"/>
  <c r="K163" i="27"/>
  <c r="G163" i="27"/>
  <c r="F163" i="27"/>
  <c r="F161" i="27" s="1"/>
  <c r="F159" i="27" s="1"/>
  <c r="O162" i="27"/>
  <c r="L162" i="27"/>
  <c r="K162" i="27"/>
  <c r="J162" i="27"/>
  <c r="F162" i="27"/>
  <c r="F160" i="27" s="1"/>
  <c r="F158" i="27" s="1"/>
  <c r="F156" i="27" s="1"/>
  <c r="G161" i="27"/>
  <c r="G159" i="27" s="1"/>
  <c r="L160" i="27"/>
  <c r="L158" i="27" s="1"/>
  <c r="L156" i="27" s="1"/>
  <c r="K160" i="27"/>
  <c r="G160" i="27"/>
  <c r="G157" i="27"/>
  <c r="G41" i="27" s="1"/>
  <c r="F157" i="27"/>
  <c r="O155" i="27"/>
  <c r="M155" i="27"/>
  <c r="L155" i="27"/>
  <c r="H155" i="27"/>
  <c r="L154" i="27"/>
  <c r="K154" i="27"/>
  <c r="J154" i="27"/>
  <c r="H154" i="27"/>
  <c r="H153" i="27" s="1"/>
  <c r="G154" i="27"/>
  <c r="G153" i="27" s="1"/>
  <c r="G152" i="27" s="1"/>
  <c r="F154" i="27"/>
  <c r="L153" i="27"/>
  <c r="K153" i="27"/>
  <c r="F153" i="27"/>
  <c r="N152" i="27"/>
  <c r="L152" i="27"/>
  <c r="L151" i="27" s="1"/>
  <c r="L150" i="27" s="1"/>
  <c r="K152" i="27"/>
  <c r="K151" i="27" s="1"/>
  <c r="H152" i="27"/>
  <c r="F152" i="27"/>
  <c r="F151" i="27" s="1"/>
  <c r="F150" i="27" s="1"/>
  <c r="N151" i="27"/>
  <c r="H151" i="27"/>
  <c r="G151" i="27"/>
  <c r="N150" i="27"/>
  <c r="K150" i="27"/>
  <c r="H150" i="27"/>
  <c r="G150" i="27"/>
  <c r="O149" i="27"/>
  <c r="M149" i="27"/>
  <c r="L149" i="27"/>
  <c r="H149" i="27"/>
  <c r="L148" i="27"/>
  <c r="K148" i="27"/>
  <c r="J148" i="27"/>
  <c r="G148" i="27"/>
  <c r="F148" i="27"/>
  <c r="F145" i="27" s="1"/>
  <c r="F144" i="27" s="1"/>
  <c r="O147" i="27"/>
  <c r="N147" i="27"/>
  <c r="L147" i="27"/>
  <c r="H147" i="27"/>
  <c r="O146" i="27"/>
  <c r="N146" i="27"/>
  <c r="L146" i="27"/>
  <c r="K146" i="27"/>
  <c r="J146" i="27"/>
  <c r="J145" i="27" s="1"/>
  <c r="H146" i="27"/>
  <c r="G146" i="27"/>
  <c r="G145" i="27" s="1"/>
  <c r="G144" i="27" s="1"/>
  <c r="F146" i="27"/>
  <c r="L145" i="27"/>
  <c r="L144" i="27" s="1"/>
  <c r="K145" i="27"/>
  <c r="J144" i="27"/>
  <c r="O143" i="27"/>
  <c r="M143" i="27"/>
  <c r="L143" i="27"/>
  <c r="H143" i="27"/>
  <c r="L142" i="27"/>
  <c r="K142" i="27"/>
  <c r="J142" i="27"/>
  <c r="J141" i="27" s="1"/>
  <c r="G142" i="27"/>
  <c r="F142" i="27"/>
  <c r="L141" i="27"/>
  <c r="G141" i="27"/>
  <c r="G140" i="27" s="1"/>
  <c r="F141" i="27"/>
  <c r="L140" i="27"/>
  <c r="J140" i="27"/>
  <c r="F140" i="27"/>
  <c r="O139" i="27"/>
  <c r="L139" i="27"/>
  <c r="H139" i="27"/>
  <c r="L138" i="27"/>
  <c r="K138" i="27"/>
  <c r="J138" i="27"/>
  <c r="G138" i="27"/>
  <c r="F138" i="27"/>
  <c r="L137" i="27"/>
  <c r="K137" i="27"/>
  <c r="G137" i="27"/>
  <c r="G136" i="27" s="1"/>
  <c r="F137" i="27"/>
  <c r="F136" i="27" s="1"/>
  <c r="L136" i="27"/>
  <c r="O135" i="27"/>
  <c r="L135" i="27"/>
  <c r="H135" i="27"/>
  <c r="L134" i="27"/>
  <c r="K134" i="27"/>
  <c r="J134" i="27"/>
  <c r="G134" i="27"/>
  <c r="G133" i="27" s="1"/>
  <c r="G132" i="27" s="1"/>
  <c r="F134" i="27"/>
  <c r="L133" i="27"/>
  <c r="K133" i="27"/>
  <c r="F133" i="27"/>
  <c r="F132" i="27" s="1"/>
  <c r="L132" i="27"/>
  <c r="O131" i="27"/>
  <c r="N131" i="27"/>
  <c r="L131" i="27"/>
  <c r="H131" i="27"/>
  <c r="O130" i="27"/>
  <c r="M130" i="27"/>
  <c r="L130" i="27"/>
  <c r="K130" i="27"/>
  <c r="J130" i="27"/>
  <c r="J129" i="27" s="1"/>
  <c r="H130" i="27"/>
  <c r="H129" i="27" s="1"/>
  <c r="G130" i="27"/>
  <c r="G129" i="27" s="1"/>
  <c r="G128" i="27" s="1"/>
  <c r="F130" i="27"/>
  <c r="L129" i="27"/>
  <c r="L128" i="27" s="1"/>
  <c r="K129" i="27"/>
  <c r="F129" i="27"/>
  <c r="J128" i="27"/>
  <c r="F128" i="27"/>
  <c r="O127" i="27"/>
  <c r="M127" i="27"/>
  <c r="L127" i="27"/>
  <c r="H127" i="27"/>
  <c r="L126" i="27"/>
  <c r="K126" i="27"/>
  <c r="J126" i="27"/>
  <c r="J125" i="27" s="1"/>
  <c r="G126" i="27"/>
  <c r="F126" i="27"/>
  <c r="L125" i="27"/>
  <c r="G125" i="27"/>
  <c r="G124" i="27" s="1"/>
  <c r="F125" i="27"/>
  <c r="L124" i="27"/>
  <c r="J124" i="27"/>
  <c r="F124" i="27"/>
  <c r="O123" i="27"/>
  <c r="M123" i="27"/>
  <c r="L123" i="27"/>
  <c r="H123" i="27"/>
  <c r="L122" i="27"/>
  <c r="K122" i="27"/>
  <c r="J122" i="27"/>
  <c r="G122" i="27"/>
  <c r="F122" i="27"/>
  <c r="L121" i="27"/>
  <c r="K121" i="27"/>
  <c r="G121" i="27"/>
  <c r="G120" i="27" s="1"/>
  <c r="F121" i="27"/>
  <c r="L120" i="27"/>
  <c r="F120" i="27"/>
  <c r="O119" i="27"/>
  <c r="L119" i="27"/>
  <c r="H119" i="27"/>
  <c r="O118" i="27"/>
  <c r="L118" i="27"/>
  <c r="K118" i="27"/>
  <c r="J118" i="27"/>
  <c r="G118" i="27"/>
  <c r="G117" i="27" s="1"/>
  <c r="G116" i="27" s="1"/>
  <c r="F118" i="27"/>
  <c r="L117" i="27"/>
  <c r="K117" i="27"/>
  <c r="F117" i="27"/>
  <c r="L116" i="27"/>
  <c r="F116" i="27"/>
  <c r="O115" i="27"/>
  <c r="N115" i="27"/>
  <c r="L115" i="27"/>
  <c r="H115" i="27"/>
  <c r="O114" i="27"/>
  <c r="N114" i="27"/>
  <c r="L114" i="27"/>
  <c r="K114" i="27"/>
  <c r="J114" i="27"/>
  <c r="J113" i="27" s="1"/>
  <c r="J112" i="27" s="1"/>
  <c r="H114" i="27"/>
  <c r="G114" i="27"/>
  <c r="G113" i="27" s="1"/>
  <c r="F114" i="27"/>
  <c r="L113" i="27"/>
  <c r="L112" i="27" s="1"/>
  <c r="K113" i="27"/>
  <c r="F113" i="27"/>
  <c r="F112" i="27" s="1"/>
  <c r="G112" i="27"/>
  <c r="O111" i="27"/>
  <c r="N111" i="27"/>
  <c r="M111" i="27"/>
  <c r="L111" i="27"/>
  <c r="H111" i="27"/>
  <c r="O110" i="27"/>
  <c r="N110" i="27"/>
  <c r="L110" i="27"/>
  <c r="K110" i="27"/>
  <c r="J110" i="27"/>
  <c r="H110" i="27"/>
  <c r="G110" i="27"/>
  <c r="F110" i="27"/>
  <c r="L109" i="27"/>
  <c r="L108" i="27" s="1"/>
  <c r="K109" i="27"/>
  <c r="J109" i="27"/>
  <c r="G109" i="27"/>
  <c r="F109" i="27"/>
  <c r="F108" i="27" s="1"/>
  <c r="J108" i="27"/>
  <c r="G108" i="27"/>
  <c r="O107" i="27"/>
  <c r="N107" i="27"/>
  <c r="M107" i="27"/>
  <c r="L107" i="27"/>
  <c r="L106" i="27" s="1"/>
  <c r="L105" i="27" s="1"/>
  <c r="L104" i="27" s="1"/>
  <c r="H107" i="27"/>
  <c r="K106" i="27"/>
  <c r="J106" i="27"/>
  <c r="H106" i="27"/>
  <c r="H105" i="27" s="1"/>
  <c r="H104" i="27" s="1"/>
  <c r="G106" i="27"/>
  <c r="F106" i="27"/>
  <c r="F105" i="27" s="1"/>
  <c r="F104" i="27" s="1"/>
  <c r="M105" i="27"/>
  <c r="J105" i="27"/>
  <c r="G105" i="27"/>
  <c r="G104" i="27" s="1"/>
  <c r="J104" i="27"/>
  <c r="O103" i="27"/>
  <c r="N103" i="27"/>
  <c r="M103" i="27"/>
  <c r="L103" i="27"/>
  <c r="H103" i="27"/>
  <c r="O102" i="27"/>
  <c r="N102" i="27"/>
  <c r="M102" i="27"/>
  <c r="L102" i="27"/>
  <c r="L101" i="27" s="1"/>
  <c r="L100" i="27" s="1"/>
  <c r="K102" i="27"/>
  <c r="J102" i="27"/>
  <c r="H102" i="27"/>
  <c r="G102" i="27"/>
  <c r="G101" i="27" s="1"/>
  <c r="F102" i="27"/>
  <c r="F101" i="27" s="1"/>
  <c r="F100" i="27" s="1"/>
  <c r="K101" i="27"/>
  <c r="J101" i="27"/>
  <c r="G100" i="27"/>
  <c r="O99" i="27"/>
  <c r="N99" i="27"/>
  <c r="M99" i="27"/>
  <c r="L99" i="27"/>
  <c r="H99" i="27"/>
  <c r="O98" i="27"/>
  <c r="L98" i="27"/>
  <c r="K98" i="27"/>
  <c r="J98" i="27"/>
  <c r="H98" i="27"/>
  <c r="G98" i="27"/>
  <c r="F98" i="27"/>
  <c r="L97" i="27"/>
  <c r="L96" i="27" s="1"/>
  <c r="K97" i="27"/>
  <c r="J97" i="27"/>
  <c r="G97" i="27"/>
  <c r="F97" i="27"/>
  <c r="F96" i="27" s="1"/>
  <c r="J96" i="27"/>
  <c r="G96" i="27"/>
  <c r="O95" i="27"/>
  <c r="N95" i="27"/>
  <c r="M95" i="27"/>
  <c r="L95" i="27"/>
  <c r="L94" i="27" s="1"/>
  <c r="L93" i="27" s="1"/>
  <c r="L92" i="27" s="1"/>
  <c r="H95" i="27"/>
  <c r="K94" i="27"/>
  <c r="J94" i="27"/>
  <c r="H94" i="27"/>
  <c r="H93" i="27" s="1"/>
  <c r="H92" i="27" s="1"/>
  <c r="G94" i="27"/>
  <c r="F94" i="27"/>
  <c r="M93" i="27"/>
  <c r="J93" i="27"/>
  <c r="G93" i="27"/>
  <c r="G92" i="27" s="1"/>
  <c r="F93" i="27"/>
  <c r="F92" i="27" s="1"/>
  <c r="J92" i="27"/>
  <c r="O91" i="27"/>
  <c r="N91" i="27"/>
  <c r="M91" i="27"/>
  <c r="L91" i="27"/>
  <c r="L90" i="27" s="1"/>
  <c r="L89" i="27" s="1"/>
  <c r="L88" i="27" s="1"/>
  <c r="H91" i="27"/>
  <c r="O90" i="27"/>
  <c r="N90" i="27"/>
  <c r="K90" i="27"/>
  <c r="J90" i="27"/>
  <c r="H90" i="27"/>
  <c r="G90" i="27"/>
  <c r="G89" i="27" s="1"/>
  <c r="G88" i="27" s="1"/>
  <c r="F90" i="27"/>
  <c r="F89" i="27" s="1"/>
  <c r="F88" i="27" s="1"/>
  <c r="K89" i="27"/>
  <c r="J89" i="27"/>
  <c r="O87" i="27"/>
  <c r="N87" i="27"/>
  <c r="M87" i="27"/>
  <c r="L87" i="27"/>
  <c r="H87" i="27"/>
  <c r="O86" i="27"/>
  <c r="N86" i="27"/>
  <c r="L86" i="27"/>
  <c r="K86" i="27"/>
  <c r="J86" i="27"/>
  <c r="H86" i="27"/>
  <c r="G86" i="27"/>
  <c r="F86" i="27"/>
  <c r="L85" i="27"/>
  <c r="L84" i="27" s="1"/>
  <c r="K85" i="27"/>
  <c r="J85" i="27"/>
  <c r="G85" i="27"/>
  <c r="F85" i="27"/>
  <c r="F84" i="27" s="1"/>
  <c r="J84" i="27"/>
  <c r="G84" i="27"/>
  <c r="O83" i="27"/>
  <c r="L83" i="27"/>
  <c r="L82" i="27" s="1"/>
  <c r="L81" i="27" s="1"/>
  <c r="L80" i="27" s="1"/>
  <c r="G83" i="27"/>
  <c r="H83" i="27" s="1"/>
  <c r="K82" i="27"/>
  <c r="J82" i="27"/>
  <c r="J81" i="27" s="1"/>
  <c r="G82" i="27"/>
  <c r="G81" i="27" s="1"/>
  <c r="G80" i="27" s="1"/>
  <c r="F82" i="27"/>
  <c r="K81" i="27"/>
  <c r="F81" i="27"/>
  <c r="K80" i="27"/>
  <c r="F80" i="27"/>
  <c r="O79" i="27"/>
  <c r="N79" i="27"/>
  <c r="M79" i="27"/>
  <c r="L79" i="27"/>
  <c r="H79" i="27"/>
  <c r="O78" i="27"/>
  <c r="M78" i="27"/>
  <c r="L78" i="27"/>
  <c r="L77" i="27" s="1"/>
  <c r="L76" i="27" s="1"/>
  <c r="K78" i="27"/>
  <c r="J78" i="27"/>
  <c r="H78" i="27"/>
  <c r="G78" i="27"/>
  <c r="F78" i="27"/>
  <c r="F77" i="27" s="1"/>
  <c r="F76" i="27" s="1"/>
  <c r="N77" i="27"/>
  <c r="K77" i="27"/>
  <c r="J77" i="27"/>
  <c r="H77" i="27"/>
  <c r="G77" i="27"/>
  <c r="G76" i="27" s="1"/>
  <c r="O76" i="27"/>
  <c r="K76" i="27"/>
  <c r="N76" i="27" s="1"/>
  <c r="J76" i="27"/>
  <c r="H76" i="27"/>
  <c r="O75" i="27"/>
  <c r="L75" i="27"/>
  <c r="H75" i="27"/>
  <c r="O74" i="27"/>
  <c r="L74" i="27"/>
  <c r="K74" i="27"/>
  <c r="J74" i="27"/>
  <c r="G74" i="27"/>
  <c r="G73" i="27" s="1"/>
  <c r="G72" i="27" s="1"/>
  <c r="F74" i="27"/>
  <c r="L73" i="27"/>
  <c r="K73" i="27"/>
  <c r="F73" i="27"/>
  <c r="L72" i="27"/>
  <c r="F72" i="27"/>
  <c r="O71" i="27"/>
  <c r="N71" i="27"/>
  <c r="L71" i="27"/>
  <c r="L70" i="27" s="1"/>
  <c r="H71" i="27"/>
  <c r="O70" i="27"/>
  <c r="N70" i="27"/>
  <c r="M70" i="27"/>
  <c r="K70" i="27"/>
  <c r="J70" i="27"/>
  <c r="H70" i="27"/>
  <c r="H69" i="27" s="1"/>
  <c r="G70" i="27"/>
  <c r="F70" i="27"/>
  <c r="N69" i="27"/>
  <c r="L69" i="27"/>
  <c r="K69" i="27"/>
  <c r="J69" i="27"/>
  <c r="M69" i="27" s="1"/>
  <c r="G69" i="27"/>
  <c r="G68" i="27" s="1"/>
  <c r="F69" i="27"/>
  <c r="F68" i="27" s="1"/>
  <c r="L68" i="27"/>
  <c r="J68" i="27"/>
  <c r="H68" i="27"/>
  <c r="O67" i="27"/>
  <c r="L67" i="27"/>
  <c r="L66" i="27" s="1"/>
  <c r="L65" i="27" s="1"/>
  <c r="L64" i="27" s="1"/>
  <c r="H67" i="27"/>
  <c r="O66" i="27"/>
  <c r="K66" i="27"/>
  <c r="J66" i="27"/>
  <c r="H66" i="27"/>
  <c r="G66" i="27"/>
  <c r="F66" i="27"/>
  <c r="K65" i="27"/>
  <c r="G65" i="27"/>
  <c r="G64" i="27" s="1"/>
  <c r="F65" i="27"/>
  <c r="F64" i="27"/>
  <c r="O63" i="27"/>
  <c r="N63" i="27"/>
  <c r="L63" i="27"/>
  <c r="H63" i="27"/>
  <c r="O62" i="27"/>
  <c r="L62" i="27"/>
  <c r="L61" i="27" s="1"/>
  <c r="L60" i="27" s="1"/>
  <c r="K62" i="27"/>
  <c r="J62" i="27"/>
  <c r="G62" i="27"/>
  <c r="F62" i="27"/>
  <c r="F61" i="27" s="1"/>
  <c r="F60" i="27" s="1"/>
  <c r="K61" i="27"/>
  <c r="J61" i="27"/>
  <c r="G61" i="27"/>
  <c r="G60" i="27" s="1"/>
  <c r="K60" i="27"/>
  <c r="J60" i="27"/>
  <c r="O59" i="27"/>
  <c r="L59" i="27"/>
  <c r="L58" i="27" s="1"/>
  <c r="L57" i="27" s="1"/>
  <c r="L56" i="27" s="1"/>
  <c r="H59" i="27"/>
  <c r="K58" i="27"/>
  <c r="J58" i="27"/>
  <c r="H58" i="27"/>
  <c r="G58" i="27"/>
  <c r="F58" i="27"/>
  <c r="K57" i="27"/>
  <c r="G57" i="27"/>
  <c r="G56" i="27" s="1"/>
  <c r="F57" i="27"/>
  <c r="K56" i="27"/>
  <c r="F56" i="27"/>
  <c r="O55" i="27"/>
  <c r="N55" i="27"/>
  <c r="M55" i="27"/>
  <c r="L55" i="27"/>
  <c r="H55" i="27"/>
  <c r="O54" i="27"/>
  <c r="M54" i="27"/>
  <c r="L54" i="27"/>
  <c r="L53" i="27" s="1"/>
  <c r="L52" i="27" s="1"/>
  <c r="K54" i="27"/>
  <c r="J54" i="27"/>
  <c r="H54" i="27"/>
  <c r="G54" i="27"/>
  <c r="F54" i="27"/>
  <c r="F53" i="27" s="1"/>
  <c r="F52" i="27" s="1"/>
  <c r="K53" i="27"/>
  <c r="J53" i="27"/>
  <c r="H53" i="27"/>
  <c r="H52" i="27" s="1"/>
  <c r="G53" i="27"/>
  <c r="G52" i="27" s="1"/>
  <c r="K52" i="27"/>
  <c r="J52" i="27"/>
  <c r="O51" i="27"/>
  <c r="L51" i="27"/>
  <c r="H51" i="27"/>
  <c r="L50" i="27"/>
  <c r="K50" i="27"/>
  <c r="J50" i="27"/>
  <c r="G50" i="27"/>
  <c r="G49" i="27" s="1"/>
  <c r="G48" i="27" s="1"/>
  <c r="F50" i="27"/>
  <c r="L49" i="27"/>
  <c r="L48" i="27" s="1"/>
  <c r="K49" i="27"/>
  <c r="F49" i="27"/>
  <c r="K48" i="27"/>
  <c r="F48" i="27"/>
  <c r="O47" i="27"/>
  <c r="L47" i="27"/>
  <c r="L46" i="27" s="1"/>
  <c r="H47" i="27"/>
  <c r="O46" i="27"/>
  <c r="N46" i="27"/>
  <c r="M46" i="27"/>
  <c r="K46" i="27"/>
  <c r="J46" i="27"/>
  <c r="H46" i="27"/>
  <c r="H45" i="27" s="1"/>
  <c r="G46" i="27"/>
  <c r="G45" i="27" s="1"/>
  <c r="G44" i="27" s="1"/>
  <c r="G43" i="27" s="1"/>
  <c r="G42" i="27" s="1"/>
  <c r="F46" i="27"/>
  <c r="L45" i="27"/>
  <c r="K45" i="27"/>
  <c r="J45" i="27"/>
  <c r="M45" i="27" s="1"/>
  <c r="F45" i="27"/>
  <c r="L44" i="27"/>
  <c r="F44" i="27"/>
  <c r="F41" i="27"/>
  <c r="O39" i="27"/>
  <c r="L39" i="27"/>
  <c r="L38" i="27" s="1"/>
  <c r="L37" i="27" s="1"/>
  <c r="L36" i="27" s="1"/>
  <c r="L9" i="27" s="1"/>
  <c r="H39" i="27"/>
  <c r="K38" i="27"/>
  <c r="K37" i="27" s="1"/>
  <c r="J38" i="27"/>
  <c r="G38" i="27"/>
  <c r="F38" i="27"/>
  <c r="G37" i="27"/>
  <c r="G36" i="27" s="1"/>
  <c r="G9" i="27" s="1"/>
  <c r="F37" i="27"/>
  <c r="F36" i="27" s="1"/>
  <c r="K36" i="27"/>
  <c r="O35" i="27"/>
  <c r="N35" i="27"/>
  <c r="L35" i="27"/>
  <c r="L34" i="27" s="1"/>
  <c r="H35" i="27"/>
  <c r="M35" i="27" s="1"/>
  <c r="K34" i="27"/>
  <c r="J34" i="27"/>
  <c r="M34" i="27" s="1"/>
  <c r="H34" i="27"/>
  <c r="G34" i="27"/>
  <c r="F34" i="27"/>
  <c r="O33" i="27"/>
  <c r="N33" i="27"/>
  <c r="L33" i="27"/>
  <c r="H33" i="27"/>
  <c r="O32" i="27"/>
  <c r="N32" i="27"/>
  <c r="M32" i="27"/>
  <c r="L32" i="27"/>
  <c r="H32" i="27"/>
  <c r="O31" i="27"/>
  <c r="M31" i="27"/>
  <c r="L31" i="27"/>
  <c r="K31" i="27"/>
  <c r="J31" i="27"/>
  <c r="H31" i="27"/>
  <c r="G31" i="27"/>
  <c r="F31" i="27"/>
  <c r="F27" i="27" s="1"/>
  <c r="O30" i="27"/>
  <c r="L30" i="27"/>
  <c r="H30" i="27"/>
  <c r="O29" i="27"/>
  <c r="L29" i="27"/>
  <c r="L28" i="27" s="1"/>
  <c r="H29" i="27"/>
  <c r="K28" i="27"/>
  <c r="J28" i="27"/>
  <c r="G28" i="27"/>
  <c r="F28" i="27"/>
  <c r="L27" i="27"/>
  <c r="K27" i="27"/>
  <c r="O26" i="27"/>
  <c r="N26" i="27"/>
  <c r="L26" i="27"/>
  <c r="H26" i="27"/>
  <c r="O25" i="27"/>
  <c r="N25" i="27"/>
  <c r="M25" i="27"/>
  <c r="L25" i="27"/>
  <c r="H25" i="27"/>
  <c r="O24" i="27"/>
  <c r="M24" i="27"/>
  <c r="L24" i="27"/>
  <c r="L19" i="27" s="1"/>
  <c r="L18" i="27" s="1"/>
  <c r="K24" i="27"/>
  <c r="J24" i="27"/>
  <c r="H24" i="27"/>
  <c r="G24" i="27"/>
  <c r="F24" i="27"/>
  <c r="F19" i="27" s="1"/>
  <c r="F18" i="27" s="1"/>
  <c r="O23" i="27"/>
  <c r="L23" i="27"/>
  <c r="H23" i="27"/>
  <c r="O22" i="27"/>
  <c r="L22" i="27"/>
  <c r="H22" i="27"/>
  <c r="O21" i="27"/>
  <c r="L21" i="27"/>
  <c r="L20" i="27" s="1"/>
  <c r="H21" i="27"/>
  <c r="K20" i="27"/>
  <c r="J20" i="27"/>
  <c r="G20" i="27"/>
  <c r="F20" i="27"/>
  <c r="K19" i="27"/>
  <c r="O17" i="27"/>
  <c r="N17" i="27"/>
  <c r="M17" i="27"/>
  <c r="L17" i="27"/>
  <c r="L16" i="27" s="1"/>
  <c r="H17" i="27"/>
  <c r="K16" i="27"/>
  <c r="J16" i="27"/>
  <c r="H16" i="27"/>
  <c r="G16" i="27"/>
  <c r="G13" i="27" s="1"/>
  <c r="G12" i="27" s="1"/>
  <c r="F16" i="27"/>
  <c r="O15" i="27"/>
  <c r="N15" i="27"/>
  <c r="L15" i="27"/>
  <c r="L14" i="27" s="1"/>
  <c r="L13" i="27" s="1"/>
  <c r="L12" i="27" s="1"/>
  <c r="L11" i="27" s="1"/>
  <c r="L10" i="27" s="1"/>
  <c r="H15" i="27"/>
  <c r="M15" i="27" s="1"/>
  <c r="K14" i="27"/>
  <c r="J14" i="27"/>
  <c r="H14" i="27"/>
  <c r="G14" i="27"/>
  <c r="F14" i="27"/>
  <c r="F13" i="27" s="1"/>
  <c r="F12" i="27" s="1"/>
  <c r="F11" i="27" s="1"/>
  <c r="F10" i="27" s="1"/>
  <c r="H13" i="27"/>
  <c r="H12" i="27" s="1"/>
  <c r="F9" i="27"/>
  <c r="AC325" i="26"/>
  <c r="AB325" i="26"/>
  <c r="Z325" i="26"/>
  <c r="X325" i="26"/>
  <c r="X324" i="26" s="1"/>
  <c r="X323" i="26" s="1"/>
  <c r="X322" i="26" s="1"/>
  <c r="V325" i="26"/>
  <c r="V324" i="26" s="1"/>
  <c r="V323" i="26" s="1"/>
  <c r="T325" i="26"/>
  <c r="T324" i="26" s="1"/>
  <c r="T323" i="26" s="1"/>
  <c r="T322" i="26" s="1"/>
  <c r="L325" i="26"/>
  <c r="M325" i="26" s="1"/>
  <c r="AC324" i="26"/>
  <c r="W324" i="26"/>
  <c r="U324" i="26"/>
  <c r="R324" i="26"/>
  <c r="P324" i="26"/>
  <c r="P323" i="26" s="1"/>
  <c r="O324" i="26"/>
  <c r="K324" i="26"/>
  <c r="K323" i="26" s="1"/>
  <c r="K322" i="26" s="1"/>
  <c r="J324" i="26"/>
  <c r="J323" i="26" s="1"/>
  <c r="I324" i="26"/>
  <c r="I323" i="26" s="1"/>
  <c r="H324" i="26"/>
  <c r="G324" i="26"/>
  <c r="F324" i="26"/>
  <c r="U323" i="26"/>
  <c r="O323" i="26"/>
  <c r="O322" i="26" s="1"/>
  <c r="H323" i="26"/>
  <c r="G323" i="26"/>
  <c r="F323" i="26"/>
  <c r="F322" i="26" s="1"/>
  <c r="V322" i="26"/>
  <c r="P322" i="26"/>
  <c r="J322" i="26"/>
  <c r="I322" i="26"/>
  <c r="H322" i="26"/>
  <c r="AC321" i="26"/>
  <c r="AB321" i="26"/>
  <c r="Y321" i="26"/>
  <c r="X321" i="26"/>
  <c r="V321" i="26"/>
  <c r="T321" i="26"/>
  <c r="M321" i="26"/>
  <c r="L321" i="26"/>
  <c r="X320" i="26"/>
  <c r="W320" i="26"/>
  <c r="AC320" i="26" s="1"/>
  <c r="V320" i="26"/>
  <c r="U320" i="26"/>
  <c r="T320" i="26"/>
  <c r="R320" i="26"/>
  <c r="P320" i="26"/>
  <c r="O320" i="26"/>
  <c r="K320" i="26"/>
  <c r="J320" i="26"/>
  <c r="I320" i="26"/>
  <c r="H320" i="26"/>
  <c r="H319" i="26" s="1"/>
  <c r="H318" i="26" s="1"/>
  <c r="G320" i="26"/>
  <c r="L320" i="26" s="1"/>
  <c r="F320" i="26"/>
  <c r="X319" i="26"/>
  <c r="X318" i="26" s="1"/>
  <c r="W319" i="26"/>
  <c r="V319" i="26"/>
  <c r="U319" i="26"/>
  <c r="T319" i="26"/>
  <c r="T318" i="26" s="1"/>
  <c r="R319" i="26"/>
  <c r="P319" i="26"/>
  <c r="O319" i="26"/>
  <c r="K319" i="26"/>
  <c r="K318" i="26" s="1"/>
  <c r="J319" i="26"/>
  <c r="I319" i="26"/>
  <c r="G319" i="26"/>
  <c r="F319" i="26"/>
  <c r="W318" i="26"/>
  <c r="V318" i="26"/>
  <c r="U318" i="26"/>
  <c r="P318" i="26"/>
  <c r="O318" i="26"/>
  <c r="J318" i="26"/>
  <c r="I318" i="26"/>
  <c r="G318" i="26"/>
  <c r="F318" i="26"/>
  <c r="AC317" i="26"/>
  <c r="AB317" i="26"/>
  <c r="X317" i="26"/>
  <c r="X316" i="26" s="1"/>
  <c r="V317" i="26"/>
  <c r="V316" i="26" s="1"/>
  <c r="V315" i="26" s="1"/>
  <c r="V314" i="26" s="1"/>
  <c r="T317" i="26"/>
  <c r="T316" i="26" s="1"/>
  <c r="L317" i="26"/>
  <c r="M317" i="26" s="1"/>
  <c r="W316" i="26"/>
  <c r="U316" i="26"/>
  <c r="R316" i="26"/>
  <c r="P316" i="26"/>
  <c r="O316" i="26"/>
  <c r="O315" i="26" s="1"/>
  <c r="O314" i="26" s="1"/>
  <c r="M316" i="26"/>
  <c r="K316" i="26"/>
  <c r="J316" i="26"/>
  <c r="I316" i="26"/>
  <c r="I315" i="26" s="1"/>
  <c r="I314" i="26" s="1"/>
  <c r="H316" i="26"/>
  <c r="G316" i="26"/>
  <c r="F316" i="26"/>
  <c r="X315" i="26"/>
  <c r="X314" i="26" s="1"/>
  <c r="T315" i="26"/>
  <c r="T314" i="26" s="1"/>
  <c r="R315" i="26"/>
  <c r="P315" i="26"/>
  <c r="K315" i="26"/>
  <c r="J315" i="26"/>
  <c r="H315" i="26"/>
  <c r="H314" i="26" s="1"/>
  <c r="H294" i="26" s="1"/>
  <c r="H292" i="26" s="1"/>
  <c r="G315" i="26"/>
  <c r="F315" i="26"/>
  <c r="F314" i="26" s="1"/>
  <c r="R314" i="26"/>
  <c r="P314" i="26"/>
  <c r="K314" i="26"/>
  <c r="J314" i="26"/>
  <c r="AC313" i="26"/>
  <c r="AB313" i="26"/>
  <c r="X313" i="26"/>
  <c r="X312" i="26" s="1"/>
  <c r="X311" i="26" s="1"/>
  <c r="V313" i="26"/>
  <c r="T313" i="26"/>
  <c r="M313" i="26"/>
  <c r="L313" i="26"/>
  <c r="AB312" i="26"/>
  <c r="W312" i="26"/>
  <c r="V312" i="26"/>
  <c r="V311" i="26" s="1"/>
  <c r="V310" i="26" s="1"/>
  <c r="U312" i="26"/>
  <c r="T312" i="26"/>
  <c r="R312" i="26"/>
  <c r="P312" i="26"/>
  <c r="P311" i="26" s="1"/>
  <c r="O312" i="26"/>
  <c r="K312" i="26"/>
  <c r="J312" i="26"/>
  <c r="J311" i="26" s="1"/>
  <c r="I312" i="26"/>
  <c r="I311" i="26" s="1"/>
  <c r="H312" i="26"/>
  <c r="G312" i="26"/>
  <c r="F312" i="26"/>
  <c r="W311" i="26"/>
  <c r="T311" i="26"/>
  <c r="T310" i="26" s="1"/>
  <c r="O311" i="26"/>
  <c r="O310" i="26" s="1"/>
  <c r="K311" i="26"/>
  <c r="H311" i="26"/>
  <c r="H310" i="26" s="1"/>
  <c r="G311" i="26"/>
  <c r="F311" i="26"/>
  <c r="X310" i="26"/>
  <c r="W310" i="26"/>
  <c r="P310" i="26"/>
  <c r="K310" i="26"/>
  <c r="J310" i="26"/>
  <c r="G310" i="26"/>
  <c r="F310" i="26"/>
  <c r="AC309" i="26"/>
  <c r="AB309" i="26"/>
  <c r="X309" i="26"/>
  <c r="X308" i="26" s="1"/>
  <c r="X303" i="26" s="1"/>
  <c r="X301" i="26" s="1"/>
  <c r="X295" i="26" s="1"/>
  <c r="X293" i="26" s="1"/>
  <c r="V309" i="26"/>
  <c r="T309" i="26"/>
  <c r="T308" i="26" s="1"/>
  <c r="M309" i="26"/>
  <c r="Y309" i="26" s="1"/>
  <c r="L309" i="26"/>
  <c r="AC308" i="26"/>
  <c r="W308" i="26"/>
  <c r="V308" i="26"/>
  <c r="U308" i="26"/>
  <c r="AB308" i="26" s="1"/>
  <c r="R308" i="26"/>
  <c r="P308" i="26"/>
  <c r="O308" i="26"/>
  <c r="K308" i="26"/>
  <c r="K303" i="26" s="1"/>
  <c r="K301" i="26" s="1"/>
  <c r="J308" i="26"/>
  <c r="J303" i="26" s="1"/>
  <c r="J301" i="26" s="1"/>
  <c r="J295" i="26" s="1"/>
  <c r="I308" i="26"/>
  <c r="H308" i="26"/>
  <c r="G308" i="26"/>
  <c r="F308" i="26"/>
  <c r="AC307" i="26"/>
  <c r="AB307" i="26"/>
  <c r="AA307" i="26"/>
  <c r="X307" i="26"/>
  <c r="V307" i="26"/>
  <c r="T307" i="26"/>
  <c r="L307" i="26"/>
  <c r="M307" i="26" s="1"/>
  <c r="AC306" i="26"/>
  <c r="AB306" i="26"/>
  <c r="X306" i="26"/>
  <c r="W306" i="26"/>
  <c r="V306" i="26"/>
  <c r="U306" i="26"/>
  <c r="T306" i="26"/>
  <c r="T303" i="26" s="1"/>
  <c r="T301" i="26" s="1"/>
  <c r="T295" i="26" s="1"/>
  <c r="T293" i="26" s="1"/>
  <c r="R306" i="26"/>
  <c r="P306" i="26"/>
  <c r="O306" i="26"/>
  <c r="L306" i="26"/>
  <c r="K306" i="26"/>
  <c r="J306" i="26"/>
  <c r="I306" i="26"/>
  <c r="H306" i="26"/>
  <c r="H303" i="26" s="1"/>
  <c r="H301" i="26" s="1"/>
  <c r="H295" i="26" s="1"/>
  <c r="G306" i="26"/>
  <c r="F306" i="26"/>
  <c r="AC305" i="26"/>
  <c r="AB305" i="26"/>
  <c r="X305" i="26"/>
  <c r="V305" i="26"/>
  <c r="V304" i="26" s="1"/>
  <c r="V302" i="26" s="1"/>
  <c r="T305" i="26"/>
  <c r="T304" i="26" s="1"/>
  <c r="T302" i="26" s="1"/>
  <c r="T300" i="26" s="1"/>
  <c r="L305" i="26"/>
  <c r="M305" i="26" s="1"/>
  <c r="AC304" i="26"/>
  <c r="X304" i="26"/>
  <c r="W304" i="26"/>
  <c r="U304" i="26"/>
  <c r="R304" i="26"/>
  <c r="P304" i="26"/>
  <c r="O304" i="26"/>
  <c r="K304" i="26"/>
  <c r="K302" i="26" s="1"/>
  <c r="K300" i="26" s="1"/>
  <c r="J304" i="26"/>
  <c r="J302" i="26" s="1"/>
  <c r="J300" i="26" s="1"/>
  <c r="I304" i="26"/>
  <c r="H304" i="26"/>
  <c r="G304" i="26"/>
  <c r="F304" i="26"/>
  <c r="V303" i="26"/>
  <c r="V301" i="26" s="1"/>
  <c r="V295" i="26" s="1"/>
  <c r="V293" i="26" s="1"/>
  <c r="R303" i="26"/>
  <c r="R301" i="26" s="1"/>
  <c r="O303" i="26"/>
  <c r="O301" i="26" s="1"/>
  <c r="O295" i="26" s="1"/>
  <c r="O293" i="26" s="1"/>
  <c r="G303" i="26"/>
  <c r="G301" i="26" s="1"/>
  <c r="F303" i="26"/>
  <c r="F301" i="26" s="1"/>
  <c r="F295" i="26" s="1"/>
  <c r="F293" i="26" s="1"/>
  <c r="F119" i="26" s="1"/>
  <c r="X302" i="26"/>
  <c r="X300" i="26" s="1"/>
  <c r="W302" i="26"/>
  <c r="U302" i="26"/>
  <c r="P302" i="26"/>
  <c r="O302" i="26"/>
  <c r="I302" i="26"/>
  <c r="I300" i="26" s="1"/>
  <c r="H302" i="26"/>
  <c r="G302" i="26"/>
  <c r="F302" i="26"/>
  <c r="W300" i="26"/>
  <c r="V300" i="26"/>
  <c r="V294" i="26" s="1"/>
  <c r="V292" i="26" s="1"/>
  <c r="P300" i="26"/>
  <c r="O300" i="26"/>
  <c r="H300" i="26"/>
  <c r="G300" i="26"/>
  <c r="F300" i="26"/>
  <c r="AC299" i="26"/>
  <c r="AB299" i="26"/>
  <c r="X299" i="26"/>
  <c r="V299" i="26"/>
  <c r="V298" i="26" s="1"/>
  <c r="V297" i="26" s="1"/>
  <c r="T299" i="26"/>
  <c r="T298" i="26" s="1"/>
  <c r="T297" i="26" s="1"/>
  <c r="T296" i="26" s="1"/>
  <c r="M299" i="26"/>
  <c r="Y299" i="26" s="1"/>
  <c r="L299" i="26"/>
  <c r="AC298" i="26"/>
  <c r="X298" i="26"/>
  <c r="W298" i="26"/>
  <c r="U298" i="26"/>
  <c r="R298" i="26"/>
  <c r="P298" i="26"/>
  <c r="O298" i="26"/>
  <c r="K298" i="26"/>
  <c r="J298" i="26"/>
  <c r="I298" i="26"/>
  <c r="H298" i="26"/>
  <c r="G298" i="26"/>
  <c r="G297" i="26" s="1"/>
  <c r="G296" i="26" s="1"/>
  <c r="F298" i="26"/>
  <c r="F297" i="26" s="1"/>
  <c r="F296" i="26" s="1"/>
  <c r="X297" i="26"/>
  <c r="X296" i="26" s="1"/>
  <c r="X294" i="26" s="1"/>
  <c r="X292" i="26" s="1"/>
  <c r="U297" i="26"/>
  <c r="P297" i="26"/>
  <c r="P296" i="26" s="1"/>
  <c r="P294" i="26" s="1"/>
  <c r="P292" i="26" s="1"/>
  <c r="O297" i="26"/>
  <c r="K297" i="26"/>
  <c r="K296" i="26" s="1"/>
  <c r="J297" i="26"/>
  <c r="I297" i="26"/>
  <c r="H297" i="26"/>
  <c r="V296" i="26"/>
  <c r="U296" i="26"/>
  <c r="O296" i="26"/>
  <c r="I296" i="26"/>
  <c r="H296" i="26"/>
  <c r="R295" i="26"/>
  <c r="K295" i="26"/>
  <c r="G295" i="26"/>
  <c r="F294" i="26"/>
  <c r="F292" i="26" s="1"/>
  <c r="R293" i="26"/>
  <c r="K293" i="26"/>
  <c r="J293" i="26"/>
  <c r="H293" i="26"/>
  <c r="X291" i="26"/>
  <c r="X290" i="26" s="1"/>
  <c r="V291" i="26"/>
  <c r="V290" i="26" s="1"/>
  <c r="V289" i="26" s="1"/>
  <c r="V288" i="26" s="1"/>
  <c r="V283" i="26" s="1"/>
  <c r="V281" i="26" s="1"/>
  <c r="T291" i="26"/>
  <c r="Q291" i="26"/>
  <c r="Q290" i="26" s="1"/>
  <c r="L291" i="26"/>
  <c r="M291" i="26" s="1"/>
  <c r="S291" i="26" s="1"/>
  <c r="W290" i="26"/>
  <c r="U290" i="26"/>
  <c r="U289" i="26" s="1"/>
  <c r="U288" i="26" s="1"/>
  <c r="U283" i="26" s="1"/>
  <c r="T290" i="26"/>
  <c r="T289" i="26" s="1"/>
  <c r="T288" i="26" s="1"/>
  <c r="T283" i="26" s="1"/>
  <c r="T281" i="26" s="1"/>
  <c r="S290" i="26"/>
  <c r="S289" i="26" s="1"/>
  <c r="S288" i="26" s="1"/>
  <c r="S283" i="26" s="1"/>
  <c r="S281" i="26" s="1"/>
  <c r="R290" i="26"/>
  <c r="P290" i="26"/>
  <c r="O290" i="26"/>
  <c r="O289" i="26" s="1"/>
  <c r="O288" i="26" s="1"/>
  <c r="O283" i="26" s="1"/>
  <c r="O281" i="26" s="1"/>
  <c r="M290" i="26"/>
  <c r="K290" i="26"/>
  <c r="J290" i="26"/>
  <c r="I290" i="26"/>
  <c r="H290" i="26"/>
  <c r="H289" i="26" s="1"/>
  <c r="H288" i="26" s="1"/>
  <c r="H283" i="26" s="1"/>
  <c r="H281" i="26" s="1"/>
  <c r="G290" i="26"/>
  <c r="F290" i="26"/>
  <c r="X289" i="26"/>
  <c r="X288" i="26" s="1"/>
  <c r="W289" i="26"/>
  <c r="R289" i="26"/>
  <c r="Q289" i="26"/>
  <c r="P289" i="26"/>
  <c r="K289" i="26"/>
  <c r="K288" i="26" s="1"/>
  <c r="J289" i="26"/>
  <c r="W288" i="26"/>
  <c r="R288" i="26"/>
  <c r="R283" i="26" s="1"/>
  <c r="R281" i="26" s="1"/>
  <c r="Q288" i="26"/>
  <c r="Q283" i="26" s="1"/>
  <c r="Q281" i="26" s="1"/>
  <c r="P288" i="26"/>
  <c r="P283" i="26" s="1"/>
  <c r="P281" i="26" s="1"/>
  <c r="J288" i="26"/>
  <c r="J283" i="26" s="1"/>
  <c r="J281" i="26" s="1"/>
  <c r="I288" i="26"/>
  <c r="I283" i="26" s="1"/>
  <c r="I281" i="26" s="1"/>
  <c r="F288" i="26"/>
  <c r="AC287" i="26"/>
  <c r="AB287" i="26"/>
  <c r="X287" i="26"/>
  <c r="V287" i="26"/>
  <c r="V286" i="26" s="1"/>
  <c r="T287" i="26"/>
  <c r="T286" i="26" s="1"/>
  <c r="T285" i="26" s="1"/>
  <c r="T284" i="26" s="1"/>
  <c r="L287" i="26"/>
  <c r="M287" i="26" s="1"/>
  <c r="AC286" i="26"/>
  <c r="X286" i="26"/>
  <c r="X285" i="26" s="1"/>
  <c r="X284" i="26" s="1"/>
  <c r="X282" i="26" s="1"/>
  <c r="X280" i="26" s="1"/>
  <c r="W286" i="26"/>
  <c r="U286" i="26"/>
  <c r="R286" i="26"/>
  <c r="R285" i="26" s="1"/>
  <c r="P286" i="26"/>
  <c r="O286" i="26"/>
  <c r="M286" i="26"/>
  <c r="K286" i="26"/>
  <c r="K285" i="26" s="1"/>
  <c r="J286" i="26"/>
  <c r="J285" i="26" s="1"/>
  <c r="J284" i="26" s="1"/>
  <c r="J282" i="26" s="1"/>
  <c r="J280" i="26" s="1"/>
  <c r="I286" i="26"/>
  <c r="H286" i="26"/>
  <c r="G286" i="26"/>
  <c r="F286" i="26"/>
  <c r="F285" i="26" s="1"/>
  <c r="F284" i="26" s="1"/>
  <c r="F282" i="26" s="1"/>
  <c r="F280" i="26" s="1"/>
  <c r="AB285" i="26"/>
  <c r="W285" i="26"/>
  <c r="V285" i="26"/>
  <c r="U285" i="26"/>
  <c r="P285" i="26"/>
  <c r="O285" i="26"/>
  <c r="M285" i="26"/>
  <c r="I285" i="26"/>
  <c r="H285" i="26"/>
  <c r="V284" i="26"/>
  <c r="V282" i="26" s="1"/>
  <c r="V280" i="26" s="1"/>
  <c r="U284" i="26"/>
  <c r="R284" i="26"/>
  <c r="AB284" i="26" s="1"/>
  <c r="P284" i="26"/>
  <c r="P282" i="26" s="1"/>
  <c r="P280" i="26" s="1"/>
  <c r="O284" i="26"/>
  <c r="K284" i="26"/>
  <c r="K282" i="26" s="1"/>
  <c r="K280" i="26" s="1"/>
  <c r="I284" i="26"/>
  <c r="H284" i="26"/>
  <c r="X283" i="26"/>
  <c r="W283" i="26"/>
  <c r="W281" i="26" s="1"/>
  <c r="K283" i="26"/>
  <c r="K281" i="26" s="1"/>
  <c r="F283" i="26"/>
  <c r="F281" i="26" s="1"/>
  <c r="U282" i="26"/>
  <c r="T282" i="26"/>
  <c r="O282" i="26"/>
  <c r="I282" i="26"/>
  <c r="H282" i="26"/>
  <c r="H280" i="26" s="1"/>
  <c r="X281" i="26"/>
  <c r="U281" i="26"/>
  <c r="U280" i="26"/>
  <c r="T280" i="26"/>
  <c r="O280" i="26"/>
  <c r="I280" i="26"/>
  <c r="AC279" i="26"/>
  <c r="AB279" i="26"/>
  <c r="X279" i="26"/>
  <c r="X278" i="26" s="1"/>
  <c r="X277" i="26" s="1"/>
  <c r="X276" i="26" s="1"/>
  <c r="X271" i="26" s="1"/>
  <c r="X270" i="26" s="1"/>
  <c r="V279" i="26"/>
  <c r="S279" i="26"/>
  <c r="S278" i="26" s="1"/>
  <c r="S277" i="26" s="1"/>
  <c r="S276" i="26" s="1"/>
  <c r="P279" i="26"/>
  <c r="T279" i="26" s="1"/>
  <c r="L279" i="26"/>
  <c r="M279" i="26" s="1"/>
  <c r="AA279" i="26" s="1"/>
  <c r="AB278" i="26"/>
  <c r="W278" i="26"/>
  <c r="V278" i="26"/>
  <c r="U278" i="26"/>
  <c r="AC278" i="26" s="1"/>
  <c r="T278" i="26"/>
  <c r="T277" i="26" s="1"/>
  <c r="T276" i="26" s="1"/>
  <c r="R278" i="26"/>
  <c r="P278" i="26"/>
  <c r="O278" i="26"/>
  <c r="K278" i="26"/>
  <c r="K277" i="26" s="1"/>
  <c r="K276" i="26" s="1"/>
  <c r="J278" i="26"/>
  <c r="J277" i="26" s="1"/>
  <c r="J276" i="26" s="1"/>
  <c r="I278" i="26"/>
  <c r="H278" i="26"/>
  <c r="G278" i="26"/>
  <c r="F278" i="26"/>
  <c r="W277" i="26"/>
  <c r="V277" i="26"/>
  <c r="V276" i="26" s="1"/>
  <c r="R277" i="26"/>
  <c r="P277" i="26"/>
  <c r="P276" i="26" s="1"/>
  <c r="P271" i="26" s="1"/>
  <c r="P270" i="26" s="1"/>
  <c r="O277" i="26"/>
  <c r="O276" i="26" s="1"/>
  <c r="I277" i="26"/>
  <c r="H277" i="26"/>
  <c r="H276" i="26" s="1"/>
  <c r="H271" i="26" s="1"/>
  <c r="H270" i="26" s="1"/>
  <c r="G277" i="26"/>
  <c r="L277" i="26" s="1"/>
  <c r="F277" i="26"/>
  <c r="R276" i="26"/>
  <c r="I276" i="26"/>
  <c r="I271" i="26" s="1"/>
  <c r="I270" i="26" s="1"/>
  <c r="G276" i="26"/>
  <c r="F276" i="26"/>
  <c r="AC275" i="26"/>
  <c r="AB275" i="26"/>
  <c r="AA275" i="26"/>
  <c r="X275" i="26"/>
  <c r="V275" i="26"/>
  <c r="T275" i="26"/>
  <c r="T274" i="26" s="1"/>
  <c r="T273" i="26" s="1"/>
  <c r="T272" i="26" s="1"/>
  <c r="L275" i="26"/>
  <c r="M275" i="26" s="1"/>
  <c r="X274" i="26"/>
  <c r="W274" i="26"/>
  <c r="V274" i="26"/>
  <c r="V273" i="26" s="1"/>
  <c r="U274" i="26"/>
  <c r="R274" i="26"/>
  <c r="R273" i="26" s="1"/>
  <c r="P274" i="26"/>
  <c r="O274" i="26"/>
  <c r="K274" i="26"/>
  <c r="K273" i="26" s="1"/>
  <c r="K272" i="26" s="1"/>
  <c r="K271" i="26" s="1"/>
  <c r="K270" i="26" s="1"/>
  <c r="J274" i="26"/>
  <c r="I274" i="26"/>
  <c r="H274" i="26"/>
  <c r="G274" i="26"/>
  <c r="F274" i="26"/>
  <c r="X273" i="26"/>
  <c r="W273" i="26"/>
  <c r="P273" i="26"/>
  <c r="O273" i="26"/>
  <c r="O272" i="26" s="1"/>
  <c r="O271" i="26" s="1"/>
  <c r="O270" i="26" s="1"/>
  <c r="I273" i="26"/>
  <c r="H273" i="26"/>
  <c r="G273" i="26"/>
  <c r="F273" i="26"/>
  <c r="X272" i="26"/>
  <c r="W272" i="26"/>
  <c r="V272" i="26"/>
  <c r="V271" i="26" s="1"/>
  <c r="V270" i="26" s="1"/>
  <c r="P272" i="26"/>
  <c r="I272" i="26"/>
  <c r="H272" i="26"/>
  <c r="G272" i="26"/>
  <c r="F272" i="26"/>
  <c r="G271" i="26"/>
  <c r="F271" i="26"/>
  <c r="F270" i="26" s="1"/>
  <c r="G270" i="26"/>
  <c r="AC269" i="26"/>
  <c r="AB269" i="26"/>
  <c r="X269" i="26"/>
  <c r="V269" i="26"/>
  <c r="T269" i="26"/>
  <c r="T268" i="26" s="1"/>
  <c r="T267" i="26" s="1"/>
  <c r="T266" i="26" s="1"/>
  <c r="M269" i="26"/>
  <c r="L269" i="26"/>
  <c r="X268" i="26"/>
  <c r="X267" i="26" s="1"/>
  <c r="X266" i="26" s="1"/>
  <c r="W268" i="26"/>
  <c r="V268" i="26"/>
  <c r="V267" i="26" s="1"/>
  <c r="V266" i="26" s="1"/>
  <c r="V254" i="26" s="1"/>
  <c r="V252" i="26" s="1"/>
  <c r="U268" i="26"/>
  <c r="R268" i="26"/>
  <c r="AB268" i="26" s="1"/>
  <c r="P268" i="26"/>
  <c r="P267" i="26" s="1"/>
  <c r="P266" i="26" s="1"/>
  <c r="O268" i="26"/>
  <c r="M268" i="26"/>
  <c r="K268" i="26"/>
  <c r="J268" i="26"/>
  <c r="I268" i="26"/>
  <c r="H268" i="26"/>
  <c r="G268" i="26"/>
  <c r="F268" i="26"/>
  <c r="U267" i="26"/>
  <c r="R267" i="26"/>
  <c r="O267" i="26"/>
  <c r="K267" i="26"/>
  <c r="K266" i="26" s="1"/>
  <c r="K254" i="26" s="1"/>
  <c r="K252" i="26" s="1"/>
  <c r="J267" i="26"/>
  <c r="J266" i="26" s="1"/>
  <c r="I267" i="26"/>
  <c r="H267" i="26"/>
  <c r="F267" i="26"/>
  <c r="U266" i="26"/>
  <c r="R266" i="26"/>
  <c r="O266" i="26"/>
  <c r="I266" i="26"/>
  <c r="H266" i="26"/>
  <c r="F266" i="26"/>
  <c r="F254" i="26" s="1"/>
  <c r="F252" i="26" s="1"/>
  <c r="AC265" i="26"/>
  <c r="AB265" i="26"/>
  <c r="X265" i="26"/>
  <c r="V265" i="26"/>
  <c r="V264" i="26" s="1"/>
  <c r="T265" i="26"/>
  <c r="T264" i="26" s="1"/>
  <c r="T259" i="26" s="1"/>
  <c r="T257" i="26" s="1"/>
  <c r="T255" i="26" s="1"/>
  <c r="T253" i="26" s="1"/>
  <c r="T119" i="26" s="1"/>
  <c r="L265" i="26"/>
  <c r="M265" i="26" s="1"/>
  <c r="AC264" i="26"/>
  <c r="Z264" i="26"/>
  <c r="X264" i="26"/>
  <c r="W264" i="26"/>
  <c r="U264" i="26"/>
  <c r="R264" i="26"/>
  <c r="Y264" i="26" s="1"/>
  <c r="P264" i="26"/>
  <c r="O264" i="26"/>
  <c r="M264" i="26"/>
  <c r="K264" i="26"/>
  <c r="K259" i="26" s="1"/>
  <c r="K257" i="26" s="1"/>
  <c r="K255" i="26" s="1"/>
  <c r="K253" i="26" s="1"/>
  <c r="J264" i="26"/>
  <c r="I264" i="26"/>
  <c r="H264" i="26"/>
  <c r="G264" i="26"/>
  <c r="F264" i="26"/>
  <c r="AC263" i="26"/>
  <c r="AB263" i="26"/>
  <c r="X263" i="26"/>
  <c r="X262" i="26" s="1"/>
  <c r="V263" i="26"/>
  <c r="V262" i="26" s="1"/>
  <c r="V259" i="26" s="1"/>
  <c r="V257" i="26" s="1"/>
  <c r="V255" i="26" s="1"/>
  <c r="T263" i="26"/>
  <c r="L263" i="26"/>
  <c r="M263" i="26" s="1"/>
  <c r="W262" i="26"/>
  <c r="U262" i="26"/>
  <c r="T262" i="26"/>
  <c r="R262" i="26"/>
  <c r="P262" i="26"/>
  <c r="O262" i="26"/>
  <c r="O259" i="26" s="1"/>
  <c r="O257" i="26" s="1"/>
  <c r="O255" i="26" s="1"/>
  <c r="O253" i="26" s="1"/>
  <c r="O119" i="26" s="1"/>
  <c r="M262" i="26"/>
  <c r="K262" i="26"/>
  <c r="J262" i="26"/>
  <c r="I262" i="26"/>
  <c r="I259" i="26" s="1"/>
  <c r="H262" i="26"/>
  <c r="G262" i="26"/>
  <c r="F262" i="26"/>
  <c r="F259" i="26" s="1"/>
  <c r="F257" i="26" s="1"/>
  <c r="F255" i="26" s="1"/>
  <c r="F253" i="26" s="1"/>
  <c r="AC261" i="26"/>
  <c r="AB261" i="26"/>
  <c r="AA261" i="26"/>
  <c r="Z261" i="26"/>
  <c r="Y261" i="26"/>
  <c r="X261" i="26"/>
  <c r="X260" i="26" s="1"/>
  <c r="X258" i="26" s="1"/>
  <c r="X256" i="26" s="1"/>
  <c r="V261" i="26"/>
  <c r="T261" i="26"/>
  <c r="S261" i="26"/>
  <c r="S260" i="26" s="1"/>
  <c r="S258" i="26" s="1"/>
  <c r="S256" i="26" s="1"/>
  <c r="Q261" i="26"/>
  <c r="Q260" i="26" s="1"/>
  <c r="Q258" i="26" s="1"/>
  <c r="Q256" i="26" s="1"/>
  <c r="M261" i="26"/>
  <c r="M260" i="26" s="1"/>
  <c r="L261" i="26"/>
  <c r="Z260" i="26"/>
  <c r="Y260" i="26"/>
  <c r="W260" i="26"/>
  <c r="AC260" i="26" s="1"/>
  <c r="V260" i="26"/>
  <c r="U260" i="26"/>
  <c r="AB260" i="26" s="1"/>
  <c r="T260" i="26"/>
  <c r="T258" i="26" s="1"/>
  <c r="R260" i="26"/>
  <c r="P260" i="26"/>
  <c r="O260" i="26"/>
  <c r="K260" i="26"/>
  <c r="J260" i="26"/>
  <c r="J258" i="26" s="1"/>
  <c r="J256" i="26" s="1"/>
  <c r="I260" i="26"/>
  <c r="I258" i="26" s="1"/>
  <c r="I256" i="26" s="1"/>
  <c r="I254" i="26" s="1"/>
  <c r="I252" i="26" s="1"/>
  <c r="H260" i="26"/>
  <c r="G260" i="26"/>
  <c r="F260" i="26"/>
  <c r="U259" i="26"/>
  <c r="P259" i="26"/>
  <c r="P257" i="26" s="1"/>
  <c r="P255" i="26" s="1"/>
  <c r="P253" i="26" s="1"/>
  <c r="J259" i="26"/>
  <c r="H259" i="26"/>
  <c r="H257" i="26" s="1"/>
  <c r="H255" i="26" s="1"/>
  <c r="H253" i="26" s="1"/>
  <c r="H119" i="26" s="1"/>
  <c r="Y258" i="26"/>
  <c r="W258" i="26"/>
  <c r="AC258" i="26" s="1"/>
  <c r="V258" i="26"/>
  <c r="U258" i="26"/>
  <c r="AB258" i="26" s="1"/>
  <c r="R258" i="26"/>
  <c r="P258" i="26"/>
  <c r="O258" i="26"/>
  <c r="M258" i="26"/>
  <c r="K258" i="26"/>
  <c r="H258" i="26"/>
  <c r="G258" i="26"/>
  <c r="F258" i="26"/>
  <c r="J257" i="26"/>
  <c r="J255" i="26" s="1"/>
  <c r="J253" i="26" s="1"/>
  <c r="I257" i="26"/>
  <c r="I255" i="26" s="1"/>
  <c r="I253" i="26" s="1"/>
  <c r="W256" i="26"/>
  <c r="AC256" i="26" s="1"/>
  <c r="V256" i="26"/>
  <c r="U256" i="26"/>
  <c r="U254" i="26" s="1"/>
  <c r="T256" i="26"/>
  <c r="T254" i="26" s="1"/>
  <c r="T252" i="26" s="1"/>
  <c r="R256" i="26"/>
  <c r="P256" i="26"/>
  <c r="O256" i="26"/>
  <c r="K256" i="26"/>
  <c r="H256" i="26"/>
  <c r="G256" i="26"/>
  <c r="F256" i="26"/>
  <c r="P254" i="26"/>
  <c r="O254" i="26"/>
  <c r="O252" i="26" s="1"/>
  <c r="H254" i="26"/>
  <c r="V253" i="26"/>
  <c r="V119" i="26" s="1"/>
  <c r="P252" i="26"/>
  <c r="H252" i="26"/>
  <c r="AC251" i="26"/>
  <c r="AB251" i="26"/>
  <c r="AA251" i="26"/>
  <c r="Z251" i="26"/>
  <c r="Y251" i="26"/>
  <c r="X251" i="26"/>
  <c r="V251" i="26"/>
  <c r="T251" i="26"/>
  <c r="T250" i="26" s="1"/>
  <c r="T249" i="26" s="1"/>
  <c r="T248" i="26" s="1"/>
  <c r="S251" i="26"/>
  <c r="S250" i="26" s="1"/>
  <c r="S249" i="26" s="1"/>
  <c r="S248" i="26" s="1"/>
  <c r="Q251" i="26"/>
  <c r="L251" i="26"/>
  <c r="M251" i="26" s="1"/>
  <c r="M250" i="26" s="1"/>
  <c r="M249" i="26" s="1"/>
  <c r="M248" i="26" s="1"/>
  <c r="AB250" i="26"/>
  <c r="AA250" i="26"/>
  <c r="X250" i="26"/>
  <c r="W250" i="26"/>
  <c r="V250" i="26"/>
  <c r="U250" i="26"/>
  <c r="R250" i="26"/>
  <c r="Q250" i="26"/>
  <c r="Q249" i="26" s="1"/>
  <c r="Q248" i="26" s="1"/>
  <c r="P250" i="26"/>
  <c r="O250" i="26"/>
  <c r="L250" i="26"/>
  <c r="K250" i="26"/>
  <c r="K249" i="26" s="1"/>
  <c r="J250" i="26"/>
  <c r="I250" i="26"/>
  <c r="H250" i="26"/>
  <c r="G250" i="26"/>
  <c r="F250" i="26"/>
  <c r="F249" i="26" s="1"/>
  <c r="F248" i="26" s="1"/>
  <c r="X249" i="26"/>
  <c r="W249" i="26"/>
  <c r="V249" i="26"/>
  <c r="V248" i="26" s="1"/>
  <c r="U249" i="26"/>
  <c r="P249" i="26"/>
  <c r="P248" i="26" s="1"/>
  <c r="O249" i="26"/>
  <c r="O248" i="26" s="1"/>
  <c r="J249" i="26"/>
  <c r="J248" i="26" s="1"/>
  <c r="I249" i="26"/>
  <c r="I248" i="26" s="1"/>
  <c r="H249" i="26"/>
  <c r="G249" i="26"/>
  <c r="X248" i="26"/>
  <c r="K248" i="26"/>
  <c r="G248" i="26"/>
  <c r="AC247" i="26"/>
  <c r="AB247" i="26"/>
  <c r="X247" i="26"/>
  <c r="X246" i="26" s="1"/>
  <c r="V247" i="26"/>
  <c r="T247" i="26"/>
  <c r="T246" i="26" s="1"/>
  <c r="T245" i="26" s="1"/>
  <c r="T244" i="26" s="1"/>
  <c r="S247" i="26"/>
  <c r="L247" i="26"/>
  <c r="M247" i="26" s="1"/>
  <c r="W246" i="26"/>
  <c r="W245" i="26" s="1"/>
  <c r="V246" i="26"/>
  <c r="V245" i="26" s="1"/>
  <c r="V244" i="26" s="1"/>
  <c r="V243" i="26" s="1"/>
  <c r="V242" i="26" s="1"/>
  <c r="U246" i="26"/>
  <c r="S246" i="26"/>
  <c r="R246" i="26"/>
  <c r="P246" i="26"/>
  <c r="P245" i="26" s="1"/>
  <c r="P244" i="26" s="1"/>
  <c r="P243" i="26" s="1"/>
  <c r="P242" i="26" s="1"/>
  <c r="O246" i="26"/>
  <c r="O245" i="26" s="1"/>
  <c r="O244" i="26" s="1"/>
  <c r="O243" i="26" s="1"/>
  <c r="O242" i="26" s="1"/>
  <c r="M246" i="26"/>
  <c r="K246" i="26"/>
  <c r="J246" i="26"/>
  <c r="I246" i="26"/>
  <c r="H246" i="26"/>
  <c r="G246" i="26"/>
  <c r="F246" i="26"/>
  <c r="F245" i="26" s="1"/>
  <c r="X245" i="26"/>
  <c r="X244" i="26" s="1"/>
  <c r="S245" i="26"/>
  <c r="S244" i="26" s="1"/>
  <c r="S243" i="26" s="1"/>
  <c r="S242" i="26" s="1"/>
  <c r="R245" i="26"/>
  <c r="K245" i="26"/>
  <c r="K244" i="26" s="1"/>
  <c r="K243" i="26" s="1"/>
  <c r="K242" i="26" s="1"/>
  <c r="J245" i="26"/>
  <c r="J244" i="26" s="1"/>
  <c r="I245" i="26"/>
  <c r="I244" i="26" s="1"/>
  <c r="H245" i="26"/>
  <c r="H244" i="26"/>
  <c r="F244" i="26"/>
  <c r="F243" i="26" s="1"/>
  <c r="F242" i="26" s="1"/>
  <c r="J243" i="26"/>
  <c r="J242" i="26" s="1"/>
  <c r="I243" i="26"/>
  <c r="I242" i="26"/>
  <c r="AC241" i="26"/>
  <c r="AB241" i="26"/>
  <c r="AA241" i="26"/>
  <c r="Z241" i="26"/>
  <c r="X241" i="26"/>
  <c r="V241" i="26"/>
  <c r="T241" i="26"/>
  <c r="S241" i="26"/>
  <c r="S240" i="26" s="1"/>
  <c r="Q241" i="26"/>
  <c r="Q240" i="26" s="1"/>
  <c r="L241" i="26"/>
  <c r="M241" i="26" s="1"/>
  <c r="M240" i="26" s="1"/>
  <c r="AA240" i="26"/>
  <c r="X240" i="26"/>
  <c r="W240" i="26"/>
  <c r="W237" i="26" s="1"/>
  <c r="V240" i="26"/>
  <c r="U240" i="26"/>
  <c r="AC240" i="26" s="1"/>
  <c r="T240" i="26"/>
  <c r="R240" i="26"/>
  <c r="Y240" i="26" s="1"/>
  <c r="P240" i="26"/>
  <c r="O240" i="26"/>
  <c r="O237" i="26" s="1"/>
  <c r="K240" i="26"/>
  <c r="K237" i="26" s="1"/>
  <c r="K236" i="26" s="1"/>
  <c r="J240" i="26"/>
  <c r="I240" i="26"/>
  <c r="H240" i="26"/>
  <c r="G240" i="26"/>
  <c r="F240" i="26"/>
  <c r="AC239" i="26"/>
  <c r="AB239" i="26"/>
  <c r="X239" i="26"/>
  <c r="V239" i="26"/>
  <c r="V238" i="26" s="1"/>
  <c r="V237" i="26" s="1"/>
  <c r="V236" i="26" s="1"/>
  <c r="T239" i="26"/>
  <c r="T238" i="26" s="1"/>
  <c r="S239" i="26"/>
  <c r="S238" i="26" s="1"/>
  <c r="L239" i="26"/>
  <c r="M239" i="26" s="1"/>
  <c r="AC238" i="26"/>
  <c r="AB238" i="26"/>
  <c r="X238" i="26"/>
  <c r="W238" i="26"/>
  <c r="U238" i="26"/>
  <c r="R238" i="26"/>
  <c r="P238" i="26"/>
  <c r="O238" i="26"/>
  <c r="K238" i="26"/>
  <c r="J238" i="26"/>
  <c r="J237" i="26" s="1"/>
  <c r="J236" i="26" s="1"/>
  <c r="I238" i="26"/>
  <c r="L238" i="26" s="1"/>
  <c r="H238" i="26"/>
  <c r="G238" i="26"/>
  <c r="F238" i="26"/>
  <c r="F237" i="26" s="1"/>
  <c r="X237" i="26"/>
  <c r="X236" i="26" s="1"/>
  <c r="U237" i="26"/>
  <c r="P237" i="26"/>
  <c r="P236" i="26" s="1"/>
  <c r="G237" i="26"/>
  <c r="W236" i="26"/>
  <c r="O236" i="26"/>
  <c r="G236" i="26"/>
  <c r="F236" i="26"/>
  <c r="AB235" i="26"/>
  <c r="Z235" i="26"/>
  <c r="X235" i="26"/>
  <c r="V235" i="26"/>
  <c r="V234" i="26" s="1"/>
  <c r="V233" i="26" s="1"/>
  <c r="V232" i="26" s="1"/>
  <c r="T235" i="26"/>
  <c r="L235" i="26"/>
  <c r="M235" i="26" s="1"/>
  <c r="X234" i="26"/>
  <c r="X233" i="26" s="1"/>
  <c r="W234" i="26"/>
  <c r="W233" i="26" s="1"/>
  <c r="W232" i="26" s="1"/>
  <c r="U234" i="26"/>
  <c r="AB234" i="26" s="1"/>
  <c r="T234" i="26"/>
  <c r="R234" i="26"/>
  <c r="P234" i="26"/>
  <c r="P233" i="26" s="1"/>
  <c r="P232" i="26" s="1"/>
  <c r="O234" i="26"/>
  <c r="O233" i="26" s="1"/>
  <c r="O232" i="26" s="1"/>
  <c r="K234" i="26"/>
  <c r="K233" i="26" s="1"/>
  <c r="K232" i="26" s="1"/>
  <c r="J234" i="26"/>
  <c r="I234" i="26"/>
  <c r="H234" i="26"/>
  <c r="G234" i="26"/>
  <c r="F234" i="26"/>
  <c r="F233" i="26" s="1"/>
  <c r="U233" i="26"/>
  <c r="T233" i="26"/>
  <c r="T232" i="26" s="1"/>
  <c r="J233" i="26"/>
  <c r="J232" i="26" s="1"/>
  <c r="I233" i="26"/>
  <c r="G233" i="26"/>
  <c r="X232" i="26"/>
  <c r="I232" i="26"/>
  <c r="G232" i="26"/>
  <c r="F232" i="26"/>
  <c r="AB231" i="26"/>
  <c r="X231" i="26"/>
  <c r="X230" i="26" s="1"/>
  <c r="X229" i="26" s="1"/>
  <c r="X228" i="26" s="1"/>
  <c r="V231" i="26"/>
  <c r="V230" i="26" s="1"/>
  <c r="V229" i="26" s="1"/>
  <c r="V228" i="26" s="1"/>
  <c r="T231" i="26"/>
  <c r="M231" i="26"/>
  <c r="L231" i="26"/>
  <c r="W230" i="26"/>
  <c r="U230" i="26"/>
  <c r="AB230" i="26" s="1"/>
  <c r="T230" i="26"/>
  <c r="T229" i="26" s="1"/>
  <c r="T228" i="26" s="1"/>
  <c r="R230" i="26"/>
  <c r="R229" i="26" s="1"/>
  <c r="P230" i="26"/>
  <c r="O230" i="26"/>
  <c r="O229" i="26" s="1"/>
  <c r="O228" i="26" s="1"/>
  <c r="M230" i="26"/>
  <c r="K230" i="26"/>
  <c r="J230" i="26"/>
  <c r="I230" i="26"/>
  <c r="I229" i="26" s="1"/>
  <c r="I228" i="26" s="1"/>
  <c r="H230" i="26"/>
  <c r="H229" i="26" s="1"/>
  <c r="H228" i="26" s="1"/>
  <c r="G230" i="26"/>
  <c r="F230" i="26"/>
  <c r="W229" i="26"/>
  <c r="P229" i="26"/>
  <c r="K229" i="26"/>
  <c r="K228" i="26" s="1"/>
  <c r="J229" i="26"/>
  <c r="F229" i="26"/>
  <c r="R228" i="26"/>
  <c r="P228" i="26"/>
  <c r="J228" i="26"/>
  <c r="F228" i="26"/>
  <c r="AB227" i="26"/>
  <c r="Z227" i="26"/>
  <c r="X227" i="26"/>
  <c r="V227" i="26"/>
  <c r="T227" i="26"/>
  <c r="L227" i="26"/>
  <c r="M227" i="26" s="1"/>
  <c r="AB226" i="26"/>
  <c r="X226" i="26"/>
  <c r="X225" i="26" s="1"/>
  <c r="W226" i="26"/>
  <c r="W225" i="26" s="1"/>
  <c r="W224" i="26" s="1"/>
  <c r="V226" i="26"/>
  <c r="V225" i="26" s="1"/>
  <c r="V224" i="26" s="1"/>
  <c r="U226" i="26"/>
  <c r="T226" i="26"/>
  <c r="R226" i="26"/>
  <c r="P226" i="26"/>
  <c r="P225" i="26" s="1"/>
  <c r="P224" i="26" s="1"/>
  <c r="O226" i="26"/>
  <c r="O225" i="26" s="1"/>
  <c r="K226" i="26"/>
  <c r="K225" i="26" s="1"/>
  <c r="K224" i="26" s="1"/>
  <c r="J226" i="26"/>
  <c r="J225" i="26" s="1"/>
  <c r="J224" i="26" s="1"/>
  <c r="I226" i="26"/>
  <c r="H226" i="26"/>
  <c r="G226" i="26"/>
  <c r="F226" i="26"/>
  <c r="F225" i="26" s="1"/>
  <c r="T225" i="26"/>
  <c r="T224" i="26" s="1"/>
  <c r="I225" i="26"/>
  <c r="G225" i="26"/>
  <c r="X224" i="26"/>
  <c r="O224" i="26"/>
  <c r="I224" i="26"/>
  <c r="G224" i="26"/>
  <c r="F224" i="26"/>
  <c r="AC223" i="26"/>
  <c r="AB223" i="26"/>
  <c r="AA223" i="26"/>
  <c r="X223" i="26"/>
  <c r="X222" i="26" s="1"/>
  <c r="X221" i="26" s="1"/>
  <c r="X220" i="26" s="1"/>
  <c r="V223" i="26"/>
  <c r="T223" i="26"/>
  <c r="M223" i="26"/>
  <c r="L223" i="26"/>
  <c r="AA222" i="26"/>
  <c r="W222" i="26"/>
  <c r="AC222" i="26" s="1"/>
  <c r="V222" i="26"/>
  <c r="U222" i="26"/>
  <c r="AB222" i="26" s="1"/>
  <c r="T222" i="26"/>
  <c r="T221" i="26" s="1"/>
  <c r="T220" i="26" s="1"/>
  <c r="R222" i="26"/>
  <c r="P222" i="26"/>
  <c r="P221" i="26" s="1"/>
  <c r="O222" i="26"/>
  <c r="M222" i="26"/>
  <c r="K222" i="26"/>
  <c r="J222" i="26"/>
  <c r="J221" i="26" s="1"/>
  <c r="J220" i="26" s="1"/>
  <c r="I222" i="26"/>
  <c r="I221" i="26" s="1"/>
  <c r="I220" i="26" s="1"/>
  <c r="H222" i="26"/>
  <c r="G222" i="26"/>
  <c r="F222" i="26"/>
  <c r="AB221" i="26"/>
  <c r="W221" i="26"/>
  <c r="V221" i="26"/>
  <c r="U221" i="26"/>
  <c r="R221" i="26"/>
  <c r="O221" i="26"/>
  <c r="K221" i="26"/>
  <c r="H221" i="26"/>
  <c r="G221" i="26"/>
  <c r="F221" i="26"/>
  <c r="W220" i="26"/>
  <c r="V220" i="26"/>
  <c r="R220" i="26"/>
  <c r="P220" i="26"/>
  <c r="O220" i="26"/>
  <c r="K220" i="26"/>
  <c r="H220" i="26"/>
  <c r="F220" i="26"/>
  <c r="AC219" i="26"/>
  <c r="AB219" i="26"/>
  <c r="AA219" i="26"/>
  <c r="X219" i="26"/>
  <c r="V219" i="26"/>
  <c r="V218" i="26" s="1"/>
  <c r="V217" i="26" s="1"/>
  <c r="V216" i="26" s="1"/>
  <c r="T219" i="26"/>
  <c r="T218" i="26" s="1"/>
  <c r="T217" i="26" s="1"/>
  <c r="T216" i="26" s="1"/>
  <c r="S219" i="26"/>
  <c r="S218" i="26" s="1"/>
  <c r="S217" i="26" s="1"/>
  <c r="S216" i="26" s="1"/>
  <c r="Q219" i="26"/>
  <c r="L219" i="26"/>
  <c r="M219" i="26" s="1"/>
  <c r="AC218" i="26"/>
  <c r="AB218" i="26"/>
  <c r="X218" i="26"/>
  <c r="W218" i="26"/>
  <c r="U218" i="26"/>
  <c r="R218" i="26"/>
  <c r="Q218" i="26"/>
  <c r="Q217" i="26" s="1"/>
  <c r="Q216" i="26" s="1"/>
  <c r="P218" i="26"/>
  <c r="P217" i="26" s="1"/>
  <c r="P216" i="26" s="1"/>
  <c r="O218" i="26"/>
  <c r="K218" i="26"/>
  <c r="J218" i="26"/>
  <c r="J217" i="26" s="1"/>
  <c r="J216" i="26" s="1"/>
  <c r="I218" i="26"/>
  <c r="L218" i="26" s="1"/>
  <c r="H218" i="26"/>
  <c r="G218" i="26"/>
  <c r="F218" i="26"/>
  <c r="X217" i="26"/>
  <c r="X216" i="26" s="1"/>
  <c r="W217" i="26"/>
  <c r="O217" i="26"/>
  <c r="K217" i="26"/>
  <c r="K216" i="26" s="1"/>
  <c r="H217" i="26"/>
  <c r="G217" i="26"/>
  <c r="F217" i="26"/>
  <c r="W216" i="26"/>
  <c r="O216" i="26"/>
  <c r="H216" i="26"/>
  <c r="G216" i="26"/>
  <c r="F216" i="26"/>
  <c r="AC215" i="26"/>
  <c r="AB215" i="26"/>
  <c r="X215" i="26"/>
  <c r="V215" i="26"/>
  <c r="T215" i="26"/>
  <c r="T214" i="26" s="1"/>
  <c r="T213" i="26" s="1"/>
  <c r="T212" i="26" s="1"/>
  <c r="L215" i="26"/>
  <c r="M215" i="26" s="1"/>
  <c r="AB214" i="26"/>
  <c r="X214" i="26"/>
  <c r="X213" i="26" s="1"/>
  <c r="X212" i="26" s="1"/>
  <c r="W214" i="26"/>
  <c r="V214" i="26"/>
  <c r="V213" i="26" s="1"/>
  <c r="V212" i="26" s="1"/>
  <c r="U214" i="26"/>
  <c r="R214" i="26"/>
  <c r="P214" i="26"/>
  <c r="P213" i="26" s="1"/>
  <c r="P212" i="26" s="1"/>
  <c r="O214" i="26"/>
  <c r="K214" i="26"/>
  <c r="J214" i="26"/>
  <c r="I214" i="26"/>
  <c r="H214" i="26"/>
  <c r="G214" i="26"/>
  <c r="F214" i="26"/>
  <c r="U213" i="26"/>
  <c r="R213" i="26"/>
  <c r="O213" i="26"/>
  <c r="K213" i="26"/>
  <c r="K212" i="26" s="1"/>
  <c r="J213" i="26"/>
  <c r="J212" i="26" s="1"/>
  <c r="I213" i="26"/>
  <c r="H213" i="26"/>
  <c r="F213" i="26"/>
  <c r="U212" i="26"/>
  <c r="O212" i="26"/>
  <c r="I212" i="26"/>
  <c r="H212" i="26"/>
  <c r="F212" i="26"/>
  <c r="AC211" i="26"/>
  <c r="AB211" i="26"/>
  <c r="X211" i="26"/>
  <c r="V211" i="26"/>
  <c r="V210" i="26" s="1"/>
  <c r="V209" i="26" s="1"/>
  <c r="V208" i="26" s="1"/>
  <c r="T211" i="26"/>
  <c r="T210" i="26" s="1"/>
  <c r="T209" i="26" s="1"/>
  <c r="T208" i="26" s="1"/>
  <c r="M211" i="26"/>
  <c r="Y211" i="26" s="1"/>
  <c r="L211" i="26"/>
  <c r="AC210" i="26"/>
  <c r="Y210" i="26"/>
  <c r="X210" i="26"/>
  <c r="X209" i="26" s="1"/>
  <c r="X208" i="26" s="1"/>
  <c r="W210" i="26"/>
  <c r="U210" i="26"/>
  <c r="R210" i="26"/>
  <c r="R209" i="26" s="1"/>
  <c r="Y209" i="26" s="1"/>
  <c r="P210" i="26"/>
  <c r="O210" i="26"/>
  <c r="M210" i="26"/>
  <c r="M209" i="26" s="1"/>
  <c r="Z209" i="26" s="1"/>
  <c r="K210" i="26"/>
  <c r="J210" i="26"/>
  <c r="I210" i="26"/>
  <c r="H210" i="26"/>
  <c r="G210" i="26"/>
  <c r="G209" i="26" s="1"/>
  <c r="F210" i="26"/>
  <c r="F209" i="26" s="1"/>
  <c r="F208" i="26" s="1"/>
  <c r="AC209" i="26"/>
  <c r="W209" i="26"/>
  <c r="U209" i="26"/>
  <c r="P209" i="26"/>
  <c r="O209" i="26"/>
  <c r="J209" i="26"/>
  <c r="I209" i="26"/>
  <c r="H209" i="26"/>
  <c r="U208" i="26"/>
  <c r="P208" i="26"/>
  <c r="O208" i="26"/>
  <c r="J208" i="26"/>
  <c r="I208" i="26"/>
  <c r="H208" i="26"/>
  <c r="AC207" i="26"/>
  <c r="AB207" i="26"/>
  <c r="X207" i="26"/>
  <c r="X206" i="26" s="1"/>
  <c r="V207" i="26"/>
  <c r="V206" i="26" s="1"/>
  <c r="V205" i="26" s="1"/>
  <c r="V204" i="26" s="1"/>
  <c r="T207" i="26"/>
  <c r="L207" i="26"/>
  <c r="M207" i="26" s="1"/>
  <c r="W206" i="26"/>
  <c r="U206" i="26"/>
  <c r="AB206" i="26" s="1"/>
  <c r="T206" i="26"/>
  <c r="T205" i="26" s="1"/>
  <c r="R206" i="26"/>
  <c r="P206" i="26"/>
  <c r="O206" i="26"/>
  <c r="L206" i="26"/>
  <c r="K206" i="26"/>
  <c r="J206" i="26"/>
  <c r="I206" i="26"/>
  <c r="H206" i="26"/>
  <c r="G206" i="26"/>
  <c r="G205" i="26" s="1"/>
  <c r="F206" i="26"/>
  <c r="F205" i="26" s="1"/>
  <c r="F204" i="26" s="1"/>
  <c r="X205" i="26"/>
  <c r="X204" i="26" s="1"/>
  <c r="W205" i="26"/>
  <c r="U205" i="26"/>
  <c r="R205" i="26"/>
  <c r="P205" i="26"/>
  <c r="O205" i="26"/>
  <c r="O204" i="26" s="1"/>
  <c r="K205" i="26"/>
  <c r="J205" i="26"/>
  <c r="I205" i="26"/>
  <c r="I204" i="26" s="1"/>
  <c r="H205" i="26"/>
  <c r="H204" i="26" s="1"/>
  <c r="W204" i="26"/>
  <c r="T204" i="26"/>
  <c r="R204" i="26"/>
  <c r="P204" i="26"/>
  <c r="K204" i="26"/>
  <c r="J204" i="26"/>
  <c r="G204" i="26"/>
  <c r="L204" i="26" s="1"/>
  <c r="AB203" i="26"/>
  <c r="Z203" i="26"/>
  <c r="X203" i="26"/>
  <c r="V203" i="26"/>
  <c r="V202" i="26" s="1"/>
  <c r="V201" i="26" s="1"/>
  <c r="V200" i="26" s="1"/>
  <c r="T203" i="26"/>
  <c r="Q203" i="26"/>
  <c r="M203" i="26"/>
  <c r="L203" i="26"/>
  <c r="Z202" i="26"/>
  <c r="Y202" i="26"/>
  <c r="X202" i="26"/>
  <c r="X201" i="26" s="1"/>
  <c r="W202" i="26"/>
  <c r="U202" i="26"/>
  <c r="T202" i="26"/>
  <c r="T201" i="26" s="1"/>
  <c r="T200" i="26" s="1"/>
  <c r="R202" i="26"/>
  <c r="R201" i="26" s="1"/>
  <c r="Q202" i="26"/>
  <c r="P202" i="26"/>
  <c r="O202" i="26"/>
  <c r="O201" i="26" s="1"/>
  <c r="M202" i="26"/>
  <c r="K202" i="26"/>
  <c r="J202" i="26"/>
  <c r="I202" i="26"/>
  <c r="I201" i="26" s="1"/>
  <c r="H202" i="26"/>
  <c r="H201" i="26" s="1"/>
  <c r="H200" i="26" s="1"/>
  <c r="G202" i="26"/>
  <c r="F202" i="26"/>
  <c r="F201" i="26" s="1"/>
  <c r="F200" i="26" s="1"/>
  <c r="Q201" i="26"/>
  <c r="Q200" i="26" s="1"/>
  <c r="P201" i="26"/>
  <c r="J201" i="26"/>
  <c r="J200" i="26" s="1"/>
  <c r="G201" i="26"/>
  <c r="G200" i="26" s="1"/>
  <c r="X200" i="26"/>
  <c r="P200" i="26"/>
  <c r="O200" i="26"/>
  <c r="I200" i="26"/>
  <c r="AC199" i="26"/>
  <c r="AB199" i="26"/>
  <c r="X199" i="26"/>
  <c r="V199" i="26"/>
  <c r="V198" i="26" s="1"/>
  <c r="V197" i="26" s="1"/>
  <c r="V196" i="26" s="1"/>
  <c r="T199" i="26"/>
  <c r="T198" i="26" s="1"/>
  <c r="T197" i="26" s="1"/>
  <c r="T196" i="26" s="1"/>
  <c r="M199" i="26"/>
  <c r="S199" i="26" s="1"/>
  <c r="S198" i="26" s="1"/>
  <c r="S197" i="26" s="1"/>
  <c r="S196" i="26" s="1"/>
  <c r="L199" i="26"/>
  <c r="X198" i="26"/>
  <c r="X197" i="26" s="1"/>
  <c r="W198" i="26"/>
  <c r="U198" i="26"/>
  <c r="R198" i="26"/>
  <c r="AB198" i="26" s="1"/>
  <c r="P198" i="26"/>
  <c r="P197" i="26" s="1"/>
  <c r="O198" i="26"/>
  <c r="K198" i="26"/>
  <c r="K197" i="26" s="1"/>
  <c r="K196" i="26" s="1"/>
  <c r="J198" i="26"/>
  <c r="J197" i="26" s="1"/>
  <c r="J196" i="26" s="1"/>
  <c r="I198" i="26"/>
  <c r="H198" i="26"/>
  <c r="G198" i="26"/>
  <c r="F198" i="26"/>
  <c r="U197" i="26"/>
  <c r="O197" i="26"/>
  <c r="I197" i="26"/>
  <c r="H197" i="26"/>
  <c r="G197" i="26"/>
  <c r="L197" i="26" s="1"/>
  <c r="F197" i="26"/>
  <c r="F196" i="26" s="1"/>
  <c r="X196" i="26"/>
  <c r="U196" i="26"/>
  <c r="P196" i="26"/>
  <c r="O196" i="26"/>
  <c r="I196" i="26"/>
  <c r="H196" i="26"/>
  <c r="AC195" i="26"/>
  <c r="AB195" i="26"/>
  <c r="X195" i="26"/>
  <c r="X194" i="26" s="1"/>
  <c r="V195" i="26"/>
  <c r="V194" i="26" s="1"/>
  <c r="V193" i="26" s="1"/>
  <c r="V192" i="26" s="1"/>
  <c r="T195" i="26"/>
  <c r="L195" i="26"/>
  <c r="M195" i="26" s="1"/>
  <c r="W194" i="26"/>
  <c r="U194" i="26"/>
  <c r="AB194" i="26" s="1"/>
  <c r="T194" i="26"/>
  <c r="T193" i="26" s="1"/>
  <c r="R194" i="26"/>
  <c r="P194" i="26"/>
  <c r="O194" i="26"/>
  <c r="K194" i="26"/>
  <c r="J194" i="26"/>
  <c r="I194" i="26"/>
  <c r="H194" i="26"/>
  <c r="H193" i="26" s="1"/>
  <c r="H192" i="26" s="1"/>
  <c r="G194" i="26"/>
  <c r="F194" i="26"/>
  <c r="X193" i="26"/>
  <c r="X192" i="26" s="1"/>
  <c r="U193" i="26"/>
  <c r="R193" i="26"/>
  <c r="R192" i="26" s="1"/>
  <c r="P193" i="26"/>
  <c r="O193" i="26"/>
  <c r="K193" i="26"/>
  <c r="K192" i="26" s="1"/>
  <c r="J193" i="26"/>
  <c r="I193" i="26"/>
  <c r="G193" i="26"/>
  <c r="F193" i="26"/>
  <c r="F192" i="26" s="1"/>
  <c r="U192" i="26"/>
  <c r="AB192" i="26" s="1"/>
  <c r="T192" i="26"/>
  <c r="P192" i="26"/>
  <c r="O192" i="26"/>
  <c r="J192" i="26"/>
  <c r="I192" i="26"/>
  <c r="AC191" i="26"/>
  <c r="AB191" i="26"/>
  <c r="X191" i="26"/>
  <c r="V191" i="26"/>
  <c r="V190" i="26" s="1"/>
  <c r="V189" i="26" s="1"/>
  <c r="V188" i="26" s="1"/>
  <c r="T191" i="26"/>
  <c r="L191" i="26"/>
  <c r="M191" i="26" s="1"/>
  <c r="X190" i="26"/>
  <c r="X189" i="26" s="1"/>
  <c r="X188" i="26" s="1"/>
  <c r="W190" i="26"/>
  <c r="U190" i="26"/>
  <c r="T190" i="26"/>
  <c r="R190" i="26"/>
  <c r="R189" i="26" s="1"/>
  <c r="P190" i="26"/>
  <c r="O190" i="26"/>
  <c r="O189" i="26" s="1"/>
  <c r="K190" i="26"/>
  <c r="J190" i="26"/>
  <c r="I190" i="26"/>
  <c r="I189" i="26" s="1"/>
  <c r="H190" i="26"/>
  <c r="H189" i="26" s="1"/>
  <c r="G190" i="26"/>
  <c r="L190" i="26" s="1"/>
  <c r="F190" i="26"/>
  <c r="W189" i="26"/>
  <c r="T189" i="26"/>
  <c r="T188" i="26" s="1"/>
  <c r="P189" i="26"/>
  <c r="L189" i="26"/>
  <c r="K189" i="26"/>
  <c r="J189" i="26"/>
  <c r="G189" i="26"/>
  <c r="F189" i="26"/>
  <c r="F188" i="26" s="1"/>
  <c r="W188" i="26"/>
  <c r="P188" i="26"/>
  <c r="O188" i="26"/>
  <c r="K188" i="26"/>
  <c r="J188" i="26"/>
  <c r="I188" i="26"/>
  <c r="H188" i="26"/>
  <c r="G188" i="26"/>
  <c r="L188" i="26" s="1"/>
  <c r="AC187" i="26"/>
  <c r="AB187" i="26"/>
  <c r="AA187" i="26"/>
  <c r="Z187" i="26"/>
  <c r="Y187" i="26"/>
  <c r="X187" i="26"/>
  <c r="X186" i="26" s="1"/>
  <c r="X185" i="26" s="1"/>
  <c r="X184" i="26" s="1"/>
  <c r="V187" i="26"/>
  <c r="T187" i="26"/>
  <c r="S187" i="26"/>
  <c r="Q187" i="26"/>
  <c r="Q186" i="26" s="1"/>
  <c r="Q185" i="26" s="1"/>
  <c r="Q184" i="26" s="1"/>
  <c r="M187" i="26"/>
  <c r="L187" i="26"/>
  <c r="AA186" i="26"/>
  <c r="Z186" i="26"/>
  <c r="Y186" i="26"/>
  <c r="W186" i="26"/>
  <c r="AC186" i="26" s="1"/>
  <c r="V186" i="26"/>
  <c r="U186" i="26"/>
  <c r="AB186" i="26" s="1"/>
  <c r="T186" i="26"/>
  <c r="S186" i="26"/>
  <c r="R186" i="26"/>
  <c r="P186" i="26"/>
  <c r="P185" i="26" s="1"/>
  <c r="P184" i="26" s="1"/>
  <c r="O186" i="26"/>
  <c r="M186" i="26"/>
  <c r="K186" i="26"/>
  <c r="J186" i="26"/>
  <c r="J185" i="26" s="1"/>
  <c r="I186" i="26"/>
  <c r="I185" i="26" s="1"/>
  <c r="H186" i="26"/>
  <c r="G186" i="26"/>
  <c r="F186" i="26"/>
  <c r="AB185" i="26"/>
  <c r="AA185" i="26"/>
  <c r="Z185" i="26"/>
  <c r="W185" i="26"/>
  <c r="V185" i="26"/>
  <c r="U185" i="26"/>
  <c r="T185" i="26"/>
  <c r="T184" i="26" s="1"/>
  <c r="S185" i="26"/>
  <c r="S184" i="26" s="1"/>
  <c r="R185" i="26"/>
  <c r="O185" i="26"/>
  <c r="O184" i="26" s="1"/>
  <c r="M185" i="26"/>
  <c r="K185" i="26"/>
  <c r="H185" i="26"/>
  <c r="H184" i="26" s="1"/>
  <c r="G185" i="26"/>
  <c r="L185" i="26" s="1"/>
  <c r="F185" i="26"/>
  <c r="W184" i="26"/>
  <c r="V184" i="26"/>
  <c r="U184" i="26"/>
  <c r="R184" i="26"/>
  <c r="K184" i="26"/>
  <c r="J184" i="26"/>
  <c r="I184" i="26"/>
  <c r="F184" i="26"/>
  <c r="AC183" i="26"/>
  <c r="AB183" i="26"/>
  <c r="AA183" i="26"/>
  <c r="Z183" i="26"/>
  <c r="Y183" i="26"/>
  <c r="X183" i="26"/>
  <c r="V183" i="26"/>
  <c r="T183" i="26"/>
  <c r="S183" i="26"/>
  <c r="S182" i="26" s="1"/>
  <c r="S181" i="26" s="1"/>
  <c r="S180" i="26" s="1"/>
  <c r="Q183" i="26"/>
  <c r="L183" i="26"/>
  <c r="M183" i="26" s="1"/>
  <c r="M182" i="26" s="1"/>
  <c r="M181" i="26" s="1"/>
  <c r="M180" i="26" s="1"/>
  <c r="AA182" i="26"/>
  <c r="Z182" i="26"/>
  <c r="X182" i="26"/>
  <c r="W182" i="26"/>
  <c r="V182" i="26"/>
  <c r="U182" i="26"/>
  <c r="AB182" i="26" s="1"/>
  <c r="T182" i="26"/>
  <c r="R182" i="26"/>
  <c r="Y182" i="26" s="1"/>
  <c r="Q182" i="26"/>
  <c r="Q181" i="26" s="1"/>
  <c r="P182" i="26"/>
  <c r="O182" i="26"/>
  <c r="K182" i="26"/>
  <c r="J182" i="26"/>
  <c r="J181" i="26" s="1"/>
  <c r="I182" i="26"/>
  <c r="I181" i="26" s="1"/>
  <c r="H182" i="26"/>
  <c r="G182" i="26"/>
  <c r="F182" i="26"/>
  <c r="AB181" i="26"/>
  <c r="X181" i="26"/>
  <c r="W181" i="26"/>
  <c r="AA181" i="26" s="1"/>
  <c r="V181" i="26"/>
  <c r="V180" i="26" s="1"/>
  <c r="U181" i="26"/>
  <c r="T181" i="26"/>
  <c r="T180" i="26" s="1"/>
  <c r="R181" i="26"/>
  <c r="Y181" i="26" s="1"/>
  <c r="P181" i="26"/>
  <c r="O181" i="26"/>
  <c r="K181" i="26"/>
  <c r="K180" i="26" s="1"/>
  <c r="H181" i="26"/>
  <c r="G181" i="26"/>
  <c r="F181" i="26"/>
  <c r="X180" i="26"/>
  <c r="W180" i="26"/>
  <c r="R180" i="26"/>
  <c r="Y180" i="26" s="1"/>
  <c r="Q180" i="26"/>
  <c r="P180" i="26"/>
  <c r="O180" i="26"/>
  <c r="J180" i="26"/>
  <c r="I180" i="26"/>
  <c r="G180" i="26"/>
  <c r="F180" i="26"/>
  <c r="X179" i="26"/>
  <c r="V179" i="26"/>
  <c r="V178" i="26" s="1"/>
  <c r="V177" i="26" s="1"/>
  <c r="V176" i="26" s="1"/>
  <c r="T179" i="26"/>
  <c r="M179" i="26"/>
  <c r="L179" i="26"/>
  <c r="X178" i="26"/>
  <c r="W178" i="26"/>
  <c r="W177" i="26" s="1"/>
  <c r="W176" i="26" s="1"/>
  <c r="U178" i="26"/>
  <c r="T178" i="26"/>
  <c r="R178" i="26"/>
  <c r="P178" i="26"/>
  <c r="O178" i="26"/>
  <c r="K178" i="26"/>
  <c r="J178" i="26"/>
  <c r="I178" i="26"/>
  <c r="H178" i="26"/>
  <c r="H177" i="26" s="1"/>
  <c r="G178" i="26"/>
  <c r="X177" i="26"/>
  <c r="U177" i="26"/>
  <c r="U176" i="26" s="1"/>
  <c r="T177" i="26"/>
  <c r="T176" i="26" s="1"/>
  <c r="R177" i="26"/>
  <c r="R176" i="26" s="1"/>
  <c r="P177" i="26"/>
  <c r="O177" i="26"/>
  <c r="O176" i="26" s="1"/>
  <c r="K177" i="26"/>
  <c r="J177" i="26"/>
  <c r="G177" i="26"/>
  <c r="G176" i="26" s="1"/>
  <c r="X176" i="26"/>
  <c r="P176" i="26"/>
  <c r="K176" i="26"/>
  <c r="J176" i="26"/>
  <c r="I176" i="26"/>
  <c r="F176" i="26"/>
  <c r="X175" i="26"/>
  <c r="X174" i="26" s="1"/>
  <c r="X173" i="26" s="1"/>
  <c r="X172" i="26" s="1"/>
  <c r="V175" i="26"/>
  <c r="V174" i="26" s="1"/>
  <c r="V173" i="26" s="1"/>
  <c r="V172" i="26" s="1"/>
  <c r="T175" i="26"/>
  <c r="Q175" i="26"/>
  <c r="Q174" i="26" s="1"/>
  <c r="Q173" i="26" s="1"/>
  <c r="Q172" i="26" s="1"/>
  <c r="L175" i="26"/>
  <c r="M175" i="26" s="1"/>
  <c r="W174" i="26"/>
  <c r="U174" i="26"/>
  <c r="U173" i="26" s="1"/>
  <c r="U172" i="26" s="1"/>
  <c r="T174" i="26"/>
  <c r="T173" i="26" s="1"/>
  <c r="T172" i="26" s="1"/>
  <c r="R174" i="26"/>
  <c r="P174" i="26"/>
  <c r="O174" i="26"/>
  <c r="M174" i="26"/>
  <c r="K174" i="26"/>
  <c r="J174" i="26"/>
  <c r="I174" i="26"/>
  <c r="H174" i="26"/>
  <c r="G174" i="26"/>
  <c r="L174" i="26" s="1"/>
  <c r="F174" i="26"/>
  <c r="W173" i="26"/>
  <c r="W172" i="26" s="1"/>
  <c r="R173" i="26"/>
  <c r="R172" i="26" s="1"/>
  <c r="P173" i="26"/>
  <c r="P172" i="26" s="1"/>
  <c r="O173" i="26"/>
  <c r="O172" i="26" s="1"/>
  <c r="K173" i="26"/>
  <c r="K172" i="26" s="1"/>
  <c r="J173" i="26"/>
  <c r="J172" i="26" s="1"/>
  <c r="H173" i="26"/>
  <c r="I172" i="26"/>
  <c r="H172" i="26"/>
  <c r="F172" i="26"/>
  <c r="AC171" i="26"/>
  <c r="AB171" i="26"/>
  <c r="AA171" i="26"/>
  <c r="Z171" i="26"/>
  <c r="Y171" i="26"/>
  <c r="X171" i="26"/>
  <c r="V171" i="26"/>
  <c r="T171" i="26"/>
  <c r="S171" i="26"/>
  <c r="S170" i="26" s="1"/>
  <c r="S169" i="26" s="1"/>
  <c r="S168" i="26" s="1"/>
  <c r="Q171" i="26"/>
  <c r="Q170" i="26" s="1"/>
  <c r="Q169" i="26" s="1"/>
  <c r="Q168" i="26" s="1"/>
  <c r="L171" i="26"/>
  <c r="M171" i="26" s="1"/>
  <c r="M170" i="26" s="1"/>
  <c r="Z170" i="26"/>
  <c r="X170" i="26"/>
  <c r="W170" i="26"/>
  <c r="V170" i="26"/>
  <c r="U170" i="26"/>
  <c r="AB170" i="26" s="1"/>
  <c r="T170" i="26"/>
  <c r="R170" i="26"/>
  <c r="Y170" i="26" s="1"/>
  <c r="P170" i="26"/>
  <c r="P169" i="26" s="1"/>
  <c r="O170" i="26"/>
  <c r="K170" i="26"/>
  <c r="J170" i="26"/>
  <c r="J169" i="26" s="1"/>
  <c r="J168" i="26" s="1"/>
  <c r="I170" i="26"/>
  <c r="I169" i="26" s="1"/>
  <c r="H170" i="26"/>
  <c r="G170" i="26"/>
  <c r="F170" i="26"/>
  <c r="AB169" i="26"/>
  <c r="X169" i="26"/>
  <c r="V169" i="26"/>
  <c r="V168" i="26" s="1"/>
  <c r="U169" i="26"/>
  <c r="T169" i="26"/>
  <c r="T168" i="26" s="1"/>
  <c r="R169" i="26"/>
  <c r="O169" i="26"/>
  <c r="O168" i="26" s="1"/>
  <c r="K169" i="26"/>
  <c r="K168" i="26" s="1"/>
  <c r="G169" i="26"/>
  <c r="F169" i="26"/>
  <c r="AB168" i="26"/>
  <c r="X168" i="26"/>
  <c r="U168" i="26"/>
  <c r="R168" i="26"/>
  <c r="P168" i="26"/>
  <c r="I168" i="26"/>
  <c r="G168" i="26"/>
  <c r="F168" i="26"/>
  <c r="AC167" i="26"/>
  <c r="AB167" i="26"/>
  <c r="Z167" i="26"/>
  <c r="X167" i="26"/>
  <c r="V167" i="26"/>
  <c r="V166" i="26" s="1"/>
  <c r="T167" i="26"/>
  <c r="T166" i="26" s="1"/>
  <c r="T165" i="26" s="1"/>
  <c r="T164" i="26" s="1"/>
  <c r="L167" i="26"/>
  <c r="M167" i="26" s="1"/>
  <c r="AC166" i="26"/>
  <c r="AB166" i="26"/>
  <c r="X166" i="26"/>
  <c r="W166" i="26"/>
  <c r="U166" i="26"/>
  <c r="R166" i="26"/>
  <c r="R165" i="26" s="1"/>
  <c r="P166" i="26"/>
  <c r="O166" i="26"/>
  <c r="O165" i="26" s="1"/>
  <c r="O164" i="26" s="1"/>
  <c r="K166" i="26"/>
  <c r="J166" i="26"/>
  <c r="L166" i="26" s="1"/>
  <c r="I166" i="26"/>
  <c r="H166" i="26"/>
  <c r="G166" i="26"/>
  <c r="F166" i="26"/>
  <c r="X165" i="26"/>
  <c r="W165" i="26"/>
  <c r="V165" i="26"/>
  <c r="V164" i="26" s="1"/>
  <c r="P165" i="26"/>
  <c r="K165" i="26"/>
  <c r="K164" i="26" s="1"/>
  <c r="I165" i="26"/>
  <c r="H165" i="26"/>
  <c r="G165" i="26"/>
  <c r="F165" i="26"/>
  <c r="F164" i="26" s="1"/>
  <c r="X164" i="26"/>
  <c r="R164" i="26"/>
  <c r="P164" i="26"/>
  <c r="I164" i="26"/>
  <c r="H164" i="26"/>
  <c r="G164" i="26"/>
  <c r="AC163" i="26"/>
  <c r="AB163" i="26"/>
  <c r="X163" i="26"/>
  <c r="V163" i="26"/>
  <c r="V162" i="26" s="1"/>
  <c r="T163" i="26"/>
  <c r="T162" i="26" s="1"/>
  <c r="T161" i="26" s="1"/>
  <c r="T160" i="26" s="1"/>
  <c r="M163" i="26"/>
  <c r="S163" i="26" s="1"/>
  <c r="S162" i="26" s="1"/>
  <c r="S161" i="26" s="1"/>
  <c r="S160" i="26" s="1"/>
  <c r="L163" i="26"/>
  <c r="AB162" i="26"/>
  <c r="X162" i="26"/>
  <c r="X161" i="26" s="1"/>
  <c r="W162" i="26"/>
  <c r="U162" i="26"/>
  <c r="R162" i="26"/>
  <c r="P162" i="26"/>
  <c r="P161" i="26" s="1"/>
  <c r="O162" i="26"/>
  <c r="K162" i="26"/>
  <c r="K161" i="26" s="1"/>
  <c r="K160" i="26" s="1"/>
  <c r="J162" i="26"/>
  <c r="I162" i="26"/>
  <c r="H162" i="26"/>
  <c r="G162" i="26"/>
  <c r="F162" i="26"/>
  <c r="F161" i="26" s="1"/>
  <c r="F160" i="26" s="1"/>
  <c r="V161" i="26"/>
  <c r="U161" i="26"/>
  <c r="O161" i="26"/>
  <c r="I161" i="26"/>
  <c r="H161" i="26"/>
  <c r="G161" i="26"/>
  <c r="X160" i="26"/>
  <c r="V160" i="26"/>
  <c r="U160" i="26"/>
  <c r="P160" i="26"/>
  <c r="O160" i="26"/>
  <c r="I160" i="26"/>
  <c r="H160" i="26"/>
  <c r="AB159" i="26"/>
  <c r="AA159" i="26"/>
  <c r="X159" i="26"/>
  <c r="X158" i="26" s="1"/>
  <c r="X157" i="26" s="1"/>
  <c r="X156" i="26" s="1"/>
  <c r="V159" i="26"/>
  <c r="V158" i="26" s="1"/>
  <c r="V157" i="26" s="1"/>
  <c r="V156" i="26" s="1"/>
  <c r="T159" i="26"/>
  <c r="T158" i="26" s="1"/>
  <c r="L159" i="26"/>
  <c r="M159" i="26" s="1"/>
  <c r="AB158" i="26"/>
  <c r="W158" i="26"/>
  <c r="U158" i="26"/>
  <c r="R158" i="26"/>
  <c r="P158" i="26"/>
  <c r="O158" i="26"/>
  <c r="K158" i="26"/>
  <c r="K157" i="26" s="1"/>
  <c r="K156" i="26" s="1"/>
  <c r="J158" i="26"/>
  <c r="I158" i="26"/>
  <c r="H158" i="26"/>
  <c r="G158" i="26"/>
  <c r="F158" i="26"/>
  <c r="F157" i="26" s="1"/>
  <c r="F156" i="26" s="1"/>
  <c r="W157" i="26"/>
  <c r="W156" i="26" s="1"/>
  <c r="T157" i="26"/>
  <c r="T156" i="26" s="1"/>
  <c r="P157" i="26"/>
  <c r="P156" i="26" s="1"/>
  <c r="O157" i="26"/>
  <c r="J157" i="26"/>
  <c r="J156" i="26" s="1"/>
  <c r="I157" i="26"/>
  <c r="I156" i="26" s="1"/>
  <c r="H157" i="26"/>
  <c r="H156" i="26" s="1"/>
  <c r="G157" i="26"/>
  <c r="O156" i="26"/>
  <c r="G156" i="26"/>
  <c r="AB155" i="26"/>
  <c r="AA155" i="26"/>
  <c r="X155" i="26"/>
  <c r="X154" i="26" s="1"/>
  <c r="V155" i="26"/>
  <c r="T155" i="26"/>
  <c r="M155" i="26"/>
  <c r="L155" i="26"/>
  <c r="AA154" i="26"/>
  <c r="W154" i="26"/>
  <c r="V154" i="26"/>
  <c r="U154" i="26"/>
  <c r="T154" i="26"/>
  <c r="T153" i="26" s="1"/>
  <c r="T152" i="26" s="1"/>
  <c r="R154" i="26"/>
  <c r="P154" i="26"/>
  <c r="O154" i="26"/>
  <c r="O153" i="26" s="1"/>
  <c r="O152" i="26" s="1"/>
  <c r="M154" i="26"/>
  <c r="K154" i="26"/>
  <c r="J154" i="26"/>
  <c r="I154" i="26"/>
  <c r="I153" i="26" s="1"/>
  <c r="I152" i="26" s="1"/>
  <c r="H154" i="26"/>
  <c r="G154" i="26"/>
  <c r="L154" i="26" s="1"/>
  <c r="F154" i="26"/>
  <c r="X153" i="26"/>
  <c r="X152" i="26" s="1"/>
  <c r="W153" i="26"/>
  <c r="V153" i="26"/>
  <c r="R153" i="26"/>
  <c r="R152" i="26" s="1"/>
  <c r="P153" i="26"/>
  <c r="K153" i="26"/>
  <c r="K152" i="26" s="1"/>
  <c r="J153" i="26"/>
  <c r="H153" i="26"/>
  <c r="H152" i="26" s="1"/>
  <c r="G153" i="26"/>
  <c r="L153" i="26" s="1"/>
  <c r="F153" i="26"/>
  <c r="W152" i="26"/>
  <c r="V152" i="26"/>
  <c r="P152" i="26"/>
  <c r="J152" i="26"/>
  <c r="F152" i="26"/>
  <c r="AC151" i="26"/>
  <c r="AB151" i="26"/>
  <c r="X151" i="26"/>
  <c r="V151" i="26"/>
  <c r="V150" i="26" s="1"/>
  <c r="V149" i="26" s="1"/>
  <c r="V148" i="26" s="1"/>
  <c r="T151" i="26"/>
  <c r="T150" i="26" s="1"/>
  <c r="M151" i="26"/>
  <c r="L151" i="26"/>
  <c r="X150" i="26"/>
  <c r="X149" i="26" s="1"/>
  <c r="W150" i="26"/>
  <c r="U150" i="26"/>
  <c r="R150" i="26"/>
  <c r="R149" i="26" s="1"/>
  <c r="P150" i="26"/>
  <c r="O150" i="26"/>
  <c r="M150" i="26"/>
  <c r="L150" i="26"/>
  <c r="K150" i="26"/>
  <c r="K149" i="26" s="1"/>
  <c r="J150" i="26"/>
  <c r="I150" i="26"/>
  <c r="H150" i="26"/>
  <c r="G150" i="26"/>
  <c r="G149" i="26" s="1"/>
  <c r="L149" i="26" s="1"/>
  <c r="F150" i="26"/>
  <c r="F149" i="26" s="1"/>
  <c r="F148" i="26" s="1"/>
  <c r="U149" i="26"/>
  <c r="AB149" i="26" s="1"/>
  <c r="T149" i="26"/>
  <c r="T148" i="26" s="1"/>
  <c r="P149" i="26"/>
  <c r="O149" i="26"/>
  <c r="J149" i="26"/>
  <c r="I149" i="26"/>
  <c r="H149" i="26"/>
  <c r="H148" i="26" s="1"/>
  <c r="X148" i="26"/>
  <c r="U148" i="26"/>
  <c r="R148" i="26"/>
  <c r="P148" i="26"/>
  <c r="O148" i="26"/>
  <c r="K148" i="26"/>
  <c r="J148" i="26"/>
  <c r="I148" i="26"/>
  <c r="AC147" i="26"/>
  <c r="AB147" i="26"/>
  <c r="X147" i="26"/>
  <c r="X146" i="26" s="1"/>
  <c r="V147" i="26"/>
  <c r="V146" i="26" s="1"/>
  <c r="V145" i="26" s="1"/>
  <c r="V144" i="26" s="1"/>
  <c r="T147" i="26"/>
  <c r="L147" i="26"/>
  <c r="M147" i="26" s="1"/>
  <c r="AA146" i="26"/>
  <c r="Z146" i="26"/>
  <c r="Y146" i="26"/>
  <c r="W146" i="26"/>
  <c r="U146" i="26"/>
  <c r="T146" i="26"/>
  <c r="R146" i="26"/>
  <c r="R145" i="26" s="1"/>
  <c r="P146" i="26"/>
  <c r="O146" i="26"/>
  <c r="M146" i="26"/>
  <c r="L146" i="26"/>
  <c r="K146" i="26"/>
  <c r="J146" i="26"/>
  <c r="I146" i="26"/>
  <c r="H146" i="26"/>
  <c r="G146" i="26"/>
  <c r="F146" i="26"/>
  <c r="F145" i="26" s="1"/>
  <c r="X145" i="26"/>
  <c r="X144" i="26" s="1"/>
  <c r="W145" i="26"/>
  <c r="AC145" i="26" s="1"/>
  <c r="U145" i="26"/>
  <c r="T145" i="26"/>
  <c r="T144" i="26" s="1"/>
  <c r="P145" i="26"/>
  <c r="O145" i="26"/>
  <c r="O144" i="26" s="1"/>
  <c r="M145" i="26"/>
  <c r="K145" i="26"/>
  <c r="J145" i="26"/>
  <c r="I145" i="26"/>
  <c r="H145" i="26"/>
  <c r="H144" i="26" s="1"/>
  <c r="G145" i="26"/>
  <c r="W144" i="26"/>
  <c r="R144" i="26"/>
  <c r="P144" i="26"/>
  <c r="K144" i="26"/>
  <c r="J144" i="26"/>
  <c r="I144" i="26"/>
  <c r="F144" i="26"/>
  <c r="AB143" i="26"/>
  <c r="X143" i="26"/>
  <c r="V143" i="26"/>
  <c r="V142" i="26" s="1"/>
  <c r="T143" i="26"/>
  <c r="M143" i="26"/>
  <c r="Z143" i="26" s="1"/>
  <c r="L143" i="26"/>
  <c r="X142" i="26"/>
  <c r="X141" i="26" s="1"/>
  <c r="X140" i="26" s="1"/>
  <c r="W142" i="26"/>
  <c r="U142" i="26"/>
  <c r="T142" i="26"/>
  <c r="T141" i="26" s="1"/>
  <c r="T140" i="26" s="1"/>
  <c r="R142" i="26"/>
  <c r="R141" i="26" s="1"/>
  <c r="P142" i="26"/>
  <c r="O142" i="26"/>
  <c r="K142" i="26"/>
  <c r="L142" i="26" s="1"/>
  <c r="J142" i="26"/>
  <c r="I142" i="26"/>
  <c r="H142" i="26"/>
  <c r="H141" i="26" s="1"/>
  <c r="H140" i="26" s="1"/>
  <c r="G142" i="26"/>
  <c r="F142" i="26"/>
  <c r="F141" i="26" s="1"/>
  <c r="F140" i="26" s="1"/>
  <c r="V141" i="26"/>
  <c r="U141" i="26"/>
  <c r="P141" i="26"/>
  <c r="O141" i="26"/>
  <c r="K141" i="26"/>
  <c r="J141" i="26"/>
  <c r="L141" i="26" s="1"/>
  <c r="I141" i="26"/>
  <c r="G141" i="26"/>
  <c r="G140" i="26" s="1"/>
  <c r="V140" i="26"/>
  <c r="U140" i="26"/>
  <c r="P140" i="26"/>
  <c r="O140" i="26"/>
  <c r="K140" i="26"/>
  <c r="J140" i="26"/>
  <c r="I140" i="26"/>
  <c r="AC139" i="26"/>
  <c r="AB139" i="26"/>
  <c r="AA139" i="26"/>
  <c r="X139" i="26"/>
  <c r="X138" i="26" s="1"/>
  <c r="X135" i="26" s="1"/>
  <c r="X133" i="26" s="1"/>
  <c r="V139" i="26"/>
  <c r="V138" i="26" s="1"/>
  <c r="T139" i="26"/>
  <c r="T138" i="26" s="1"/>
  <c r="T135" i="26" s="1"/>
  <c r="T133" i="26" s="1"/>
  <c r="S139" i="26"/>
  <c r="S138" i="26" s="1"/>
  <c r="S135" i="26" s="1"/>
  <c r="S133" i="26" s="1"/>
  <c r="L139" i="26"/>
  <c r="M139" i="26" s="1"/>
  <c r="AC138" i="26"/>
  <c r="AB138" i="26"/>
  <c r="W138" i="26"/>
  <c r="U138" i="26"/>
  <c r="R138" i="26"/>
  <c r="Q138" i="26"/>
  <c r="Q135" i="26" s="1"/>
  <c r="Q133" i="26" s="1"/>
  <c r="P138" i="26"/>
  <c r="P135" i="26" s="1"/>
  <c r="P133" i="26" s="1"/>
  <c r="O138" i="26"/>
  <c r="K138" i="26"/>
  <c r="J138" i="26"/>
  <c r="I138" i="26"/>
  <c r="H138" i="26"/>
  <c r="G138" i="26"/>
  <c r="F138" i="26"/>
  <c r="AC137" i="26"/>
  <c r="AB137" i="26"/>
  <c r="AA137" i="26"/>
  <c r="X137" i="26"/>
  <c r="X136" i="26" s="1"/>
  <c r="X134" i="26" s="1"/>
  <c r="X132" i="26" s="1"/>
  <c r="V137" i="26"/>
  <c r="T137" i="26"/>
  <c r="T136" i="26" s="1"/>
  <c r="T134" i="26" s="1"/>
  <c r="T132" i="26" s="1"/>
  <c r="L137" i="26"/>
  <c r="M137" i="26" s="1"/>
  <c r="AC136" i="26"/>
  <c r="AB136" i="26"/>
  <c r="W136" i="26"/>
  <c r="V136" i="26"/>
  <c r="V134" i="26" s="1"/>
  <c r="U136" i="26"/>
  <c r="U134" i="26" s="1"/>
  <c r="R136" i="26"/>
  <c r="Q136" i="26"/>
  <c r="P136" i="26"/>
  <c r="O136" i="26"/>
  <c r="K136" i="26"/>
  <c r="K134" i="26" s="1"/>
  <c r="K132" i="26" s="1"/>
  <c r="J136" i="26"/>
  <c r="L136" i="26" s="1"/>
  <c r="I136" i="26"/>
  <c r="H136" i="26"/>
  <c r="G136" i="26"/>
  <c r="F136" i="26"/>
  <c r="F134" i="26" s="1"/>
  <c r="W135" i="26"/>
  <c r="V135" i="26"/>
  <c r="V133" i="26" s="1"/>
  <c r="O135" i="26"/>
  <c r="O133" i="26" s="1"/>
  <c r="K135" i="26"/>
  <c r="K133" i="26" s="1"/>
  <c r="J135" i="26"/>
  <c r="J133" i="26" s="1"/>
  <c r="H135" i="26"/>
  <c r="G135" i="26"/>
  <c r="F135" i="26"/>
  <c r="F133" i="26" s="1"/>
  <c r="W134" i="26"/>
  <c r="Q134" i="26"/>
  <c r="P134" i="26"/>
  <c r="O134" i="26"/>
  <c r="O132" i="26" s="1"/>
  <c r="O122" i="26" s="1"/>
  <c r="O120" i="26" s="1"/>
  <c r="I134" i="26"/>
  <c r="H134" i="26"/>
  <c r="G134" i="26"/>
  <c r="H133" i="26"/>
  <c r="G133" i="26"/>
  <c r="V132" i="26"/>
  <c r="Q132" i="26"/>
  <c r="P132" i="26"/>
  <c r="I132" i="26"/>
  <c r="H132" i="26"/>
  <c r="G132" i="26"/>
  <c r="F132" i="26"/>
  <c r="AB131" i="26"/>
  <c r="AA131" i="26"/>
  <c r="X131" i="26"/>
  <c r="V131" i="26"/>
  <c r="V130" i="26" s="1"/>
  <c r="V129" i="26" s="1"/>
  <c r="V128" i="26" s="1"/>
  <c r="T131" i="26"/>
  <c r="T130" i="26" s="1"/>
  <c r="T129" i="26" s="1"/>
  <c r="T128" i="26" s="1"/>
  <c r="S131" i="26"/>
  <c r="S130" i="26" s="1"/>
  <c r="S129" i="26" s="1"/>
  <c r="S128" i="26" s="1"/>
  <c r="Q131" i="26"/>
  <c r="L131" i="26"/>
  <c r="M131" i="26" s="1"/>
  <c r="X130" i="26"/>
  <c r="W130" i="26"/>
  <c r="U130" i="26"/>
  <c r="AB130" i="26" s="1"/>
  <c r="R130" i="26"/>
  <c r="Q130" i="26"/>
  <c r="Q129" i="26" s="1"/>
  <c r="Q128" i="26" s="1"/>
  <c r="P130" i="26"/>
  <c r="P129" i="26" s="1"/>
  <c r="P128" i="26" s="1"/>
  <c r="O130" i="26"/>
  <c r="O129" i="26" s="1"/>
  <c r="O128" i="26" s="1"/>
  <c r="K130" i="26"/>
  <c r="K129" i="26" s="1"/>
  <c r="K128" i="26" s="1"/>
  <c r="J130" i="26"/>
  <c r="I130" i="26"/>
  <c r="I129" i="26" s="1"/>
  <c r="I128" i="26" s="1"/>
  <c r="H130" i="26"/>
  <c r="G130" i="26"/>
  <c r="F130" i="26"/>
  <c r="X129" i="26"/>
  <c r="U129" i="26"/>
  <c r="R129" i="26"/>
  <c r="J129" i="26"/>
  <c r="J128" i="26" s="1"/>
  <c r="G129" i="26"/>
  <c r="F129" i="26"/>
  <c r="X128" i="26"/>
  <c r="R128" i="26"/>
  <c r="G128" i="26"/>
  <c r="F128" i="26"/>
  <c r="AB127" i="26"/>
  <c r="Z127" i="26"/>
  <c r="X127" i="26"/>
  <c r="X126" i="26" s="1"/>
  <c r="X125" i="26" s="1"/>
  <c r="X124" i="26" s="1"/>
  <c r="V127" i="26"/>
  <c r="V126" i="26" s="1"/>
  <c r="T127" i="26"/>
  <c r="M127" i="26"/>
  <c r="L127" i="26"/>
  <c r="W126" i="26"/>
  <c r="W125" i="26" s="1"/>
  <c r="U126" i="26"/>
  <c r="AB126" i="26" s="1"/>
  <c r="T126" i="26"/>
  <c r="T125" i="26" s="1"/>
  <c r="T124" i="26" s="1"/>
  <c r="R126" i="26"/>
  <c r="P126" i="26"/>
  <c r="O126" i="26"/>
  <c r="K126" i="26"/>
  <c r="J126" i="26"/>
  <c r="I126" i="26"/>
  <c r="H126" i="26"/>
  <c r="H125" i="26" s="1"/>
  <c r="H124" i="26" s="1"/>
  <c r="G126" i="26"/>
  <c r="L126" i="26" s="1"/>
  <c r="F126" i="26"/>
  <c r="V125" i="26"/>
  <c r="U125" i="26"/>
  <c r="R125" i="26"/>
  <c r="P125" i="26"/>
  <c r="O125" i="26"/>
  <c r="K125" i="26"/>
  <c r="K124" i="26" s="1"/>
  <c r="J125" i="26"/>
  <c r="J124" i="26" s="1"/>
  <c r="I125" i="26"/>
  <c r="G125" i="26"/>
  <c r="F125" i="26"/>
  <c r="V124" i="26"/>
  <c r="V123" i="26" s="1"/>
  <c r="V121" i="26" s="1"/>
  <c r="V118" i="26" s="1"/>
  <c r="U124" i="26"/>
  <c r="P124" i="26"/>
  <c r="O124" i="26"/>
  <c r="I124" i="26"/>
  <c r="F124" i="26"/>
  <c r="P122" i="26"/>
  <c r="P120" i="26" s="1"/>
  <c r="K119" i="26"/>
  <c r="AC116" i="26"/>
  <c r="AB116" i="26"/>
  <c r="X116" i="26"/>
  <c r="X115" i="26" s="1"/>
  <c r="X110" i="26" s="1"/>
  <c r="X108" i="26" s="1"/>
  <c r="V116" i="26"/>
  <c r="V115" i="26" s="1"/>
  <c r="V110" i="26" s="1"/>
  <c r="V108" i="26" s="1"/>
  <c r="T116" i="26"/>
  <c r="L116" i="26"/>
  <c r="M116" i="26" s="1"/>
  <c r="W115" i="26"/>
  <c r="U115" i="26"/>
  <c r="T115" i="26"/>
  <c r="R115" i="26"/>
  <c r="P115" i="26"/>
  <c r="O115" i="26"/>
  <c r="O110" i="26" s="1"/>
  <c r="L115" i="26"/>
  <c r="K115" i="26"/>
  <c r="J115" i="26"/>
  <c r="I115" i="26"/>
  <c r="I110" i="26" s="1"/>
  <c r="H115" i="26"/>
  <c r="H110" i="26" s="1"/>
  <c r="H108" i="26" s="1"/>
  <c r="G115" i="26"/>
  <c r="G110" i="26" s="1"/>
  <c r="G108" i="26" s="1"/>
  <c r="F115" i="26"/>
  <c r="F110" i="26" s="1"/>
  <c r="F108" i="26" s="1"/>
  <c r="X114" i="26"/>
  <c r="V114" i="26"/>
  <c r="T114" i="26"/>
  <c r="T113" i="26" s="1"/>
  <c r="M114" i="26"/>
  <c r="L114" i="26"/>
  <c r="X113" i="26"/>
  <c r="X112" i="26" s="1"/>
  <c r="W113" i="26"/>
  <c r="W112" i="26" s="1"/>
  <c r="V113" i="26"/>
  <c r="V112" i="26" s="1"/>
  <c r="V111" i="26" s="1"/>
  <c r="V109" i="26" s="1"/>
  <c r="U113" i="26"/>
  <c r="R113" i="26"/>
  <c r="P113" i="26"/>
  <c r="P112" i="26" s="1"/>
  <c r="P111" i="26" s="1"/>
  <c r="P109" i="26" s="1"/>
  <c r="O113" i="26"/>
  <c r="O112" i="26" s="1"/>
  <c r="O111" i="26" s="1"/>
  <c r="O109" i="26" s="1"/>
  <c r="K113" i="26"/>
  <c r="J113" i="26"/>
  <c r="I113" i="26"/>
  <c r="H113" i="26"/>
  <c r="G113" i="26"/>
  <c r="F113" i="26"/>
  <c r="F112" i="26" s="1"/>
  <c r="T112" i="26"/>
  <c r="T111" i="26" s="1"/>
  <c r="T109" i="26" s="1"/>
  <c r="J112" i="26"/>
  <c r="J111" i="26" s="1"/>
  <c r="I112" i="26"/>
  <c r="I111" i="26" s="1"/>
  <c r="H112" i="26"/>
  <c r="G112" i="26"/>
  <c r="X111" i="26"/>
  <c r="X109" i="26" s="1"/>
  <c r="W111" i="26"/>
  <c r="H111" i="26"/>
  <c r="H109" i="26" s="1"/>
  <c r="G111" i="26"/>
  <c r="G109" i="26" s="1"/>
  <c r="F111" i="26"/>
  <c r="F109" i="26" s="1"/>
  <c r="W110" i="26"/>
  <c r="T110" i="26"/>
  <c r="T108" i="26" s="1"/>
  <c r="R110" i="26"/>
  <c r="P110" i="26"/>
  <c r="L110" i="26"/>
  <c r="K110" i="26"/>
  <c r="J110" i="26"/>
  <c r="J109" i="26"/>
  <c r="I109" i="26"/>
  <c r="W108" i="26"/>
  <c r="R108" i="26"/>
  <c r="P108" i="26"/>
  <c r="O108" i="26"/>
  <c r="K108" i="26"/>
  <c r="J108" i="26"/>
  <c r="I108" i="26"/>
  <c r="AA107" i="26"/>
  <c r="Z107" i="26"/>
  <c r="Y107" i="26"/>
  <c r="X107" i="26"/>
  <c r="V107" i="26"/>
  <c r="T107" i="26"/>
  <c r="S107" i="26"/>
  <c r="S106" i="26" s="1"/>
  <c r="Q107" i="26"/>
  <c r="Q106" i="26" s="1"/>
  <c r="M107" i="26"/>
  <c r="L107" i="26"/>
  <c r="Z106" i="26"/>
  <c r="X106" i="26"/>
  <c r="W106" i="26"/>
  <c r="V106" i="26"/>
  <c r="U106" i="26"/>
  <c r="U105" i="26" s="1"/>
  <c r="T106" i="26"/>
  <c r="T105" i="26" s="1"/>
  <c r="R106" i="26"/>
  <c r="Y106" i="26" s="1"/>
  <c r="P106" i="26"/>
  <c r="O106" i="26"/>
  <c r="O105" i="26" s="1"/>
  <c r="M106" i="26"/>
  <c r="K106" i="26"/>
  <c r="J106" i="26"/>
  <c r="I106" i="26"/>
  <c r="I105" i="26" s="1"/>
  <c r="H106" i="26"/>
  <c r="H105" i="26" s="1"/>
  <c r="G106" i="26"/>
  <c r="F106" i="26"/>
  <c r="X105" i="26"/>
  <c r="W105" i="26"/>
  <c r="V105" i="26"/>
  <c r="S105" i="26"/>
  <c r="Q105" i="26"/>
  <c r="P105" i="26"/>
  <c r="K105" i="26"/>
  <c r="J105" i="26"/>
  <c r="F105" i="26"/>
  <c r="AC104" i="26"/>
  <c r="AB104" i="26"/>
  <c r="X104" i="26"/>
  <c r="V104" i="26"/>
  <c r="T104" i="26"/>
  <c r="L104" i="26"/>
  <c r="M104" i="26" s="1"/>
  <c r="Y104" i="26" s="1"/>
  <c r="F104" i="26"/>
  <c r="F102" i="26" s="1"/>
  <c r="F101" i="26" s="1"/>
  <c r="AC103" i="26"/>
  <c r="AB103" i="26"/>
  <c r="AA103" i="26"/>
  <c r="Z103" i="26"/>
  <c r="Y103" i="26"/>
  <c r="X103" i="26"/>
  <c r="X102" i="26" s="1"/>
  <c r="X101" i="26" s="1"/>
  <c r="V103" i="26"/>
  <c r="T103" i="26"/>
  <c r="S103" i="26"/>
  <c r="Q103" i="26"/>
  <c r="M103" i="26"/>
  <c r="L103" i="26"/>
  <c r="F103" i="26"/>
  <c r="AB102" i="26"/>
  <c r="W102" i="26"/>
  <c r="V102" i="26"/>
  <c r="U102" i="26"/>
  <c r="T102" i="26"/>
  <c r="R102" i="26"/>
  <c r="P102" i="26"/>
  <c r="O102" i="26"/>
  <c r="K102" i="26"/>
  <c r="J102" i="26"/>
  <c r="I102" i="26"/>
  <c r="H102" i="26"/>
  <c r="G102" i="26"/>
  <c r="AB101" i="26"/>
  <c r="W101" i="26"/>
  <c r="W91" i="26" s="1"/>
  <c r="V101" i="26"/>
  <c r="V91" i="26" s="1"/>
  <c r="U101" i="26"/>
  <c r="T101" i="26"/>
  <c r="T91" i="26" s="1"/>
  <c r="R101" i="26"/>
  <c r="P101" i="26"/>
  <c r="P91" i="26" s="1"/>
  <c r="O101" i="26"/>
  <c r="O91" i="26" s="1"/>
  <c r="K101" i="26"/>
  <c r="K91" i="26" s="1"/>
  <c r="J101" i="26"/>
  <c r="I101" i="26"/>
  <c r="H101" i="26"/>
  <c r="G101" i="26"/>
  <c r="AC100" i="26"/>
  <c r="AB100" i="26"/>
  <c r="AA100" i="26"/>
  <c r="X100" i="26"/>
  <c r="V100" i="26"/>
  <c r="T100" i="26"/>
  <c r="S100" i="26"/>
  <c r="Q100" i="26"/>
  <c r="L100" i="26"/>
  <c r="M100" i="26" s="1"/>
  <c r="AC99" i="26"/>
  <c r="AB99" i="26"/>
  <c r="X99" i="26"/>
  <c r="X98" i="26" s="1"/>
  <c r="X97" i="26" s="1"/>
  <c r="V99" i="26"/>
  <c r="V98" i="26" s="1"/>
  <c r="T99" i="26"/>
  <c r="L99" i="26"/>
  <c r="M99" i="26" s="1"/>
  <c r="AC98" i="26"/>
  <c r="AB98" i="26"/>
  <c r="W98" i="26"/>
  <c r="U98" i="26"/>
  <c r="R98" i="26"/>
  <c r="P98" i="26"/>
  <c r="O98" i="26"/>
  <c r="L98" i="26"/>
  <c r="K98" i="26"/>
  <c r="J98" i="26"/>
  <c r="I98" i="26"/>
  <c r="H98" i="26"/>
  <c r="G98" i="26"/>
  <c r="G97" i="26" s="1"/>
  <c r="F98" i="26"/>
  <c r="F97" i="26" s="1"/>
  <c r="F96" i="26" s="1"/>
  <c r="W97" i="26"/>
  <c r="V97" i="26"/>
  <c r="V96" i="26" s="1"/>
  <c r="U97" i="26"/>
  <c r="R97" i="26"/>
  <c r="AB97" i="26" s="1"/>
  <c r="P97" i="26"/>
  <c r="P96" i="26" s="1"/>
  <c r="O97" i="26"/>
  <c r="K97" i="26"/>
  <c r="J97" i="26"/>
  <c r="I97" i="26"/>
  <c r="H97" i="26"/>
  <c r="X96" i="26"/>
  <c r="U96" i="26"/>
  <c r="R96" i="26"/>
  <c r="AB96" i="26" s="1"/>
  <c r="O96" i="26"/>
  <c r="K96" i="26"/>
  <c r="J96" i="26"/>
  <c r="I96" i="26"/>
  <c r="H96" i="26"/>
  <c r="Z95" i="26"/>
  <c r="X95" i="26"/>
  <c r="V95" i="26"/>
  <c r="V94" i="26" s="1"/>
  <c r="V93" i="26" s="1"/>
  <c r="V92" i="26" s="1"/>
  <c r="T95" i="26"/>
  <c r="O95" i="26"/>
  <c r="L95" i="26"/>
  <c r="M95" i="26" s="1"/>
  <c r="X94" i="26"/>
  <c r="W94" i="26"/>
  <c r="U94" i="26"/>
  <c r="U93" i="26" s="1"/>
  <c r="T94" i="26"/>
  <c r="T93" i="26" s="1"/>
  <c r="R94" i="26"/>
  <c r="P94" i="26"/>
  <c r="P93" i="26" s="1"/>
  <c r="O94" i="26"/>
  <c r="K94" i="26"/>
  <c r="K93" i="26" s="1"/>
  <c r="J94" i="26"/>
  <c r="J93" i="26" s="1"/>
  <c r="I94" i="26"/>
  <c r="I93" i="26" s="1"/>
  <c r="I92" i="26" s="1"/>
  <c r="H94" i="26"/>
  <c r="H93" i="26" s="1"/>
  <c r="H92" i="26" s="1"/>
  <c r="G94" i="26"/>
  <c r="F94" i="26"/>
  <c r="X93" i="26"/>
  <c r="R93" i="26"/>
  <c r="R92" i="26" s="1"/>
  <c r="O93" i="26"/>
  <c r="O92" i="26" s="1"/>
  <c r="G93" i="26"/>
  <c r="F93" i="26"/>
  <c r="F92" i="26" s="1"/>
  <c r="X91" i="26"/>
  <c r="R91" i="26"/>
  <c r="I91" i="26"/>
  <c r="H91" i="26"/>
  <c r="G91" i="26"/>
  <c r="F91" i="26"/>
  <c r="AC90" i="26"/>
  <c r="AB90" i="26"/>
  <c r="AA90" i="26"/>
  <c r="Z90" i="26"/>
  <c r="Y90" i="26"/>
  <c r="X90" i="26"/>
  <c r="V90" i="26"/>
  <c r="T90" i="26"/>
  <c r="S90" i="26"/>
  <c r="Q90" i="26"/>
  <c r="O90" i="26"/>
  <c r="M90" i="26"/>
  <c r="L90" i="26"/>
  <c r="AC89" i="26"/>
  <c r="AB89" i="26"/>
  <c r="X89" i="26"/>
  <c r="V89" i="26"/>
  <c r="T89" i="26"/>
  <c r="S89" i="26"/>
  <c r="L89" i="26"/>
  <c r="M89" i="26" s="1"/>
  <c r="AC88" i="26"/>
  <c r="AB88" i="26"/>
  <c r="X88" i="26"/>
  <c r="V88" i="26"/>
  <c r="T88" i="26"/>
  <c r="L88" i="26"/>
  <c r="M88" i="26" s="1"/>
  <c r="AC87" i="26"/>
  <c r="AB87" i="26"/>
  <c r="X87" i="26"/>
  <c r="V87" i="26"/>
  <c r="V84" i="26" s="1"/>
  <c r="V64" i="26" s="1"/>
  <c r="T87" i="26"/>
  <c r="T84" i="26" s="1"/>
  <c r="L87" i="26"/>
  <c r="M87" i="26" s="1"/>
  <c r="AC86" i="26"/>
  <c r="AB86" i="26"/>
  <c r="X86" i="26"/>
  <c r="V86" i="26"/>
  <c r="T86" i="26"/>
  <c r="M86" i="26"/>
  <c r="L86" i="26"/>
  <c r="AC85" i="26"/>
  <c r="AB85" i="26"/>
  <c r="AA85" i="26"/>
  <c r="Z85" i="26"/>
  <c r="Y85" i="26"/>
  <c r="X85" i="26"/>
  <c r="V85" i="26"/>
  <c r="T85" i="26"/>
  <c r="S85" i="26"/>
  <c r="Q85" i="26"/>
  <c r="M85" i="26"/>
  <c r="L85" i="26"/>
  <c r="W84" i="26"/>
  <c r="U84" i="26"/>
  <c r="AB84" i="26" s="1"/>
  <c r="R84" i="26"/>
  <c r="P84" i="26"/>
  <c r="O84" i="26"/>
  <c r="K84" i="26"/>
  <c r="J84" i="26"/>
  <c r="J64" i="26" s="1"/>
  <c r="I84" i="26"/>
  <c r="H84" i="26"/>
  <c r="G84" i="26"/>
  <c r="F84" i="26"/>
  <c r="AC83" i="26"/>
  <c r="AB83" i="26"/>
  <c r="AA83" i="26"/>
  <c r="Z83" i="26"/>
  <c r="Y83" i="26"/>
  <c r="X83" i="26"/>
  <c r="V83" i="26"/>
  <c r="T83" i="26"/>
  <c r="S83" i="26"/>
  <c r="Q83" i="26"/>
  <c r="M83" i="26"/>
  <c r="L83" i="26"/>
  <c r="AC82" i="26"/>
  <c r="AB82" i="26"/>
  <c r="X82" i="26"/>
  <c r="V82" i="26"/>
  <c r="T82" i="26"/>
  <c r="L82" i="26"/>
  <c r="M82" i="26" s="1"/>
  <c r="AA82" i="26" s="1"/>
  <c r="AC81" i="26"/>
  <c r="AB81" i="26"/>
  <c r="X81" i="26"/>
  <c r="V81" i="26"/>
  <c r="T81" i="26"/>
  <c r="L81" i="26"/>
  <c r="M81" i="26" s="1"/>
  <c r="AC80" i="26"/>
  <c r="AB80" i="26"/>
  <c r="X80" i="26"/>
  <c r="V80" i="26"/>
  <c r="V77" i="26" s="1"/>
  <c r="T80" i="26"/>
  <c r="T77" i="26" s="1"/>
  <c r="L80" i="26"/>
  <c r="M80" i="26" s="1"/>
  <c r="AC79" i="26"/>
  <c r="AB79" i="26"/>
  <c r="X79" i="26"/>
  <c r="V79" i="26"/>
  <c r="T79" i="26"/>
  <c r="L79" i="26"/>
  <c r="M79" i="26" s="1"/>
  <c r="AC78" i="26"/>
  <c r="AB78" i="26"/>
  <c r="AA78" i="26"/>
  <c r="Z78" i="26"/>
  <c r="X78" i="26"/>
  <c r="V78" i="26"/>
  <c r="T78" i="26"/>
  <c r="S78" i="26"/>
  <c r="Q78" i="26"/>
  <c r="M78" i="26"/>
  <c r="Y78" i="26" s="1"/>
  <c r="L78" i="26"/>
  <c r="W77" i="26"/>
  <c r="U77" i="26"/>
  <c r="AB77" i="26" s="1"/>
  <c r="R77" i="26"/>
  <c r="P77" i="26"/>
  <c r="O77" i="26"/>
  <c r="K77" i="26"/>
  <c r="J77" i="26"/>
  <c r="I77" i="26"/>
  <c r="H77" i="26"/>
  <c r="H64" i="26" s="1"/>
  <c r="G77" i="26"/>
  <c r="L77" i="26" s="1"/>
  <c r="F77" i="26"/>
  <c r="AC76" i="26"/>
  <c r="AB76" i="26"/>
  <c r="X76" i="26"/>
  <c r="V76" i="26"/>
  <c r="T76" i="26"/>
  <c r="L76" i="26"/>
  <c r="M76" i="26" s="1"/>
  <c r="AC75" i="26"/>
  <c r="AB75" i="26"/>
  <c r="X75" i="26"/>
  <c r="V75" i="26"/>
  <c r="T75" i="26"/>
  <c r="L75" i="26"/>
  <c r="M75" i="26" s="1"/>
  <c r="AC74" i="26"/>
  <c r="AB74" i="26"/>
  <c r="AA74" i="26"/>
  <c r="X74" i="26"/>
  <c r="V74" i="26"/>
  <c r="T74" i="26"/>
  <c r="M74" i="26"/>
  <c r="L74" i="26"/>
  <c r="X73" i="26"/>
  <c r="W73" i="26"/>
  <c r="V73" i="26"/>
  <c r="U73" i="26"/>
  <c r="R73" i="26"/>
  <c r="AB73" i="26" s="1"/>
  <c r="P73" i="26"/>
  <c r="O73" i="26"/>
  <c r="K73" i="26"/>
  <c r="J73" i="26"/>
  <c r="L73" i="26" s="1"/>
  <c r="I73" i="26"/>
  <c r="H73" i="26"/>
  <c r="G73" i="26"/>
  <c r="F73" i="26"/>
  <c r="AC72" i="26"/>
  <c r="AB72" i="26"/>
  <c r="Y72" i="26"/>
  <c r="X72" i="26"/>
  <c r="V72" i="26"/>
  <c r="T72" i="26"/>
  <c r="L72" i="26"/>
  <c r="M72" i="26" s="1"/>
  <c r="AC71" i="26"/>
  <c r="AB71" i="26"/>
  <c r="X71" i="26"/>
  <c r="V71" i="26"/>
  <c r="T71" i="26"/>
  <c r="L71" i="26"/>
  <c r="M71" i="26" s="1"/>
  <c r="AC70" i="26"/>
  <c r="AB70" i="26"/>
  <c r="X70" i="26"/>
  <c r="X67" i="26" s="1"/>
  <c r="V70" i="26"/>
  <c r="T70" i="26"/>
  <c r="M70" i="26"/>
  <c r="AA70" i="26" s="1"/>
  <c r="L70" i="26"/>
  <c r="AC69" i="26"/>
  <c r="AB69" i="26"/>
  <c r="X69" i="26"/>
  <c r="V69" i="26"/>
  <c r="T69" i="26"/>
  <c r="L69" i="26"/>
  <c r="M69" i="26" s="1"/>
  <c r="AC68" i="26"/>
  <c r="AB68" i="26"/>
  <c r="X68" i="26"/>
  <c r="V68" i="26"/>
  <c r="V67" i="26" s="1"/>
  <c r="T68" i="26"/>
  <c r="T67" i="26" s="1"/>
  <c r="L68" i="26"/>
  <c r="M68" i="26" s="1"/>
  <c r="AB67" i="26"/>
  <c r="W67" i="26"/>
  <c r="U67" i="26"/>
  <c r="R67" i="26"/>
  <c r="P67" i="26"/>
  <c r="O67" i="26"/>
  <c r="O64" i="26" s="1"/>
  <c r="K67" i="26"/>
  <c r="J67" i="26"/>
  <c r="I67" i="26"/>
  <c r="H67" i="26"/>
  <c r="G67" i="26"/>
  <c r="F67" i="26"/>
  <c r="AC66" i="26"/>
  <c r="AB66" i="26"/>
  <c r="AA66" i="26"/>
  <c r="X66" i="26"/>
  <c r="V66" i="26"/>
  <c r="T66" i="26"/>
  <c r="T65" i="26" s="1"/>
  <c r="L66" i="26"/>
  <c r="M66" i="26" s="1"/>
  <c r="S66" i="26" s="1"/>
  <c r="S65" i="26" s="1"/>
  <c r="AC65" i="26"/>
  <c r="AB65" i="26"/>
  <c r="X65" i="26"/>
  <c r="W65" i="26"/>
  <c r="V65" i="26"/>
  <c r="U65" i="26"/>
  <c r="R65" i="26"/>
  <c r="P65" i="26"/>
  <c r="P64" i="26" s="1"/>
  <c r="O65" i="26"/>
  <c r="K65" i="26"/>
  <c r="J65" i="26"/>
  <c r="L65" i="26" s="1"/>
  <c r="I65" i="26"/>
  <c r="H65" i="26"/>
  <c r="G65" i="26"/>
  <c r="F65" i="26"/>
  <c r="W64" i="26"/>
  <c r="K64" i="26"/>
  <c r="F64" i="26"/>
  <c r="AC63" i="26"/>
  <c r="AB63" i="26"/>
  <c r="X63" i="26"/>
  <c r="V63" i="26"/>
  <c r="T63" i="26"/>
  <c r="L63" i="26"/>
  <c r="M63" i="26" s="1"/>
  <c r="AC62" i="26"/>
  <c r="AB62" i="26"/>
  <c r="X62" i="26"/>
  <c r="V62" i="26"/>
  <c r="V59" i="26" s="1"/>
  <c r="T62" i="26"/>
  <c r="L62" i="26"/>
  <c r="M62" i="26" s="1"/>
  <c r="AC61" i="26"/>
  <c r="AB61" i="26"/>
  <c r="X61" i="26"/>
  <c r="X59" i="26" s="1"/>
  <c r="V61" i="26"/>
  <c r="T61" i="26"/>
  <c r="M61" i="26"/>
  <c r="Y61" i="26" s="1"/>
  <c r="L61" i="26"/>
  <c r="AC60" i="26"/>
  <c r="AB60" i="26"/>
  <c r="X60" i="26"/>
  <c r="V60" i="26"/>
  <c r="T60" i="26"/>
  <c r="L60" i="26"/>
  <c r="M60" i="26" s="1"/>
  <c r="W59" i="26"/>
  <c r="U59" i="26"/>
  <c r="AB59" i="26" s="1"/>
  <c r="T59" i="26"/>
  <c r="R59" i="26"/>
  <c r="P59" i="26"/>
  <c r="O59" i="26"/>
  <c r="K59" i="26"/>
  <c r="J59" i="26"/>
  <c r="I59" i="26"/>
  <c r="H59" i="26"/>
  <c r="G59" i="26"/>
  <c r="F59" i="26"/>
  <c r="AC58" i="26"/>
  <c r="AB58" i="26"/>
  <c r="AA58" i="26"/>
  <c r="X58" i="26"/>
  <c r="V58" i="26"/>
  <c r="T58" i="26"/>
  <c r="S58" i="26"/>
  <c r="Q58" i="26"/>
  <c r="L58" i="26"/>
  <c r="M58" i="26" s="1"/>
  <c r="AC57" i="26"/>
  <c r="AB57" i="26"/>
  <c r="AA57" i="26"/>
  <c r="X57" i="26"/>
  <c r="V57" i="26"/>
  <c r="T57" i="26"/>
  <c r="L57" i="26"/>
  <c r="M57" i="26" s="1"/>
  <c r="AC56" i="26"/>
  <c r="AB56" i="26"/>
  <c r="X56" i="26"/>
  <c r="V56" i="26"/>
  <c r="T56" i="26"/>
  <c r="L56" i="26"/>
  <c r="M56" i="26" s="1"/>
  <c r="AC55" i="26"/>
  <c r="AB55" i="26"/>
  <c r="X55" i="26"/>
  <c r="V55" i="26"/>
  <c r="V52" i="26" s="1"/>
  <c r="T55" i="26"/>
  <c r="L55" i="26"/>
  <c r="M55" i="26" s="1"/>
  <c r="AC54" i="26"/>
  <c r="AB54" i="26"/>
  <c r="X54" i="26"/>
  <c r="V54" i="26"/>
  <c r="T54" i="26"/>
  <c r="M54" i="26"/>
  <c r="L54" i="26"/>
  <c r="AC53" i="26"/>
  <c r="AB53" i="26"/>
  <c r="X53" i="26"/>
  <c r="V53" i="26"/>
  <c r="T53" i="26"/>
  <c r="L53" i="26"/>
  <c r="M53" i="26" s="1"/>
  <c r="Q53" i="26" s="1"/>
  <c r="W52" i="26"/>
  <c r="U52" i="26"/>
  <c r="T52" i="26"/>
  <c r="R52" i="26"/>
  <c r="P52" i="26"/>
  <c r="P47" i="26" s="1"/>
  <c r="O52" i="26"/>
  <c r="O47" i="26" s="1"/>
  <c r="O46" i="26" s="1"/>
  <c r="O41" i="26" s="1"/>
  <c r="K52" i="26"/>
  <c r="J52" i="26"/>
  <c r="J47" i="26" s="1"/>
  <c r="I52" i="26"/>
  <c r="H52" i="26"/>
  <c r="G52" i="26"/>
  <c r="F52" i="26"/>
  <c r="AC51" i="26"/>
  <c r="AB51" i="26"/>
  <c r="X51" i="26"/>
  <c r="V51" i="26"/>
  <c r="T51" i="26"/>
  <c r="L51" i="26"/>
  <c r="M51" i="26" s="1"/>
  <c r="AC50" i="26"/>
  <c r="AB50" i="26"/>
  <c r="AA50" i="26"/>
  <c r="X50" i="26"/>
  <c r="V50" i="26"/>
  <c r="T50" i="26"/>
  <c r="S50" i="26"/>
  <c r="L50" i="26"/>
  <c r="M50" i="26" s="1"/>
  <c r="AC49" i="26"/>
  <c r="AB49" i="26"/>
  <c r="X49" i="26"/>
  <c r="V49" i="26"/>
  <c r="V48" i="26" s="1"/>
  <c r="V47" i="26" s="1"/>
  <c r="T49" i="26"/>
  <c r="L49" i="26"/>
  <c r="M49" i="26" s="1"/>
  <c r="X48" i="26"/>
  <c r="W48" i="26"/>
  <c r="U48" i="26"/>
  <c r="AB48" i="26" s="1"/>
  <c r="R48" i="26"/>
  <c r="P48" i="26"/>
  <c r="O48" i="26"/>
  <c r="K48" i="26"/>
  <c r="L48" i="26" s="1"/>
  <c r="J48" i="26"/>
  <c r="I48" i="26"/>
  <c r="H48" i="26"/>
  <c r="G48" i="26"/>
  <c r="F48" i="26"/>
  <c r="F47" i="26" s="1"/>
  <c r="F46" i="26" s="1"/>
  <c r="R47" i="26"/>
  <c r="K47" i="26"/>
  <c r="K46" i="26" s="1"/>
  <c r="K41" i="26" s="1"/>
  <c r="G47" i="26"/>
  <c r="AC45" i="26"/>
  <c r="AB45" i="26"/>
  <c r="X45" i="26"/>
  <c r="V45" i="26"/>
  <c r="V44" i="26" s="1"/>
  <c r="V43" i="26" s="1"/>
  <c r="V42" i="26" s="1"/>
  <c r="T45" i="26"/>
  <c r="L45" i="26"/>
  <c r="M45" i="26" s="1"/>
  <c r="X44" i="26"/>
  <c r="W44" i="26"/>
  <c r="AC44" i="26" s="1"/>
  <c r="U44" i="26"/>
  <c r="T44" i="26"/>
  <c r="R44" i="26"/>
  <c r="R43" i="26" s="1"/>
  <c r="P44" i="26"/>
  <c r="O44" i="26"/>
  <c r="L44" i="26"/>
  <c r="K44" i="26"/>
  <c r="J44" i="26"/>
  <c r="I44" i="26"/>
  <c r="H44" i="26"/>
  <c r="G44" i="26"/>
  <c r="G43" i="26" s="1"/>
  <c r="F44" i="26"/>
  <c r="F43" i="26" s="1"/>
  <c r="F42" i="26" s="1"/>
  <c r="X43" i="26"/>
  <c r="X42" i="26" s="1"/>
  <c r="W43" i="26"/>
  <c r="AC43" i="26" s="1"/>
  <c r="U43" i="26"/>
  <c r="T43" i="26"/>
  <c r="P43" i="26"/>
  <c r="O43" i="26"/>
  <c r="K43" i="26"/>
  <c r="J43" i="26"/>
  <c r="I43" i="26"/>
  <c r="H43" i="26"/>
  <c r="W42" i="26"/>
  <c r="AC42" i="26" s="1"/>
  <c r="U42" i="26"/>
  <c r="T42" i="26"/>
  <c r="P42" i="26"/>
  <c r="O42" i="26"/>
  <c r="K42" i="26"/>
  <c r="J42" i="26"/>
  <c r="I42" i="26"/>
  <c r="H42" i="26"/>
  <c r="X40" i="26"/>
  <c r="V40" i="26"/>
  <c r="T40" i="26"/>
  <c r="L40" i="26"/>
  <c r="M40" i="26" s="1"/>
  <c r="S40" i="26" s="1"/>
  <c r="X39" i="26"/>
  <c r="W39" i="26"/>
  <c r="U39" i="26"/>
  <c r="R39" i="26"/>
  <c r="P39" i="26"/>
  <c r="L39" i="26"/>
  <c r="M39" i="26" s="1"/>
  <c r="K39" i="26"/>
  <c r="J39" i="26"/>
  <c r="I39" i="26"/>
  <c r="H39" i="26"/>
  <c r="G39" i="26"/>
  <c r="AC38" i="26"/>
  <c r="AB38" i="26"/>
  <c r="X38" i="26"/>
  <c r="V38" i="26"/>
  <c r="T38" i="26"/>
  <c r="L38" i="26"/>
  <c r="M38" i="26" s="1"/>
  <c r="AC37" i="26"/>
  <c r="AB37" i="26"/>
  <c r="X37" i="26"/>
  <c r="V37" i="26"/>
  <c r="T37" i="26"/>
  <c r="L37" i="26"/>
  <c r="M37" i="26" s="1"/>
  <c r="AC36" i="26"/>
  <c r="AB36" i="26"/>
  <c r="Y36" i="26"/>
  <c r="X36" i="26"/>
  <c r="X33" i="26" s="1"/>
  <c r="X32" i="26" s="1"/>
  <c r="V36" i="26"/>
  <c r="T36" i="26"/>
  <c r="M36" i="26"/>
  <c r="L36" i="26"/>
  <c r="AC35" i="26"/>
  <c r="AB35" i="26"/>
  <c r="AA35" i="26"/>
  <c r="Z35" i="26"/>
  <c r="Y35" i="26"/>
  <c r="X35" i="26"/>
  <c r="V35" i="26"/>
  <c r="T35" i="26"/>
  <c r="S35" i="26"/>
  <c r="Q35" i="26"/>
  <c r="M35" i="26"/>
  <c r="L35" i="26"/>
  <c r="AC34" i="26"/>
  <c r="AB34" i="26"/>
  <c r="AA34" i="26"/>
  <c r="X34" i="26"/>
  <c r="V34" i="26"/>
  <c r="T34" i="26"/>
  <c r="T33" i="26" s="1"/>
  <c r="T32" i="26" s="1"/>
  <c r="S34" i="26"/>
  <c r="Q34" i="26"/>
  <c r="L34" i="26"/>
  <c r="M34" i="26" s="1"/>
  <c r="AB33" i="26"/>
  <c r="W33" i="26"/>
  <c r="AC33" i="26" s="1"/>
  <c r="V33" i="26"/>
  <c r="V32" i="26" s="1"/>
  <c r="U33" i="26"/>
  <c r="R33" i="26"/>
  <c r="P33" i="26"/>
  <c r="O33" i="26"/>
  <c r="K33" i="26"/>
  <c r="J33" i="26"/>
  <c r="J32" i="26" s="1"/>
  <c r="I33" i="26"/>
  <c r="H33" i="26"/>
  <c r="G33" i="26"/>
  <c r="F33" i="26"/>
  <c r="AB32" i="26"/>
  <c r="W32" i="26"/>
  <c r="U32" i="26"/>
  <c r="R32" i="26"/>
  <c r="P32" i="26"/>
  <c r="O32" i="26"/>
  <c r="O12" i="26" s="1"/>
  <c r="O11" i="26" s="1"/>
  <c r="O10" i="26" s="1"/>
  <c r="K32" i="26"/>
  <c r="I32" i="26"/>
  <c r="H32" i="26"/>
  <c r="G32" i="26"/>
  <c r="F32" i="26"/>
  <c r="AC31" i="26"/>
  <c r="AB31" i="26"/>
  <c r="AA31" i="26"/>
  <c r="X31" i="26"/>
  <c r="V31" i="26"/>
  <c r="T31" i="26"/>
  <c r="S31" i="26"/>
  <c r="L31" i="26"/>
  <c r="M31" i="26" s="1"/>
  <c r="AC30" i="26"/>
  <c r="AB30" i="26"/>
  <c r="X30" i="26"/>
  <c r="V30" i="26"/>
  <c r="T30" i="26"/>
  <c r="L30" i="26"/>
  <c r="M30" i="26" s="1"/>
  <c r="AC29" i="26"/>
  <c r="AB29" i="26"/>
  <c r="X29" i="26"/>
  <c r="V29" i="26"/>
  <c r="V24" i="26" s="1"/>
  <c r="T29" i="26"/>
  <c r="L29" i="26"/>
  <c r="M29" i="26" s="1"/>
  <c r="AC28" i="26"/>
  <c r="AB28" i="26"/>
  <c r="Y28" i="26"/>
  <c r="X28" i="26"/>
  <c r="V28" i="26"/>
  <c r="T28" i="26"/>
  <c r="M28" i="26"/>
  <c r="L28" i="26"/>
  <c r="AC27" i="26"/>
  <c r="AB27" i="26"/>
  <c r="AA27" i="26"/>
  <c r="Z27" i="26"/>
  <c r="Y27" i="26"/>
  <c r="X27" i="26"/>
  <c r="V27" i="26"/>
  <c r="T27" i="26"/>
  <c r="S27" i="26"/>
  <c r="Q27" i="26"/>
  <c r="M27" i="26"/>
  <c r="L27" i="26"/>
  <c r="AC26" i="26"/>
  <c r="AB26" i="26"/>
  <c r="X26" i="26"/>
  <c r="V26" i="26"/>
  <c r="T26" i="26"/>
  <c r="L26" i="26"/>
  <c r="M26" i="26" s="1"/>
  <c r="AC25" i="26"/>
  <c r="AB25" i="26"/>
  <c r="X25" i="26"/>
  <c r="V25" i="26"/>
  <c r="T25" i="26"/>
  <c r="S25" i="26"/>
  <c r="L25" i="26"/>
  <c r="M25" i="26" s="1"/>
  <c r="AA25" i="26" s="1"/>
  <c r="AB24" i="26"/>
  <c r="W24" i="26"/>
  <c r="AC24" i="26" s="1"/>
  <c r="U24" i="26"/>
  <c r="R24" i="26"/>
  <c r="P24" i="26"/>
  <c r="O24" i="26"/>
  <c r="K24" i="26"/>
  <c r="K12" i="26" s="1"/>
  <c r="K11" i="26" s="1"/>
  <c r="J24" i="26"/>
  <c r="I24" i="26"/>
  <c r="H24" i="26"/>
  <c r="G24" i="26"/>
  <c r="F24" i="26"/>
  <c r="F12" i="26" s="1"/>
  <c r="F11" i="26" s="1"/>
  <c r="AC23" i="26"/>
  <c r="AB23" i="26"/>
  <c r="X23" i="26"/>
  <c r="V23" i="26"/>
  <c r="T23" i="26"/>
  <c r="L23" i="26"/>
  <c r="M23" i="26" s="1"/>
  <c r="AC22" i="26"/>
  <c r="AB22" i="26"/>
  <c r="X22" i="26"/>
  <c r="V22" i="26"/>
  <c r="T22" i="26"/>
  <c r="L22" i="26"/>
  <c r="M22" i="26" s="1"/>
  <c r="AC21" i="26"/>
  <c r="AB21" i="26"/>
  <c r="X21" i="26"/>
  <c r="V21" i="26"/>
  <c r="T21" i="26"/>
  <c r="M21" i="26"/>
  <c r="Y21" i="26" s="1"/>
  <c r="L21" i="26"/>
  <c r="AC20" i="26"/>
  <c r="AB20" i="26"/>
  <c r="AA20" i="26"/>
  <c r="Z20" i="26"/>
  <c r="Y20" i="26"/>
  <c r="X20" i="26"/>
  <c r="V20" i="26"/>
  <c r="T20" i="26"/>
  <c r="S20" i="26"/>
  <c r="Q20" i="26"/>
  <c r="M20" i="26"/>
  <c r="L20" i="26"/>
  <c r="AC19" i="26"/>
  <c r="AB19" i="26"/>
  <c r="AA19" i="26"/>
  <c r="X19" i="26"/>
  <c r="V19" i="26"/>
  <c r="T19" i="26"/>
  <c r="S19" i="26"/>
  <c r="Q19" i="26"/>
  <c r="L19" i="26"/>
  <c r="M19" i="26" s="1"/>
  <c r="AC18" i="26"/>
  <c r="AB18" i="26"/>
  <c r="AA18" i="26"/>
  <c r="X18" i="26"/>
  <c r="V18" i="26"/>
  <c r="T18" i="26"/>
  <c r="L18" i="26"/>
  <c r="M18" i="26" s="1"/>
  <c r="S18" i="26" s="1"/>
  <c r="AC17" i="26"/>
  <c r="AB17" i="26"/>
  <c r="X17" i="26"/>
  <c r="V17" i="26"/>
  <c r="T17" i="26"/>
  <c r="L17" i="26"/>
  <c r="M17" i="26" s="1"/>
  <c r="AC16" i="26"/>
  <c r="AB16" i="26"/>
  <c r="X16" i="26"/>
  <c r="V16" i="26"/>
  <c r="V14" i="26" s="1"/>
  <c r="V13" i="26" s="1"/>
  <c r="T16" i="26"/>
  <c r="L16" i="26"/>
  <c r="M16" i="26" s="1"/>
  <c r="AC15" i="26"/>
  <c r="AB15" i="26"/>
  <c r="X15" i="26"/>
  <c r="V15" i="26"/>
  <c r="T15" i="26"/>
  <c r="M15" i="26"/>
  <c r="L15" i="26"/>
  <c r="W14" i="26"/>
  <c r="AC14" i="26" s="1"/>
  <c r="U14" i="26"/>
  <c r="AB14" i="26" s="1"/>
  <c r="T14" i="26"/>
  <c r="T13" i="26" s="1"/>
  <c r="R14" i="26"/>
  <c r="P14" i="26"/>
  <c r="O14" i="26"/>
  <c r="K14" i="26"/>
  <c r="J14" i="26"/>
  <c r="I14" i="26"/>
  <c r="H14" i="26"/>
  <c r="H13" i="26" s="1"/>
  <c r="H12" i="26" s="1"/>
  <c r="H11" i="26" s="1"/>
  <c r="G14" i="26"/>
  <c r="L14" i="26" s="1"/>
  <c r="F14" i="26"/>
  <c r="W13" i="26"/>
  <c r="AC13" i="26" s="1"/>
  <c r="U13" i="26"/>
  <c r="AB13" i="26" s="1"/>
  <c r="R13" i="26"/>
  <c r="P13" i="26"/>
  <c r="O13" i="26"/>
  <c r="K13" i="26"/>
  <c r="J13" i="26"/>
  <c r="I13" i="26"/>
  <c r="F13" i="26"/>
  <c r="X9" i="26"/>
  <c r="W9" i="26"/>
  <c r="V9" i="26"/>
  <c r="U9" i="26"/>
  <c r="T9" i="26"/>
  <c r="R9" i="26"/>
  <c r="P9" i="26"/>
  <c r="O9" i="26"/>
  <c r="I9" i="26"/>
  <c r="H9" i="26"/>
  <c r="G9" i="26"/>
  <c r="F9" i="26"/>
  <c r="AC325" i="25"/>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J11" i="32" l="1"/>
  <c r="F63" i="32"/>
  <c r="F115" i="32"/>
  <c r="G63" i="32"/>
  <c r="G115" i="32" s="1"/>
  <c r="K16" i="32"/>
  <c r="J44" i="32"/>
  <c r="H45" i="32"/>
  <c r="K47" i="32"/>
  <c r="J67" i="32"/>
  <c r="J78" i="32"/>
  <c r="H13" i="32"/>
  <c r="K15" i="32"/>
  <c r="H48" i="32"/>
  <c r="K50" i="32"/>
  <c r="J89" i="32"/>
  <c r="J104" i="32"/>
  <c r="J110" i="32"/>
  <c r="K113" i="32"/>
  <c r="H16" i="32"/>
  <c r="K18" i="32"/>
  <c r="K35" i="32"/>
  <c r="K42" i="32"/>
  <c r="K88" i="32"/>
  <c r="H87" i="32"/>
  <c r="K87" i="32" s="1"/>
  <c r="K98" i="32"/>
  <c r="H97" i="32"/>
  <c r="K112" i="32"/>
  <c r="H111" i="32"/>
  <c r="K13" i="32"/>
  <c r="J30" i="32"/>
  <c r="H31" i="32"/>
  <c r="K33" i="32"/>
  <c r="K36" i="32"/>
  <c r="H35" i="32"/>
  <c r="K43" i="32"/>
  <c r="H42" i="32"/>
  <c r="K74" i="32"/>
  <c r="H73" i="32"/>
  <c r="K28" i="32"/>
  <c r="H27" i="32"/>
  <c r="K45" i="32"/>
  <c r="K55" i="32"/>
  <c r="H54" i="32"/>
  <c r="J59" i="32"/>
  <c r="H60" i="32"/>
  <c r="K60" i="32" s="1"/>
  <c r="K62" i="32"/>
  <c r="H91" i="32"/>
  <c r="H105" i="32"/>
  <c r="H113" i="32"/>
  <c r="L43" i="31"/>
  <c r="L42" i="31" s="1"/>
  <c r="O16" i="31"/>
  <c r="K13" i="31"/>
  <c r="N16" i="31"/>
  <c r="N23" i="31"/>
  <c r="M23" i="31"/>
  <c r="J48" i="31"/>
  <c r="J56" i="31"/>
  <c r="K93" i="31"/>
  <c r="H121" i="31"/>
  <c r="H137" i="31"/>
  <c r="M35" i="31"/>
  <c r="M39" i="31"/>
  <c r="N17" i="31"/>
  <c r="H16" i="31"/>
  <c r="M17" i="31"/>
  <c r="J19" i="31"/>
  <c r="O20" i="31"/>
  <c r="K19" i="31"/>
  <c r="N22" i="31"/>
  <c r="M22" i="31"/>
  <c r="N29" i="31"/>
  <c r="H28" i="31"/>
  <c r="M29" i="31"/>
  <c r="M34" i="31"/>
  <c r="M38" i="31"/>
  <c r="J37" i="31"/>
  <c r="N51" i="31"/>
  <c r="H50" i="31"/>
  <c r="M51" i="31"/>
  <c r="N59" i="31"/>
  <c r="H58" i="31"/>
  <c r="N58" i="31" s="1"/>
  <c r="M59" i="31"/>
  <c r="N63" i="31"/>
  <c r="H62" i="31"/>
  <c r="M63" i="31"/>
  <c r="J69" i="31"/>
  <c r="J72" i="31"/>
  <c r="O74" i="31"/>
  <c r="N74" i="31"/>
  <c r="K73" i="31"/>
  <c r="H83" i="31"/>
  <c r="O89" i="31"/>
  <c r="K88" i="31"/>
  <c r="O94" i="31"/>
  <c r="J101" i="31"/>
  <c r="M102" i="31"/>
  <c r="O191" i="31"/>
  <c r="N191" i="31"/>
  <c r="K190" i="31"/>
  <c r="L27" i="31"/>
  <c r="L18" i="31" s="1"/>
  <c r="L11" i="31" s="1"/>
  <c r="L10" i="31" s="1"/>
  <c r="N14" i="31"/>
  <c r="N35" i="31"/>
  <c r="N39" i="31"/>
  <c r="J45" i="31"/>
  <c r="O46" i="31"/>
  <c r="K45" i="31"/>
  <c r="J53" i="31"/>
  <c r="O54" i="31"/>
  <c r="N54" i="31"/>
  <c r="K53" i="31"/>
  <c r="J64" i="31"/>
  <c r="K69" i="31"/>
  <c r="O70" i="31"/>
  <c r="J77" i="31"/>
  <c r="K101" i="31"/>
  <c r="O102" i="31"/>
  <c r="H113" i="31"/>
  <c r="H129" i="31"/>
  <c r="J163" i="31"/>
  <c r="O166" i="31"/>
  <c r="J199" i="31"/>
  <c r="O200" i="31"/>
  <c r="M14" i="31"/>
  <c r="J13" i="31"/>
  <c r="O28" i="31"/>
  <c r="K27" i="31"/>
  <c r="N30" i="31"/>
  <c r="M30" i="31"/>
  <c r="O50" i="31"/>
  <c r="N50" i="31"/>
  <c r="K49" i="31"/>
  <c r="O58" i="31"/>
  <c r="K57" i="31"/>
  <c r="G43" i="31"/>
  <c r="G42" i="31" s="1"/>
  <c r="G40" i="31" s="1"/>
  <c r="G222" i="31" s="1"/>
  <c r="O148" i="31"/>
  <c r="K145" i="31"/>
  <c r="O14" i="31"/>
  <c r="N21" i="31"/>
  <c r="H20" i="31"/>
  <c r="M21" i="31"/>
  <c r="M24" i="31"/>
  <c r="M31" i="31"/>
  <c r="K65" i="31"/>
  <c r="N75" i="31"/>
  <c r="H74" i="31"/>
  <c r="M75" i="31"/>
  <c r="N87" i="31"/>
  <c r="H86" i="31"/>
  <c r="M87" i="31"/>
  <c r="M122" i="31"/>
  <c r="M138" i="31"/>
  <c r="H151" i="31"/>
  <c r="H162" i="31"/>
  <c r="N164" i="31"/>
  <c r="M164" i="31"/>
  <c r="N179" i="31"/>
  <c r="H178" i="31"/>
  <c r="M179" i="31"/>
  <c r="K9" i="31"/>
  <c r="M15" i="31"/>
  <c r="M16" i="31"/>
  <c r="F19" i="31"/>
  <c r="F18" i="31" s="1"/>
  <c r="F11" i="31" s="1"/>
  <c r="F10" i="31" s="1"/>
  <c r="N24" i="31"/>
  <c r="N31" i="31"/>
  <c r="H37" i="31"/>
  <c r="N47" i="31"/>
  <c r="H46" i="31"/>
  <c r="M47" i="31"/>
  <c r="M50" i="31"/>
  <c r="N55" i="31"/>
  <c r="H54" i="31"/>
  <c r="M55" i="31"/>
  <c r="M58" i="31"/>
  <c r="H97" i="31"/>
  <c r="M98" i="31"/>
  <c r="N122" i="31"/>
  <c r="N138" i="31"/>
  <c r="O199" i="31"/>
  <c r="N67" i="31"/>
  <c r="H66" i="31"/>
  <c r="N66" i="31" s="1"/>
  <c r="M67" i="31"/>
  <c r="O78" i="31"/>
  <c r="K77" i="31"/>
  <c r="M86" i="31"/>
  <c r="J85" i="31"/>
  <c r="M90" i="31"/>
  <c r="N95" i="31"/>
  <c r="H94" i="31"/>
  <c r="M95" i="31"/>
  <c r="O97" i="31"/>
  <c r="K96" i="31"/>
  <c r="N97" i="31"/>
  <c r="H105" i="31"/>
  <c r="M110" i="31"/>
  <c r="M118" i="31"/>
  <c r="M126" i="31"/>
  <c r="M134" i="31"/>
  <c r="M142" i="31"/>
  <c r="M146" i="31"/>
  <c r="O187" i="31"/>
  <c r="K186" i="31"/>
  <c r="M62" i="31"/>
  <c r="N71" i="31"/>
  <c r="H70" i="31"/>
  <c r="M70" i="31" s="1"/>
  <c r="M71" i="31"/>
  <c r="O82" i="31"/>
  <c r="K81" i="31"/>
  <c r="N86" i="31"/>
  <c r="K85" i="31"/>
  <c r="O168" i="31"/>
  <c r="N168" i="31"/>
  <c r="K163" i="31"/>
  <c r="J202" i="31"/>
  <c r="M208" i="31"/>
  <c r="H205" i="31"/>
  <c r="N205" i="31" s="1"/>
  <c r="N208" i="31"/>
  <c r="N62" i="31"/>
  <c r="K61" i="31"/>
  <c r="M74" i="31"/>
  <c r="N79" i="31"/>
  <c r="H78" i="31"/>
  <c r="N78" i="31" s="1"/>
  <c r="M79" i="31"/>
  <c r="J80" i="31"/>
  <c r="H89" i="31"/>
  <c r="J93" i="31"/>
  <c r="N103" i="31"/>
  <c r="H102" i="31"/>
  <c r="M103" i="31"/>
  <c r="O105" i="31"/>
  <c r="K104" i="31"/>
  <c r="N105" i="31"/>
  <c r="H109" i="31"/>
  <c r="H117" i="31"/>
  <c r="N117" i="31" s="1"/>
  <c r="H125" i="31"/>
  <c r="H133" i="31"/>
  <c r="H141" i="31"/>
  <c r="N141" i="31" s="1"/>
  <c r="J160" i="31"/>
  <c r="M162" i="31"/>
  <c r="O162" i="31"/>
  <c r="N207" i="31"/>
  <c r="M207" i="31"/>
  <c r="H206" i="31"/>
  <c r="O109" i="31"/>
  <c r="N109" i="31"/>
  <c r="O113" i="31"/>
  <c r="O117" i="31"/>
  <c r="O121" i="31"/>
  <c r="N121" i="31"/>
  <c r="O125" i="31"/>
  <c r="N125" i="31"/>
  <c r="O129" i="31"/>
  <c r="N129" i="31"/>
  <c r="O133" i="31"/>
  <c r="N133" i="31"/>
  <c r="O137" i="31"/>
  <c r="N137" i="31"/>
  <c r="O141" i="31"/>
  <c r="J150" i="31"/>
  <c r="M151" i="31"/>
  <c r="O172" i="31"/>
  <c r="N172" i="31"/>
  <c r="K171" i="31"/>
  <c r="J145" i="31"/>
  <c r="N149" i="31"/>
  <c r="H148" i="31"/>
  <c r="M149" i="31"/>
  <c r="M171" i="31"/>
  <c r="J170" i="31"/>
  <c r="M170" i="31" s="1"/>
  <c r="O181" i="31"/>
  <c r="J185" i="31"/>
  <c r="H191" i="31"/>
  <c r="N192" i="31"/>
  <c r="M192" i="31"/>
  <c r="O218" i="31"/>
  <c r="N167" i="31"/>
  <c r="H166" i="31"/>
  <c r="M167" i="31"/>
  <c r="M191" i="31"/>
  <c r="H215" i="31"/>
  <c r="N183" i="31"/>
  <c r="H182" i="31"/>
  <c r="M183" i="31"/>
  <c r="L204" i="31"/>
  <c r="L202" i="31" s="1"/>
  <c r="L196" i="31" s="1"/>
  <c r="L194" i="31" s="1"/>
  <c r="M152" i="31"/>
  <c r="M153" i="31"/>
  <c r="K175" i="31"/>
  <c r="J177" i="31"/>
  <c r="F185" i="31"/>
  <c r="F184" i="31" s="1"/>
  <c r="F40" i="31" s="1"/>
  <c r="H187" i="31"/>
  <c r="M187" i="31" s="1"/>
  <c r="J195" i="31"/>
  <c r="M205" i="31"/>
  <c r="M216" i="31"/>
  <c r="O153" i="31"/>
  <c r="K152" i="31"/>
  <c r="L175" i="31"/>
  <c r="L174" i="31" s="1"/>
  <c r="M182" i="31"/>
  <c r="J181" i="31"/>
  <c r="N201" i="31"/>
  <c r="H200" i="31"/>
  <c r="M201" i="31"/>
  <c r="O205" i="31"/>
  <c r="K203" i="31"/>
  <c r="N210" i="31"/>
  <c r="K204" i="31"/>
  <c r="O214" i="31"/>
  <c r="H218" i="31"/>
  <c r="N219" i="31"/>
  <c r="M169" i="31"/>
  <c r="M173" i="31"/>
  <c r="M211" i="31"/>
  <c r="W320" i="30"/>
  <c r="W295" i="30"/>
  <c r="G281" i="30"/>
  <c r="L281" i="30" s="1"/>
  <c r="L283" i="30"/>
  <c r="M324" i="30"/>
  <c r="T303" i="30"/>
  <c r="T301" i="30" s="1"/>
  <c r="T295" i="30" s="1"/>
  <c r="T293" i="30" s="1"/>
  <c r="T302" i="30"/>
  <c r="T300" i="30" s="1"/>
  <c r="F294" i="30"/>
  <c r="F292" i="30" s="1"/>
  <c r="U324" i="30"/>
  <c r="Z325" i="30"/>
  <c r="Y307" i="30"/>
  <c r="M306" i="30"/>
  <c r="Z307" i="30"/>
  <c r="Q307" i="30"/>
  <c r="Q306" i="30" s="1"/>
  <c r="AA307" i="30"/>
  <c r="S307" i="30"/>
  <c r="S306" i="30" s="1"/>
  <c r="S303" i="30" s="1"/>
  <c r="S301" i="30" s="1"/>
  <c r="S295" i="30" s="1"/>
  <c r="S293" i="30" s="1"/>
  <c r="L303" i="30"/>
  <c r="G301" i="30"/>
  <c r="R320" i="30"/>
  <c r="T294" i="30"/>
  <c r="T292" i="30" s="1"/>
  <c r="G312" i="30"/>
  <c r="L312" i="30" s="1"/>
  <c r="L313" i="30"/>
  <c r="R316" i="30"/>
  <c r="X119" i="30"/>
  <c r="G324" i="30"/>
  <c r="L324" i="30" s="1"/>
  <c r="L325" i="30"/>
  <c r="Y319" i="30"/>
  <c r="Z319" i="30"/>
  <c r="Q319" i="30"/>
  <c r="Q318" i="30" s="1"/>
  <c r="Q317" i="30" s="1"/>
  <c r="Q316" i="30" s="1"/>
  <c r="AA319" i="30"/>
  <c r="M318" i="30"/>
  <c r="S319" i="30"/>
  <c r="S318" i="30" s="1"/>
  <c r="S317" i="30" s="1"/>
  <c r="S316" i="30" s="1"/>
  <c r="R312" i="30"/>
  <c r="H294" i="30"/>
  <c r="H292" i="30" s="1"/>
  <c r="Y326" i="30"/>
  <c r="Z318" i="30"/>
  <c r="AC318" i="30"/>
  <c r="Y310" i="30"/>
  <c r="W296" i="30"/>
  <c r="AC297" i="30"/>
  <c r="Y287" i="30"/>
  <c r="Q287" i="30"/>
  <c r="Q286" i="30" s="1"/>
  <c r="Q285" i="30" s="1"/>
  <c r="Q284" i="30" s="1"/>
  <c r="Q282" i="30" s="1"/>
  <c r="Q280" i="30" s="1"/>
  <c r="Z287" i="30"/>
  <c r="G285" i="30"/>
  <c r="Y279" i="30"/>
  <c r="M278" i="30"/>
  <c r="G277" i="30"/>
  <c r="S271" i="30"/>
  <c r="S270" i="30" s="1"/>
  <c r="AB268" i="30"/>
  <c r="AC268" i="30"/>
  <c r="V254" i="30"/>
  <c r="V252" i="30" s="1"/>
  <c r="J254" i="30"/>
  <c r="J252" i="30" s="1"/>
  <c r="Z259" i="30"/>
  <c r="H249" i="30"/>
  <c r="H248" i="30" s="1"/>
  <c r="L250" i="30"/>
  <c r="L326" i="30"/>
  <c r="R325" i="30"/>
  <c r="M322" i="30"/>
  <c r="G321" i="30"/>
  <c r="AC314" i="30"/>
  <c r="L314" i="30"/>
  <c r="U313" i="30"/>
  <c r="Q311" i="30"/>
  <c r="Q310" i="30" s="1"/>
  <c r="Z311" i="30"/>
  <c r="AA310" i="30"/>
  <c r="Y304" i="30"/>
  <c r="R302" i="30"/>
  <c r="AB298" i="30"/>
  <c r="AC298" i="30"/>
  <c r="L298" i="30"/>
  <c r="R296" i="30"/>
  <c r="R295" i="30"/>
  <c r="L288" i="30"/>
  <c r="AA287" i="30"/>
  <c r="R284" i="30"/>
  <c r="Z278" i="30"/>
  <c r="AC278" i="30"/>
  <c r="O271" i="30"/>
  <c r="O270" i="30" s="1"/>
  <c r="L274" i="30"/>
  <c r="R266" i="30"/>
  <c r="I267" i="30"/>
  <c r="I266" i="30" s="1"/>
  <c r="Y264" i="30"/>
  <c r="AA264" i="30"/>
  <c r="P119" i="30"/>
  <c r="I254" i="30"/>
  <c r="I252" i="30" s="1"/>
  <c r="R258" i="30"/>
  <c r="Z315" i="30"/>
  <c r="L289" i="30"/>
  <c r="W276" i="30"/>
  <c r="AC277" i="30"/>
  <c r="U276" i="30"/>
  <c r="R272" i="30"/>
  <c r="R255" i="30"/>
  <c r="W325" i="30"/>
  <c r="Z309" i="30"/>
  <c r="Q305" i="30"/>
  <c r="Q304" i="30" s="1"/>
  <c r="Q302" i="30" s="1"/>
  <c r="Q300" i="30" s="1"/>
  <c r="Q294" i="30" s="1"/>
  <c r="Q292" i="30" s="1"/>
  <c r="Z305" i="30"/>
  <c r="AA304" i="30"/>
  <c r="G302" i="30"/>
  <c r="M298" i="30"/>
  <c r="S299" i="30"/>
  <c r="S298" i="30" s="1"/>
  <c r="S297" i="30" s="1"/>
  <c r="S296" i="30" s="1"/>
  <c r="AA299" i="30"/>
  <c r="K294" i="30"/>
  <c r="K292" i="30" s="1"/>
  <c r="AB278" i="30"/>
  <c r="Q271" i="30"/>
  <c r="Q270" i="30" s="1"/>
  <c r="V271" i="30"/>
  <c r="V270" i="30" s="1"/>
  <c r="F271" i="30"/>
  <c r="F270" i="30" s="1"/>
  <c r="S269" i="30"/>
  <c r="S268" i="30" s="1"/>
  <c r="S267" i="30" s="1"/>
  <c r="S266" i="30" s="1"/>
  <c r="AA269" i="30"/>
  <c r="M268" i="30"/>
  <c r="Y269" i="30"/>
  <c r="G266" i="30"/>
  <c r="L264" i="30"/>
  <c r="AA262" i="30"/>
  <c r="W259" i="30"/>
  <c r="M260" i="30"/>
  <c r="Y261" i="30"/>
  <c r="Q261" i="30"/>
  <c r="Q260" i="30" s="1"/>
  <c r="Q258" i="30" s="1"/>
  <c r="Q256" i="30" s="1"/>
  <c r="Q254" i="30" s="1"/>
  <c r="Q252" i="30" s="1"/>
  <c r="Z261" i="30"/>
  <c r="S261" i="30"/>
  <c r="S260" i="30" s="1"/>
  <c r="S258" i="30" s="1"/>
  <c r="S256" i="30" s="1"/>
  <c r="S254" i="30" s="1"/>
  <c r="S252" i="30" s="1"/>
  <c r="AA261" i="30"/>
  <c r="P254" i="30"/>
  <c r="P252" i="30" s="1"/>
  <c r="H254" i="30"/>
  <c r="H252" i="30" s="1"/>
  <c r="O119" i="30"/>
  <c r="L258" i="30"/>
  <c r="M209" i="30"/>
  <c r="AA210" i="30"/>
  <c r="L150" i="30"/>
  <c r="G149" i="30"/>
  <c r="U321" i="30"/>
  <c r="W312" i="30"/>
  <c r="AC313" i="30"/>
  <c r="U296" i="30"/>
  <c r="W284" i="30"/>
  <c r="I271" i="30"/>
  <c r="I270" i="30" s="1"/>
  <c r="W266" i="30"/>
  <c r="AC267" i="30"/>
  <c r="AB267" i="30"/>
  <c r="F119" i="30"/>
  <c r="Q30" i="30"/>
  <c r="Z30" i="30"/>
  <c r="S30" i="30"/>
  <c r="AA30" i="30"/>
  <c r="Y30" i="30"/>
  <c r="AA327" i="30"/>
  <c r="S327" i="30"/>
  <c r="S326" i="30" s="1"/>
  <c r="S325" i="30" s="1"/>
  <c r="S324" i="30" s="1"/>
  <c r="AC322" i="30"/>
  <c r="G317" i="30"/>
  <c r="AC310" i="30"/>
  <c r="S309" i="30"/>
  <c r="S308" i="30" s="1"/>
  <c r="S302" i="30" s="1"/>
  <c r="S300" i="30" s="1"/>
  <c r="AA309" i="30"/>
  <c r="M308" i="30"/>
  <c r="M302" i="30" s="1"/>
  <c r="AB308" i="30"/>
  <c r="X302" i="30"/>
  <c r="X300" i="30" s="1"/>
  <c r="X294" i="30" s="1"/>
  <c r="X292" i="30" s="1"/>
  <c r="I302" i="30"/>
  <c r="I300" i="30" s="1"/>
  <c r="I294" i="30" s="1"/>
  <c r="I292" i="30" s="1"/>
  <c r="W302" i="30"/>
  <c r="Y298" i="30"/>
  <c r="J294" i="30"/>
  <c r="J292" i="30" s="1"/>
  <c r="X271" i="30"/>
  <c r="X270" i="30" s="1"/>
  <c r="U272" i="30"/>
  <c r="AB273" i="30"/>
  <c r="K271" i="30"/>
  <c r="K270" i="30" s="1"/>
  <c r="U266" i="30"/>
  <c r="T259" i="30"/>
  <c r="T257" i="30" s="1"/>
  <c r="T255" i="30" s="1"/>
  <c r="T253" i="30" s="1"/>
  <c r="V259" i="30"/>
  <c r="V257" i="30" s="1"/>
  <c r="V255" i="30" s="1"/>
  <c r="V253" i="30" s="1"/>
  <c r="V119" i="30" s="1"/>
  <c r="K119" i="30"/>
  <c r="O254" i="30"/>
  <c r="O252" i="30" s="1"/>
  <c r="L256" i="30"/>
  <c r="G254" i="30"/>
  <c r="F254" i="30"/>
  <c r="F252" i="30" s="1"/>
  <c r="H228" i="30"/>
  <c r="L229" i="30"/>
  <c r="Y151" i="30"/>
  <c r="S151" i="30"/>
  <c r="S150" i="30" s="1"/>
  <c r="S149" i="30" s="1"/>
  <c r="S148" i="30" s="1"/>
  <c r="AA151" i="30"/>
  <c r="Z151" i="30"/>
  <c r="Q151" i="30"/>
  <c r="Q150" i="30" s="1"/>
  <c r="Q149" i="30" s="1"/>
  <c r="Q148" i="30" s="1"/>
  <c r="M150" i="30"/>
  <c r="M314" i="30"/>
  <c r="M286" i="30"/>
  <c r="Z286" i="30" s="1"/>
  <c r="P271" i="30"/>
  <c r="P270" i="30" s="1"/>
  <c r="H119" i="30"/>
  <c r="T254" i="30"/>
  <c r="T252" i="30" s="1"/>
  <c r="G253" i="30"/>
  <c r="L255" i="30"/>
  <c r="AB246" i="30"/>
  <c r="U245" i="30"/>
  <c r="Z246" i="30"/>
  <c r="Z327" i="30"/>
  <c r="AA323" i="30"/>
  <c r="W316" i="30"/>
  <c r="AC317" i="30"/>
  <c r="U316" i="30"/>
  <c r="Q315" i="30"/>
  <c r="Q314" i="30" s="1"/>
  <c r="Q313" i="30" s="1"/>
  <c r="Q312" i="30" s="1"/>
  <c r="L310" i="30"/>
  <c r="AB306" i="30"/>
  <c r="AC306" i="30"/>
  <c r="U303" i="30"/>
  <c r="AC303" i="30" s="1"/>
  <c r="L306" i="30"/>
  <c r="AC304" i="30"/>
  <c r="U302" i="30"/>
  <c r="O302" i="30"/>
  <c r="O300" i="30" s="1"/>
  <c r="O294" i="30" s="1"/>
  <c r="O292" i="30" s="1"/>
  <c r="V294" i="30"/>
  <c r="V292" i="30" s="1"/>
  <c r="Z298" i="30"/>
  <c r="P294" i="30"/>
  <c r="P292" i="30" s="1"/>
  <c r="L297" i="30"/>
  <c r="L296" i="30"/>
  <c r="S279" i="30"/>
  <c r="S278" i="30" s="1"/>
  <c r="S277" i="30" s="1"/>
  <c r="S276" i="30" s="1"/>
  <c r="J271" i="30"/>
  <c r="J270" i="30" s="1"/>
  <c r="M259" i="30"/>
  <c r="Y259" i="30" s="1"/>
  <c r="Y262" i="30"/>
  <c r="Z262" i="30"/>
  <c r="J259" i="30"/>
  <c r="J257" i="30" s="1"/>
  <c r="J255" i="30" s="1"/>
  <c r="J253" i="30" s="1"/>
  <c r="J119" i="30" s="1"/>
  <c r="W256" i="30"/>
  <c r="AB222" i="30"/>
  <c r="U221" i="30"/>
  <c r="AC222" i="30"/>
  <c r="L216" i="30"/>
  <c r="M170" i="30"/>
  <c r="Y171" i="30"/>
  <c r="S171" i="30"/>
  <c r="S170" i="30" s="1"/>
  <c r="S169" i="30" s="1"/>
  <c r="S168" i="30" s="1"/>
  <c r="Z171" i="30"/>
  <c r="Q171" i="30"/>
  <c r="Q170" i="30" s="1"/>
  <c r="Q169" i="30" s="1"/>
  <c r="Q168" i="30" s="1"/>
  <c r="AA171" i="30"/>
  <c r="U285" i="30"/>
  <c r="AC285" i="30" s="1"/>
  <c r="M274" i="30"/>
  <c r="AA274" i="30" s="1"/>
  <c r="G273" i="30"/>
  <c r="Z265" i="30"/>
  <c r="Q265" i="30"/>
  <c r="Q264" i="30" s="1"/>
  <c r="AA263" i="30"/>
  <c r="S263" i="30"/>
  <c r="S262" i="30" s="1"/>
  <c r="S259" i="30" s="1"/>
  <c r="S257" i="30" s="1"/>
  <c r="S255" i="30" s="1"/>
  <c r="S253" i="30" s="1"/>
  <c r="S119" i="30" s="1"/>
  <c r="AC260" i="30"/>
  <c r="Q251" i="30"/>
  <c r="Q250" i="30" s="1"/>
  <c r="Q249" i="30" s="1"/>
  <c r="Q248" i="30" s="1"/>
  <c r="AC245" i="30"/>
  <c r="W244" i="30"/>
  <c r="AC240" i="30"/>
  <c r="Z240" i="30"/>
  <c r="AB240" i="30"/>
  <c r="L240" i="30"/>
  <c r="W224" i="30"/>
  <c r="S223" i="30"/>
  <c r="S222" i="30" s="1"/>
  <c r="S221" i="30" s="1"/>
  <c r="S220" i="30" s="1"/>
  <c r="AA223" i="30"/>
  <c r="M222" i="30"/>
  <c r="Z223" i="30"/>
  <c r="Q223" i="30"/>
  <c r="Q222" i="30" s="1"/>
  <c r="Q221" i="30" s="1"/>
  <c r="Q220" i="30" s="1"/>
  <c r="W208" i="30"/>
  <c r="AC209" i="30"/>
  <c r="AA209" i="30"/>
  <c r="L205" i="30"/>
  <c r="G204" i="30"/>
  <c r="L204" i="30" s="1"/>
  <c r="Y194" i="30"/>
  <c r="M193" i="30"/>
  <c r="AA194" i="30"/>
  <c r="V123" i="30"/>
  <c r="V121" i="30" s="1"/>
  <c r="V118" i="30" s="1"/>
  <c r="M290" i="30"/>
  <c r="Y268" i="30"/>
  <c r="Y265" i="30"/>
  <c r="Z264" i="30"/>
  <c r="Z263" i="30"/>
  <c r="Q263" i="30"/>
  <c r="Q262" i="30" s="1"/>
  <c r="Q259" i="30" s="1"/>
  <c r="Q257" i="30" s="1"/>
  <c r="Q255" i="30" s="1"/>
  <c r="Q253" i="30" s="1"/>
  <c r="AB260" i="30"/>
  <c r="AB259" i="30"/>
  <c r="Z251" i="30"/>
  <c r="U249" i="30"/>
  <c r="AB250" i="30"/>
  <c r="AC250" i="30"/>
  <c r="Q243" i="30"/>
  <c r="Q242" i="30" s="1"/>
  <c r="I243" i="30"/>
  <c r="I242" i="30" s="1"/>
  <c r="M240" i="30"/>
  <c r="Y241" i="30"/>
  <c r="S241" i="30"/>
  <c r="S240" i="30" s="1"/>
  <c r="S237" i="30" s="1"/>
  <c r="S236" i="30" s="1"/>
  <c r="P237" i="30"/>
  <c r="P236" i="30" s="1"/>
  <c r="P122" i="30" s="1"/>
  <c r="P120" i="30" s="1"/>
  <c r="P117" i="30" s="1"/>
  <c r="L238" i="30"/>
  <c r="G237" i="30"/>
  <c r="M234" i="30"/>
  <c r="Y235" i="30"/>
  <c r="Q235" i="30"/>
  <c r="Q234" i="30" s="1"/>
  <c r="Q233" i="30" s="1"/>
  <c r="Q232" i="30" s="1"/>
  <c r="Z235" i="30"/>
  <c r="AA235" i="30"/>
  <c r="S235" i="30"/>
  <c r="S234" i="30" s="1"/>
  <c r="S233" i="30" s="1"/>
  <c r="S232" i="30" s="1"/>
  <c r="R228" i="30"/>
  <c r="L228" i="30"/>
  <c r="U224" i="30"/>
  <c r="R217" i="30"/>
  <c r="AA206" i="30"/>
  <c r="M205" i="30"/>
  <c r="Y206" i="30"/>
  <c r="Z206" i="30"/>
  <c r="Y193" i="30"/>
  <c r="R192" i="30"/>
  <c r="M176" i="30"/>
  <c r="Y73" i="30"/>
  <c r="AA73" i="30"/>
  <c r="Z73" i="30"/>
  <c r="W273" i="30"/>
  <c r="I119" i="30"/>
  <c r="U258" i="30"/>
  <c r="U257" i="30"/>
  <c r="S251" i="30"/>
  <c r="S250" i="30" s="1"/>
  <c r="S249" i="30" s="1"/>
  <c r="S248" i="30" s="1"/>
  <c r="AA251" i="30"/>
  <c r="M250" i="30"/>
  <c r="P243" i="30"/>
  <c r="P242" i="30" s="1"/>
  <c r="AA238" i="30"/>
  <c r="U232" i="30"/>
  <c r="R225" i="30"/>
  <c r="Y223" i="30"/>
  <c r="L217" i="30"/>
  <c r="R209" i="30"/>
  <c r="Y210" i="30"/>
  <c r="K122" i="30"/>
  <c r="K120" i="30" s="1"/>
  <c r="K117" i="30" s="1"/>
  <c r="R249" i="30"/>
  <c r="Y250" i="30"/>
  <c r="L249" i="30"/>
  <c r="G248" i="30"/>
  <c r="L248" i="30" s="1"/>
  <c r="V243" i="30"/>
  <c r="V242" i="30" s="1"/>
  <c r="O243" i="30"/>
  <c r="O242" i="30" s="1"/>
  <c r="AB198" i="30"/>
  <c r="R197" i="30"/>
  <c r="M188" i="30"/>
  <c r="L182" i="30"/>
  <c r="I181" i="30"/>
  <c r="J122" i="30"/>
  <c r="J120" i="30" s="1"/>
  <c r="Z275" i="30"/>
  <c r="L262" i="30"/>
  <c r="AC246" i="30"/>
  <c r="F243" i="30"/>
  <c r="F242" i="30" s="1"/>
  <c r="H245" i="30"/>
  <c r="H244" i="30" s="1"/>
  <c r="H243" i="30" s="1"/>
  <c r="H242" i="30" s="1"/>
  <c r="Y239" i="30"/>
  <c r="Q239" i="30"/>
  <c r="Q238" i="30" s="1"/>
  <c r="Q237" i="30" s="1"/>
  <c r="Q236" i="30" s="1"/>
  <c r="Z239" i="30"/>
  <c r="M238" i="30"/>
  <c r="AA239" i="30"/>
  <c r="W237" i="30"/>
  <c r="L233" i="30"/>
  <c r="L196" i="30"/>
  <c r="U188" i="30"/>
  <c r="Z189" i="30"/>
  <c r="AB189" i="30"/>
  <c r="R181" i="30"/>
  <c r="M64" i="30"/>
  <c r="Y67" i="30"/>
  <c r="Z67" i="30"/>
  <c r="Y60" i="30"/>
  <c r="Q60" i="30"/>
  <c r="Z60" i="30"/>
  <c r="S60" i="30"/>
  <c r="AA60" i="30"/>
  <c r="M59" i="30"/>
  <c r="W248" i="30"/>
  <c r="L245" i="30"/>
  <c r="G244" i="30"/>
  <c r="Y240" i="30"/>
  <c r="U237" i="30"/>
  <c r="L225" i="30"/>
  <c r="G224" i="30"/>
  <c r="L224" i="30" s="1"/>
  <c r="R220" i="30"/>
  <c r="W216" i="30"/>
  <c r="AC217" i="30"/>
  <c r="U216" i="30"/>
  <c r="Y195" i="30"/>
  <c r="S195" i="30"/>
  <c r="S194" i="30" s="1"/>
  <c r="S193" i="30" s="1"/>
  <c r="S192" i="30" s="1"/>
  <c r="AA195" i="30"/>
  <c r="Z195" i="30"/>
  <c r="G193" i="30"/>
  <c r="Y188" i="30"/>
  <c r="AC98" i="30"/>
  <c r="W97" i="30"/>
  <c r="AB186" i="30"/>
  <c r="U185" i="30"/>
  <c r="Z186" i="30"/>
  <c r="AC186" i="30"/>
  <c r="J140" i="30"/>
  <c r="L141" i="30"/>
  <c r="H122" i="30"/>
  <c r="H120" i="30" s="1"/>
  <c r="I9" i="30"/>
  <c r="I91" i="30"/>
  <c r="AC249" i="30"/>
  <c r="S247" i="30"/>
  <c r="S246" i="30" s="1"/>
  <c r="S245" i="30" s="1"/>
  <c r="S244" i="30" s="1"/>
  <c r="AA247" i="30"/>
  <c r="M246" i="30"/>
  <c r="R237" i="30"/>
  <c r="Z234" i="30"/>
  <c r="Q231" i="30"/>
  <c r="Q230" i="30" s="1"/>
  <c r="Q229" i="30" s="1"/>
  <c r="Q228" i="30" s="1"/>
  <c r="Z231" i="30"/>
  <c r="M230" i="30"/>
  <c r="M226" i="30"/>
  <c r="Y227" i="30"/>
  <c r="Q227" i="30"/>
  <c r="Q226" i="30" s="1"/>
  <c r="Q225" i="30" s="1"/>
  <c r="Q224" i="30" s="1"/>
  <c r="Z227" i="30"/>
  <c r="L222" i="30"/>
  <c r="M218" i="30"/>
  <c r="Y219" i="30"/>
  <c r="AC218" i="30"/>
  <c r="AB217" i="30"/>
  <c r="W213" i="30"/>
  <c r="R212" i="30"/>
  <c r="Y211" i="30"/>
  <c r="S211" i="30"/>
  <c r="S210" i="30" s="1"/>
  <c r="S209" i="30" s="1"/>
  <c r="S208" i="30" s="1"/>
  <c r="AA211" i="30"/>
  <c r="I201" i="30"/>
  <c r="L202" i="30"/>
  <c r="W192" i="30"/>
  <c r="AA193" i="30"/>
  <c r="R169" i="30"/>
  <c r="Y170" i="30"/>
  <c r="AB170" i="30"/>
  <c r="W124" i="30"/>
  <c r="X243" i="30"/>
  <c r="X242" i="30" s="1"/>
  <c r="R244" i="30"/>
  <c r="J243" i="30"/>
  <c r="J242" i="30" s="1"/>
  <c r="T237" i="30"/>
  <c r="T236" i="30" s="1"/>
  <c r="T122" i="30" s="1"/>
  <c r="T120" i="30" s="1"/>
  <c r="T117" i="30" s="1"/>
  <c r="I237" i="30"/>
  <c r="I236" i="30" s="1"/>
  <c r="AB234" i="30"/>
  <c r="R233" i="30"/>
  <c r="Y234" i="30"/>
  <c r="Z230" i="30"/>
  <c r="U229" i="30"/>
  <c r="AB230" i="30"/>
  <c r="L230" i="30"/>
  <c r="AA227" i="30"/>
  <c r="L221" i="30"/>
  <c r="G220" i="30"/>
  <c r="L220" i="30" s="1"/>
  <c r="AB218" i="30"/>
  <c r="M214" i="30"/>
  <c r="AA214" i="30" s="1"/>
  <c r="Y215" i="30"/>
  <c r="Q215" i="30"/>
  <c r="Q214" i="30" s="1"/>
  <c r="Q213" i="30" s="1"/>
  <c r="Q212" i="30" s="1"/>
  <c r="Z215" i="30"/>
  <c r="Z211" i="30"/>
  <c r="L210" i="30"/>
  <c r="G209" i="30"/>
  <c r="M201" i="30"/>
  <c r="AA202" i="30"/>
  <c r="Z194" i="30"/>
  <c r="AB194" i="30"/>
  <c r="AC194" i="30"/>
  <c r="U193" i="30"/>
  <c r="L190" i="30"/>
  <c r="G189" i="30"/>
  <c r="U180" i="30"/>
  <c r="L176" i="30"/>
  <c r="X123" i="30"/>
  <c r="X121" i="30" s="1"/>
  <c r="X118" i="30" s="1"/>
  <c r="J123" i="30"/>
  <c r="J121" i="30" s="1"/>
  <c r="J118" i="30" s="1"/>
  <c r="Y222" i="30"/>
  <c r="AA207" i="30"/>
  <c r="AA203" i="30"/>
  <c r="R200" i="30"/>
  <c r="L197" i="30"/>
  <c r="R184" i="30"/>
  <c r="S183" i="30"/>
  <c r="S182" i="30" s="1"/>
  <c r="S181" i="30" s="1"/>
  <c r="S180" i="30" s="1"/>
  <c r="W180" i="30"/>
  <c r="AC181" i="30"/>
  <c r="Q179" i="30"/>
  <c r="Q178" i="30" s="1"/>
  <c r="Q177" i="30" s="1"/>
  <c r="Q176" i="30" s="1"/>
  <c r="S179" i="30"/>
  <c r="S178" i="30" s="1"/>
  <c r="S177" i="30" s="1"/>
  <c r="S176" i="30" s="1"/>
  <c r="G165" i="30"/>
  <c r="M157" i="30"/>
  <c r="Z158" i="30"/>
  <c r="M153" i="30"/>
  <c r="Y154" i="30"/>
  <c r="W148" i="30"/>
  <c r="L146" i="30"/>
  <c r="G145" i="30"/>
  <c r="R141" i="30"/>
  <c r="Y142" i="30"/>
  <c r="T123" i="30"/>
  <c r="T121" i="30" s="1"/>
  <c r="T118" i="30" s="1"/>
  <c r="R125" i="30"/>
  <c r="Y126" i="30"/>
  <c r="U110" i="30"/>
  <c r="AB115" i="30"/>
  <c r="AB209" i="30"/>
  <c r="U208" i="30"/>
  <c r="Q207" i="30"/>
  <c r="Q206" i="30" s="1"/>
  <c r="Q205" i="30" s="1"/>
  <c r="Q204" i="30" s="1"/>
  <c r="Z207" i="30"/>
  <c r="AA205" i="30"/>
  <c r="W204" i="30"/>
  <c r="AC205" i="30"/>
  <c r="Q203" i="30"/>
  <c r="Q202" i="30" s="1"/>
  <c r="Q201" i="30" s="1"/>
  <c r="Q200" i="30" s="1"/>
  <c r="Z203" i="30"/>
  <c r="Z202" i="30"/>
  <c r="U201" i="30"/>
  <c r="AB202" i="30"/>
  <c r="AA198" i="30"/>
  <c r="W197" i="30"/>
  <c r="AA183" i="30"/>
  <c r="L177" i="30"/>
  <c r="Z166" i="30"/>
  <c r="M165" i="30"/>
  <c r="Y166" i="30"/>
  <c r="AA162" i="30"/>
  <c r="AC162" i="30"/>
  <c r="W161" i="30"/>
  <c r="AB150" i="30"/>
  <c r="AC150" i="30"/>
  <c r="U149" i="30"/>
  <c r="U144" i="30"/>
  <c r="Z145" i="30"/>
  <c r="AB145" i="30"/>
  <c r="M144" i="30"/>
  <c r="AA138" i="30"/>
  <c r="AC138" i="30"/>
  <c r="W135" i="30"/>
  <c r="V122" i="30"/>
  <c r="V120" i="30" s="1"/>
  <c r="Q127" i="30"/>
  <c r="Q126" i="30" s="1"/>
  <c r="Q125" i="30" s="1"/>
  <c r="Q124" i="30" s="1"/>
  <c r="Z127" i="30"/>
  <c r="S127" i="30"/>
  <c r="S126" i="30" s="1"/>
  <c r="S125" i="30" s="1"/>
  <c r="S124" i="30" s="1"/>
  <c r="AA127" i="30"/>
  <c r="M126" i="30"/>
  <c r="F123" i="30"/>
  <c r="F121" i="30" s="1"/>
  <c r="F118" i="30" s="1"/>
  <c r="U196" i="30"/>
  <c r="AB197" i="30"/>
  <c r="M182" i="30"/>
  <c r="Y183" i="30"/>
  <c r="AC182" i="30"/>
  <c r="M134" i="30"/>
  <c r="Y136" i="30"/>
  <c r="Z136" i="30"/>
  <c r="Z134" i="30"/>
  <c r="U132" i="30"/>
  <c r="AB134" i="30"/>
  <c r="Z210" i="30"/>
  <c r="AB210" i="30"/>
  <c r="AC210" i="30"/>
  <c r="L206" i="30"/>
  <c r="M198" i="30"/>
  <c r="Q199" i="30"/>
  <c r="Q198" i="30" s="1"/>
  <c r="Q197" i="30" s="1"/>
  <c r="Q196" i="30" s="1"/>
  <c r="Z199" i="30"/>
  <c r="S199" i="30"/>
  <c r="S198" i="30" s="1"/>
  <c r="S197" i="30" s="1"/>
  <c r="S196" i="30" s="1"/>
  <c r="AA199" i="30"/>
  <c r="Q191" i="30"/>
  <c r="Q190" i="30" s="1"/>
  <c r="Q189" i="30" s="1"/>
  <c r="Q188" i="30" s="1"/>
  <c r="Z191" i="30"/>
  <c r="AA190" i="30"/>
  <c r="Y189" i="30"/>
  <c r="L186" i="30"/>
  <c r="AB182" i="30"/>
  <c r="L178" i="30"/>
  <c r="Q175" i="30"/>
  <c r="Q174" i="30" s="1"/>
  <c r="Q173" i="30" s="1"/>
  <c r="Q172" i="30" s="1"/>
  <c r="S175" i="30"/>
  <c r="S174" i="30" s="1"/>
  <c r="S173" i="30" s="1"/>
  <c r="S172" i="30" s="1"/>
  <c r="M174" i="30"/>
  <c r="Z170" i="30"/>
  <c r="U169" i="30"/>
  <c r="L170" i="30"/>
  <c r="I169" i="30"/>
  <c r="Y167" i="30"/>
  <c r="Q167" i="30"/>
  <c r="Q166" i="30" s="1"/>
  <c r="Q165" i="30" s="1"/>
  <c r="Q164" i="30" s="1"/>
  <c r="Q122" i="30" s="1"/>
  <c r="Q120" i="30" s="1"/>
  <c r="Z167" i="30"/>
  <c r="S167" i="30"/>
  <c r="S166" i="30" s="1"/>
  <c r="S165" i="30" s="1"/>
  <c r="S164" i="30" s="1"/>
  <c r="U164" i="30"/>
  <c r="AB165" i="30"/>
  <c r="R160" i="30"/>
  <c r="L162" i="30"/>
  <c r="H161" i="30"/>
  <c r="W157" i="30"/>
  <c r="AA158" i="30"/>
  <c r="Z154" i="30"/>
  <c r="R152" i="30"/>
  <c r="Y127" i="30"/>
  <c r="M186" i="30"/>
  <c r="G185" i="30"/>
  <c r="G173" i="30"/>
  <c r="U160" i="30"/>
  <c r="AB161" i="30"/>
  <c r="L158" i="30"/>
  <c r="G157" i="30"/>
  <c r="AA141" i="30"/>
  <c r="M135" i="30"/>
  <c r="Z135" i="30" s="1"/>
  <c r="Y138" i="30"/>
  <c r="Z138" i="30"/>
  <c r="U133" i="30"/>
  <c r="R132" i="30"/>
  <c r="Y134" i="30"/>
  <c r="I122" i="30"/>
  <c r="I120" i="30" s="1"/>
  <c r="AC134" i="30"/>
  <c r="M129" i="30"/>
  <c r="Z130" i="30"/>
  <c r="L130" i="30"/>
  <c r="I129" i="30"/>
  <c r="I128" i="30" s="1"/>
  <c r="P123" i="30"/>
  <c r="P121" i="30" s="1"/>
  <c r="P118" i="30" s="1"/>
  <c r="W112" i="30"/>
  <c r="G9" i="30"/>
  <c r="L101" i="30"/>
  <c r="G91" i="30"/>
  <c r="Y87" i="30"/>
  <c r="S87" i="30"/>
  <c r="AA87" i="30"/>
  <c r="Q87" i="30"/>
  <c r="Z87" i="30"/>
  <c r="W189" i="30"/>
  <c r="M162" i="30"/>
  <c r="Q163" i="30"/>
  <c r="Q162" i="30" s="1"/>
  <c r="Q161" i="30" s="1"/>
  <c r="Q160" i="30" s="1"/>
  <c r="Z163" i="30"/>
  <c r="S163" i="30"/>
  <c r="S162" i="30" s="1"/>
  <c r="S161" i="30" s="1"/>
  <c r="S160" i="30" s="1"/>
  <c r="AA163" i="30"/>
  <c r="R156" i="30"/>
  <c r="AA154" i="30"/>
  <c r="Z146" i="30"/>
  <c r="R133" i="30"/>
  <c r="Y135" i="30"/>
  <c r="R128" i="30"/>
  <c r="Y129" i="30"/>
  <c r="U129" i="30"/>
  <c r="O123" i="30"/>
  <c r="O121" i="30" s="1"/>
  <c r="O118" i="30" s="1"/>
  <c r="U111" i="30"/>
  <c r="Q104" i="30"/>
  <c r="Z104" i="30"/>
  <c r="AA104" i="30"/>
  <c r="S104" i="30"/>
  <c r="Y104" i="30"/>
  <c r="W168" i="30"/>
  <c r="AB162" i="30"/>
  <c r="Q159" i="30"/>
  <c r="Q158" i="30" s="1"/>
  <c r="Q157" i="30" s="1"/>
  <c r="Q156" i="30" s="1"/>
  <c r="Z159" i="30"/>
  <c r="S159" i="30"/>
  <c r="S158" i="30" s="1"/>
  <c r="S157" i="30" s="1"/>
  <c r="S156" i="30" s="1"/>
  <c r="AA159" i="30"/>
  <c r="U152" i="30"/>
  <c r="AB153" i="30"/>
  <c r="M141" i="30"/>
  <c r="L140" i="30"/>
  <c r="X122" i="30"/>
  <c r="X120" i="30" s="1"/>
  <c r="L136" i="30"/>
  <c r="AA134" i="30"/>
  <c r="L124" i="30"/>
  <c r="L125" i="30"/>
  <c r="AA187" i="30"/>
  <c r="AC170" i="30"/>
  <c r="AA166" i="30"/>
  <c r="W165" i="30"/>
  <c r="Y159" i="30"/>
  <c r="S155" i="30"/>
  <c r="S154" i="30" s="1"/>
  <c r="S153" i="30" s="1"/>
  <c r="S152" i="30" s="1"/>
  <c r="AA155" i="30"/>
  <c r="L154" i="30"/>
  <c r="G153" i="30"/>
  <c r="Q147" i="30"/>
  <c r="Q146" i="30" s="1"/>
  <c r="Q145" i="30" s="1"/>
  <c r="Q144" i="30" s="1"/>
  <c r="Z147" i="30"/>
  <c r="AA146" i="30"/>
  <c r="Y145" i="30"/>
  <c r="Q143" i="30"/>
  <c r="Q142" i="30" s="1"/>
  <c r="Q141" i="30" s="1"/>
  <c r="Q140" i="30" s="1"/>
  <c r="Z143" i="30"/>
  <c r="Z142" i="30"/>
  <c r="U141" i="30"/>
  <c r="AB142" i="30"/>
  <c r="L142" i="30"/>
  <c r="L138" i="30"/>
  <c r="L135" i="30" s="1"/>
  <c r="AA136" i="30"/>
  <c r="O122" i="30"/>
  <c r="O120" i="30" s="1"/>
  <c r="F122" i="30"/>
  <c r="F120" i="30" s="1"/>
  <c r="F117" i="30" s="1"/>
  <c r="AA130" i="30"/>
  <c r="G128" i="30"/>
  <c r="Z126" i="30"/>
  <c r="L126" i="30"/>
  <c r="K123" i="30"/>
  <c r="K121" i="30" s="1"/>
  <c r="K118" i="30" s="1"/>
  <c r="W110" i="30"/>
  <c r="AC115" i="30"/>
  <c r="R111" i="30"/>
  <c r="H112" i="30"/>
  <c r="H111" i="30" s="1"/>
  <c r="H109" i="30" s="1"/>
  <c r="L113" i="30"/>
  <c r="G109" i="30"/>
  <c r="L109" i="30" s="1"/>
  <c r="L111" i="30"/>
  <c r="G108" i="30"/>
  <c r="L108" i="30" s="1"/>
  <c r="L110" i="30"/>
  <c r="W9" i="30"/>
  <c r="W91" i="30"/>
  <c r="J9" i="30"/>
  <c r="J91" i="30"/>
  <c r="W153" i="30"/>
  <c r="AA139" i="30"/>
  <c r="S139" i="30"/>
  <c r="S138" i="30" s="1"/>
  <c r="S135" i="30" s="1"/>
  <c r="S133" i="30" s="1"/>
  <c r="AA137" i="30"/>
  <c r="S137" i="30"/>
  <c r="S136" i="30" s="1"/>
  <c r="S134" i="30" s="1"/>
  <c r="S132" i="30" s="1"/>
  <c r="Z131" i="30"/>
  <c r="Q131" i="30"/>
  <c r="Q130" i="30" s="1"/>
  <c r="Q129" i="30" s="1"/>
  <c r="Q128" i="30" s="1"/>
  <c r="AA114" i="30"/>
  <c r="R9" i="30"/>
  <c r="R91" i="30"/>
  <c r="P9" i="30"/>
  <c r="P91" i="30"/>
  <c r="I92" i="30"/>
  <c r="S81" i="30"/>
  <c r="AA81" i="30"/>
  <c r="Q81" i="30"/>
  <c r="Y81" i="30"/>
  <c r="W145" i="30"/>
  <c r="Z139" i="30"/>
  <c r="Z137" i="30"/>
  <c r="Y131" i="30"/>
  <c r="Y130" i="30"/>
  <c r="AB126" i="30"/>
  <c r="U125" i="30"/>
  <c r="M113" i="30"/>
  <c r="Q114" i="30"/>
  <c r="Q113" i="30" s="1"/>
  <c r="Q112" i="30" s="1"/>
  <c r="Q111" i="30" s="1"/>
  <c r="Q109" i="30" s="1"/>
  <c r="Z114" i="30"/>
  <c r="V9" i="30"/>
  <c r="V91" i="30"/>
  <c r="Y99" i="30"/>
  <c r="S99" i="30"/>
  <c r="S98" i="30" s="1"/>
  <c r="S97" i="30" s="1"/>
  <c r="S96" i="30" s="1"/>
  <c r="AA99" i="30"/>
  <c r="M98" i="30"/>
  <c r="Z99" i="30"/>
  <c r="L98" i="30"/>
  <c r="G96" i="30"/>
  <c r="L96" i="30" s="1"/>
  <c r="L97" i="30"/>
  <c r="Q95" i="30"/>
  <c r="Q94" i="30" s="1"/>
  <c r="Q93" i="30" s="1"/>
  <c r="Z95" i="30"/>
  <c r="S95" i="30"/>
  <c r="S94" i="30" s="1"/>
  <c r="S93" i="30" s="1"/>
  <c r="S92" i="30" s="1"/>
  <c r="Y69" i="30"/>
  <c r="Q69" i="30"/>
  <c r="Z69" i="30"/>
  <c r="S69" i="30"/>
  <c r="AA69" i="30"/>
  <c r="G135" i="30"/>
  <c r="G133" i="30" s="1"/>
  <c r="L133" i="30" s="1"/>
  <c r="G134" i="30"/>
  <c r="Y113" i="30"/>
  <c r="O92" i="30"/>
  <c r="L94" i="30"/>
  <c r="G93" i="30"/>
  <c r="Y76" i="30"/>
  <c r="Z76" i="30"/>
  <c r="Q76" i="30"/>
  <c r="AA76" i="30"/>
  <c r="S76" i="30"/>
  <c r="L105" i="30"/>
  <c r="M94" i="30"/>
  <c r="Z94" i="30" s="1"/>
  <c r="F92" i="30"/>
  <c r="AB84" i="30"/>
  <c r="Z77" i="30"/>
  <c r="AB77" i="30"/>
  <c r="T73" i="30"/>
  <c r="AB59" i="30"/>
  <c r="Y59" i="30"/>
  <c r="T52" i="30"/>
  <c r="M115" i="30"/>
  <c r="X102" i="30"/>
  <c r="X101" i="30" s="1"/>
  <c r="Z98" i="30"/>
  <c r="AB98" i="30"/>
  <c r="X92" i="30"/>
  <c r="O91" i="30"/>
  <c r="Q89" i="30"/>
  <c r="Z89" i="30"/>
  <c r="S89" i="30"/>
  <c r="AA89" i="30"/>
  <c r="S77" i="30"/>
  <c r="Q68" i="30"/>
  <c r="Z68" i="30"/>
  <c r="S68" i="30"/>
  <c r="AA68" i="30"/>
  <c r="Y54" i="30"/>
  <c r="Q54" i="30"/>
  <c r="Z54" i="30"/>
  <c r="S54" i="30"/>
  <c r="AA54" i="30"/>
  <c r="Y53" i="30"/>
  <c r="Q53" i="30"/>
  <c r="Z53" i="30"/>
  <c r="S53" i="30"/>
  <c r="S52" i="30" s="1"/>
  <c r="AA53" i="30"/>
  <c r="W105" i="30"/>
  <c r="AA105" i="30" s="1"/>
  <c r="F9" i="30"/>
  <c r="F91" i="30"/>
  <c r="L102" i="30"/>
  <c r="U97" i="30"/>
  <c r="AA94" i="30"/>
  <c r="R92" i="30"/>
  <c r="J92" i="30"/>
  <c r="AA90" i="30"/>
  <c r="Y89" i="30"/>
  <c r="Q86" i="30"/>
  <c r="Q84" i="30" s="1"/>
  <c r="Z86" i="30"/>
  <c r="S86" i="30"/>
  <c r="AA86" i="30"/>
  <c r="Q74" i="30"/>
  <c r="Q58" i="30"/>
  <c r="Z58" i="30"/>
  <c r="S58" i="30"/>
  <c r="AA58" i="30"/>
  <c r="Y58" i="30"/>
  <c r="S48" i="30"/>
  <c r="L106" i="30"/>
  <c r="Z105" i="30"/>
  <c r="U101" i="30"/>
  <c r="V98" i="30"/>
  <c r="V97" i="30" s="1"/>
  <c r="V96" i="30" s="1"/>
  <c r="V92" i="30" s="1"/>
  <c r="K91" i="30"/>
  <c r="S88" i="30"/>
  <c r="Y88" i="30"/>
  <c r="Q88" i="30"/>
  <c r="AA88" i="30"/>
  <c r="V84" i="30"/>
  <c r="S74" i="30"/>
  <c r="AA74" i="30"/>
  <c r="Y74" i="30"/>
  <c r="Z74" i="30"/>
  <c r="Y52" i="30"/>
  <c r="AB102" i="30"/>
  <c r="Q100" i="30"/>
  <c r="Q98" i="30" s="1"/>
  <c r="Q97" i="30" s="1"/>
  <c r="Q96" i="30" s="1"/>
  <c r="Z100" i="30"/>
  <c r="T98" i="30"/>
  <c r="T97" i="30" s="1"/>
  <c r="T96" i="30" s="1"/>
  <c r="T92" i="30" s="1"/>
  <c r="Y98" i="30"/>
  <c r="P92" i="30"/>
  <c r="Y90" i="30"/>
  <c r="Z88" i="30"/>
  <c r="T84" i="30"/>
  <c r="T64" i="30" s="1"/>
  <c r="AA84" i="30"/>
  <c r="Y83" i="30"/>
  <c r="Z83" i="30"/>
  <c r="Q83" i="30"/>
  <c r="AA83" i="30"/>
  <c r="Q72" i="30"/>
  <c r="Z72" i="30"/>
  <c r="S72" i="30"/>
  <c r="AA72" i="30"/>
  <c r="G64" i="30"/>
  <c r="L67" i="30"/>
  <c r="AA52" i="30"/>
  <c r="Y19" i="30"/>
  <c r="Q19" i="30"/>
  <c r="Z19" i="30"/>
  <c r="S19" i="30"/>
  <c r="AA19" i="30"/>
  <c r="Y18" i="30"/>
  <c r="Q18" i="30"/>
  <c r="Z18" i="30"/>
  <c r="S18" i="30"/>
  <c r="AA18" i="30"/>
  <c r="M84" i="30"/>
  <c r="Y84" i="30" s="1"/>
  <c r="Q82" i="30"/>
  <c r="Z82" i="30"/>
  <c r="Z78" i="30"/>
  <c r="Q78" i="30"/>
  <c r="S75" i="30"/>
  <c r="X67" i="30"/>
  <c r="X64" i="30" s="1"/>
  <c r="K64" i="30"/>
  <c r="L65" i="30"/>
  <c r="O41" i="30"/>
  <c r="AC32" i="30"/>
  <c r="U12" i="30"/>
  <c r="AB13" i="30"/>
  <c r="M103" i="30"/>
  <c r="AC84" i="30"/>
  <c r="Y78" i="30"/>
  <c r="AA75" i="30"/>
  <c r="Y70" i="30"/>
  <c r="Q70" i="30"/>
  <c r="Z70" i="30"/>
  <c r="V67" i="30"/>
  <c r="V64" i="30" s="1"/>
  <c r="J64" i="30"/>
  <c r="J46" i="30" s="1"/>
  <c r="J41" i="30" s="1"/>
  <c r="J10" i="30" s="1"/>
  <c r="V59" i="30"/>
  <c r="Q51" i="30"/>
  <c r="Q48" i="30" s="1"/>
  <c r="Z51" i="30"/>
  <c r="S51" i="30"/>
  <c r="AA51" i="30"/>
  <c r="T47" i="30"/>
  <c r="T46" i="30" s="1"/>
  <c r="I46" i="30"/>
  <c r="I41" i="30" s="1"/>
  <c r="I10" i="30" s="1"/>
  <c r="W43" i="30"/>
  <c r="AC44" i="30"/>
  <c r="Q38" i="30"/>
  <c r="Z38" i="30"/>
  <c r="S38" i="30"/>
  <c r="AA38" i="30"/>
  <c r="AB32" i="30"/>
  <c r="R12" i="30"/>
  <c r="M77" i="30"/>
  <c r="Q75" i="30"/>
  <c r="Z75" i="30"/>
  <c r="P64" i="30"/>
  <c r="AB65" i="30"/>
  <c r="AC65" i="30"/>
  <c r="T59" i="30"/>
  <c r="AA59" i="30"/>
  <c r="V47" i="30"/>
  <c r="V46" i="30" s="1"/>
  <c r="V41" i="30" s="1"/>
  <c r="R47" i="30"/>
  <c r="AB43" i="30"/>
  <c r="L32" i="30"/>
  <c r="M14" i="30"/>
  <c r="Y15" i="30"/>
  <c r="Q15" i="30"/>
  <c r="Z15" i="30"/>
  <c r="AA15" i="30"/>
  <c r="AA85" i="30"/>
  <c r="S85" i="30"/>
  <c r="S84" i="30" s="1"/>
  <c r="AA80" i="30"/>
  <c r="V73" i="30"/>
  <c r="AA67" i="30"/>
  <c r="Y61" i="30"/>
  <c r="Q61" i="30"/>
  <c r="Z61" i="30"/>
  <c r="S61" i="30"/>
  <c r="AA61" i="30"/>
  <c r="Z59" i="30"/>
  <c r="V52" i="30"/>
  <c r="P46" i="30"/>
  <c r="P41" i="30" s="1"/>
  <c r="P10" i="30" s="1"/>
  <c r="Y38" i="30"/>
  <c r="M65" i="30"/>
  <c r="L48" i="30"/>
  <c r="M43" i="30"/>
  <c r="Y44" i="30"/>
  <c r="V39" i="30"/>
  <c r="X39" i="30"/>
  <c r="X12" i="30" s="1"/>
  <c r="X11" i="30" s="1"/>
  <c r="Z39" i="30"/>
  <c r="Y36" i="30"/>
  <c r="Q36" i="30"/>
  <c r="Z36" i="30"/>
  <c r="AB33" i="30"/>
  <c r="S29" i="30"/>
  <c r="AA29" i="30"/>
  <c r="Y29" i="30"/>
  <c r="X24" i="30"/>
  <c r="M24" i="30"/>
  <c r="L13" i="30"/>
  <c r="G12" i="30"/>
  <c r="R64" i="30"/>
  <c r="X48" i="30"/>
  <c r="X47" i="30" s="1"/>
  <c r="M48" i="30"/>
  <c r="Y48" i="30" s="1"/>
  <c r="W47" i="30"/>
  <c r="G47" i="30"/>
  <c r="U47" i="30"/>
  <c r="Z44" i="30"/>
  <c r="Q39" i="30"/>
  <c r="S39" i="30"/>
  <c r="Y39" i="30"/>
  <c r="AA36" i="30"/>
  <c r="M33" i="30"/>
  <c r="Y33" i="30" s="1"/>
  <c r="Y34" i="30"/>
  <c r="Q34" i="30"/>
  <c r="Z34" i="30"/>
  <c r="S34" i="30"/>
  <c r="S33" i="30" s="1"/>
  <c r="S32" i="30" s="1"/>
  <c r="AA34" i="30"/>
  <c r="Y31" i="30"/>
  <c r="Q31" i="30"/>
  <c r="Z31" i="30"/>
  <c r="S31" i="30"/>
  <c r="AA31" i="30"/>
  <c r="Z29" i="30"/>
  <c r="V24" i="30"/>
  <c r="V12" i="30" s="1"/>
  <c r="V11" i="30" s="1"/>
  <c r="V10" i="30" s="1"/>
  <c r="Q17" i="30"/>
  <c r="Z17" i="30"/>
  <c r="S17" i="30"/>
  <c r="AA17" i="30"/>
  <c r="O12" i="30"/>
  <c r="O11" i="30" s="1"/>
  <c r="O10" i="30" s="1"/>
  <c r="F12" i="30"/>
  <c r="F11" i="30" s="1"/>
  <c r="W64" i="30"/>
  <c r="F47" i="30"/>
  <c r="F46" i="30" s="1"/>
  <c r="F41" i="30" s="1"/>
  <c r="H47" i="30"/>
  <c r="H46" i="30" s="1"/>
  <c r="R42" i="30"/>
  <c r="Y28" i="30"/>
  <c r="Q28" i="30"/>
  <c r="Z28" i="30"/>
  <c r="Q23" i="30"/>
  <c r="Z23" i="30"/>
  <c r="S23" i="30"/>
  <c r="AA23" i="30"/>
  <c r="Y17" i="30"/>
  <c r="W12" i="30"/>
  <c r="AC13" i="30"/>
  <c r="K12" i="30"/>
  <c r="K11" i="30" s="1"/>
  <c r="AA66" i="30"/>
  <c r="AA57" i="30"/>
  <c r="AA50" i="30"/>
  <c r="K47" i="30"/>
  <c r="K46" i="30" s="1"/>
  <c r="K41" i="30" s="1"/>
  <c r="T41" i="30"/>
  <c r="AB44" i="30"/>
  <c r="H41" i="30"/>
  <c r="H10" i="30" s="1"/>
  <c r="AA28" i="30"/>
  <c r="Y26" i="30"/>
  <c r="Q26" i="30"/>
  <c r="Z26" i="30"/>
  <c r="S26" i="30"/>
  <c r="AA26" i="30"/>
  <c r="Y25" i="30"/>
  <c r="Q25" i="30"/>
  <c r="Z25" i="30"/>
  <c r="S25" i="30"/>
  <c r="AA25" i="30"/>
  <c r="Y23" i="30"/>
  <c r="Y21" i="30"/>
  <c r="Q21" i="30"/>
  <c r="Z21" i="30"/>
  <c r="S16" i="30"/>
  <c r="S14" i="30" s="1"/>
  <c r="S13" i="30" s="1"/>
  <c r="AA16" i="30"/>
  <c r="Y16" i="30"/>
  <c r="T14" i="30"/>
  <c r="T13" i="30" s="1"/>
  <c r="T12" i="30" s="1"/>
  <c r="T11" i="30" s="1"/>
  <c r="Y45" i="30"/>
  <c r="S40" i="30"/>
  <c r="AA35" i="30"/>
  <c r="S35" i="30"/>
  <c r="AA27" i="30"/>
  <c r="S27" i="30"/>
  <c r="Y22" i="30"/>
  <c r="AA20" i="30"/>
  <c r="S20" i="30"/>
  <c r="AA14" i="30"/>
  <c r="G43" i="30"/>
  <c r="Q40" i="30"/>
  <c r="Z35" i="30"/>
  <c r="Q35" i="30"/>
  <c r="Z27" i="30"/>
  <c r="Q27" i="30"/>
  <c r="AC24" i="30"/>
  <c r="Z20" i="30"/>
  <c r="Q20" i="30"/>
  <c r="Y35" i="30"/>
  <c r="Y27" i="30"/>
  <c r="AB24" i="30"/>
  <c r="Y20" i="30"/>
  <c r="Y14" i="30"/>
  <c r="K91" i="28"/>
  <c r="F63" i="28"/>
  <c r="J89" i="28"/>
  <c r="G24" i="28"/>
  <c r="K49" i="28"/>
  <c r="H48" i="28"/>
  <c r="K62" i="28"/>
  <c r="K36" i="28"/>
  <c r="H35" i="28"/>
  <c r="H86" i="28"/>
  <c r="J108" i="28"/>
  <c r="G9" i="28"/>
  <c r="K32" i="28"/>
  <c r="H31" i="28"/>
  <c r="G66" i="28"/>
  <c r="G65" i="28" s="1"/>
  <c r="G63" i="28" s="1"/>
  <c r="K14" i="28"/>
  <c r="H13" i="28"/>
  <c r="K16" i="28"/>
  <c r="J25" i="28"/>
  <c r="H26" i="28"/>
  <c r="K26" i="28" s="1"/>
  <c r="F30" i="28"/>
  <c r="F29" i="28" s="1"/>
  <c r="F24" i="28" s="1"/>
  <c r="F9" i="28" s="1"/>
  <c r="F115" i="28" s="1"/>
  <c r="K42" i="28"/>
  <c r="J30" i="28"/>
  <c r="F44" i="28"/>
  <c r="G8" i="28"/>
  <c r="G58" i="28"/>
  <c r="J72" i="28"/>
  <c r="K87" i="28"/>
  <c r="K113" i="28"/>
  <c r="K41" i="28"/>
  <c r="K55" i="28"/>
  <c r="H54" i="28"/>
  <c r="K79" i="28"/>
  <c r="K105" i="28"/>
  <c r="K23" i="28"/>
  <c r="G29" i="28"/>
  <c r="K45" i="28"/>
  <c r="J44" i="28"/>
  <c r="H73" i="28"/>
  <c r="K73" i="28" s="1"/>
  <c r="K74" i="28"/>
  <c r="G64" i="28"/>
  <c r="H111" i="28"/>
  <c r="K112" i="28"/>
  <c r="K46" i="28"/>
  <c r="H45" i="28"/>
  <c r="K86" i="28"/>
  <c r="K43" i="28"/>
  <c r="J59" i="28"/>
  <c r="J68" i="28"/>
  <c r="J78" i="28"/>
  <c r="K97" i="28"/>
  <c r="J104" i="28"/>
  <c r="K17" i="28"/>
  <c r="H16" i="28"/>
  <c r="K27" i="28"/>
  <c r="K54" i="28"/>
  <c r="H96" i="28"/>
  <c r="K96" i="28" s="1"/>
  <c r="K111" i="28"/>
  <c r="H60" i="28"/>
  <c r="H69" i="28"/>
  <c r="K69" i="28" s="1"/>
  <c r="H79" i="28"/>
  <c r="H91" i="28"/>
  <c r="H105" i="28"/>
  <c r="H113" i="28"/>
  <c r="J80" i="27"/>
  <c r="L43" i="27"/>
  <c r="L42" i="27" s="1"/>
  <c r="M16" i="27"/>
  <c r="J13" i="27"/>
  <c r="O27" i="27"/>
  <c r="M39" i="27"/>
  <c r="H38" i="27"/>
  <c r="N39" i="27"/>
  <c r="N97" i="27"/>
  <c r="K96" i="27"/>
  <c r="O97" i="27"/>
  <c r="O101" i="27"/>
  <c r="O16" i="27"/>
  <c r="N16" i="27"/>
  <c r="N21" i="27"/>
  <c r="M21" i="27"/>
  <c r="N29" i="27"/>
  <c r="M29" i="27"/>
  <c r="N58" i="27"/>
  <c r="H57" i="27"/>
  <c r="O129" i="27"/>
  <c r="K128" i="27"/>
  <c r="N129" i="27"/>
  <c r="N135" i="27"/>
  <c r="H134" i="27"/>
  <c r="M135" i="27"/>
  <c r="O50" i="27"/>
  <c r="J49" i="27"/>
  <c r="M50" i="27"/>
  <c r="O58" i="27"/>
  <c r="M58" i="27"/>
  <c r="J73" i="27"/>
  <c r="M74" i="27"/>
  <c r="H113" i="27"/>
  <c r="M114" i="27"/>
  <c r="K13" i="27"/>
  <c r="O14" i="27"/>
  <c r="N14" i="27"/>
  <c r="N23" i="27"/>
  <c r="M23" i="27"/>
  <c r="M52" i="27"/>
  <c r="J57" i="27"/>
  <c r="K64" i="27"/>
  <c r="O73" i="27"/>
  <c r="K72" i="27"/>
  <c r="H89" i="27"/>
  <c r="M90" i="27"/>
  <c r="M146" i="27"/>
  <c r="N165" i="27"/>
  <c r="M165" i="27"/>
  <c r="H164" i="27"/>
  <c r="K199" i="27"/>
  <c r="O200" i="27"/>
  <c r="J19" i="27"/>
  <c r="N22" i="27"/>
  <c r="M22" i="27"/>
  <c r="J27" i="27"/>
  <c r="N30" i="27"/>
  <c r="M30" i="27"/>
  <c r="H50" i="27"/>
  <c r="N51" i="27"/>
  <c r="M51" i="27"/>
  <c r="N66" i="27"/>
  <c r="H65" i="27"/>
  <c r="N65" i="27" s="1"/>
  <c r="O82" i="27"/>
  <c r="K202" i="27"/>
  <c r="K18" i="27"/>
  <c r="O19" i="27"/>
  <c r="O34" i="27"/>
  <c r="N34" i="27"/>
  <c r="H74" i="27"/>
  <c r="N75" i="27"/>
  <c r="M75" i="27"/>
  <c r="H20" i="27"/>
  <c r="H28" i="27"/>
  <c r="M28" i="27" s="1"/>
  <c r="M38" i="27"/>
  <c r="J37" i="27"/>
  <c r="J44" i="27"/>
  <c r="F43" i="27"/>
  <c r="F42" i="27" s="1"/>
  <c r="O52" i="27"/>
  <c r="O57" i="27"/>
  <c r="N57" i="27"/>
  <c r="N59" i="27"/>
  <c r="M59" i="27"/>
  <c r="N67" i="27"/>
  <c r="M67" i="27"/>
  <c r="O80" i="27"/>
  <c r="H97" i="27"/>
  <c r="M98" i="27"/>
  <c r="N98" i="27"/>
  <c r="K100" i="27"/>
  <c r="L196" i="27"/>
  <c r="L194" i="27" s="1"/>
  <c r="J121" i="27"/>
  <c r="O122" i="27"/>
  <c r="L163" i="27"/>
  <c r="L161" i="27" s="1"/>
  <c r="L159" i="27" s="1"/>
  <c r="L157" i="27" s="1"/>
  <c r="L41" i="27" s="1"/>
  <c r="O20" i="27"/>
  <c r="N24" i="27"/>
  <c r="O28" i="27"/>
  <c r="N31" i="27"/>
  <c r="O45" i="27"/>
  <c r="K44" i="27"/>
  <c r="M53" i="27"/>
  <c r="N54" i="27"/>
  <c r="M66" i="27"/>
  <c r="J65" i="27"/>
  <c r="M68" i="27"/>
  <c r="M76" i="27"/>
  <c r="O81" i="27"/>
  <c r="M92" i="27"/>
  <c r="O94" i="27"/>
  <c r="N94" i="27"/>
  <c r="K93" i="27"/>
  <c r="H109" i="27"/>
  <c r="M110" i="27"/>
  <c r="O113" i="27"/>
  <c r="N113" i="27"/>
  <c r="N119" i="27"/>
  <c r="H118" i="27"/>
  <c r="M119" i="27"/>
  <c r="K132" i="27"/>
  <c r="O133" i="27"/>
  <c r="J133" i="27"/>
  <c r="M134" i="27"/>
  <c r="H138" i="27"/>
  <c r="N139" i="27"/>
  <c r="O145" i="27"/>
  <c r="K144" i="27"/>
  <c r="O190" i="27"/>
  <c r="M47" i="27"/>
  <c r="O53" i="27"/>
  <c r="H62" i="27"/>
  <c r="O69" i="27"/>
  <c r="K68" i="27"/>
  <c r="M77" i="27"/>
  <c r="N78" i="27"/>
  <c r="J88" i="27"/>
  <c r="M89" i="27"/>
  <c r="H101" i="27"/>
  <c r="N109" i="27"/>
  <c r="K108" i="27"/>
  <c r="O109" i="27"/>
  <c r="K112" i="27"/>
  <c r="N142" i="27"/>
  <c r="O142" i="27"/>
  <c r="K141" i="27"/>
  <c r="O148" i="27"/>
  <c r="O160" i="27"/>
  <c r="K158" i="27"/>
  <c r="K170" i="27"/>
  <c r="F196" i="27"/>
  <c r="F194" i="27" s="1"/>
  <c r="N38" i="27"/>
  <c r="N52" i="27"/>
  <c r="O60" i="27"/>
  <c r="M71" i="27"/>
  <c r="O77" i="27"/>
  <c r="N83" i="27"/>
  <c r="H82" i="27"/>
  <c r="M83" i="27"/>
  <c r="H85" i="27"/>
  <c r="M86" i="27"/>
  <c r="N89" i="27"/>
  <c r="O89" i="27"/>
  <c r="M104" i="27"/>
  <c r="O106" i="27"/>
  <c r="N106" i="27"/>
  <c r="K105" i="27"/>
  <c r="K116" i="27"/>
  <c r="J117" i="27"/>
  <c r="O117" i="27" s="1"/>
  <c r="M118" i="27"/>
  <c r="H122" i="27"/>
  <c r="M122" i="27" s="1"/>
  <c r="N123" i="27"/>
  <c r="H128" i="27"/>
  <c r="M129" i="27"/>
  <c r="N130" i="27"/>
  <c r="M139" i="27"/>
  <c r="M154" i="27"/>
  <c r="O154" i="27"/>
  <c r="J153" i="27"/>
  <c r="O153" i="27" s="1"/>
  <c r="O171" i="27"/>
  <c r="K177" i="27"/>
  <c r="H207" i="27"/>
  <c r="G206" i="27"/>
  <c r="G204" i="27" s="1"/>
  <c r="G202" i="27" s="1"/>
  <c r="K205" i="27"/>
  <c r="O212" i="27"/>
  <c r="N212" i="27"/>
  <c r="M216" i="27"/>
  <c r="J215" i="27"/>
  <c r="O216" i="27"/>
  <c r="K9" i="27"/>
  <c r="M14" i="27"/>
  <c r="G19" i="27"/>
  <c r="G18" i="27" s="1"/>
  <c r="G11" i="27" s="1"/>
  <c r="G10" i="27" s="1"/>
  <c r="M26" i="27"/>
  <c r="G27" i="27"/>
  <c r="N28" i="27"/>
  <c r="M33" i="27"/>
  <c r="O38" i="27"/>
  <c r="H44" i="27"/>
  <c r="N45" i="27"/>
  <c r="N47" i="27"/>
  <c r="O49" i="27"/>
  <c r="N53" i="27"/>
  <c r="M63" i="27"/>
  <c r="N85" i="27"/>
  <c r="K84" i="27"/>
  <c r="O85" i="27"/>
  <c r="K88" i="27"/>
  <c r="J100" i="27"/>
  <c r="M101" i="27"/>
  <c r="N126" i="27"/>
  <c r="O126" i="27"/>
  <c r="K125" i="27"/>
  <c r="O134" i="27"/>
  <c r="J137" i="27"/>
  <c r="O138" i="27"/>
  <c r="M138" i="27"/>
  <c r="O178" i="27"/>
  <c r="G196" i="27"/>
  <c r="G194" i="27" s="1"/>
  <c r="M220" i="27"/>
  <c r="J219" i="27"/>
  <c r="O220" i="27"/>
  <c r="M94" i="27"/>
  <c r="M106" i="27"/>
  <c r="N118" i="27"/>
  <c r="N134" i="27"/>
  <c r="N149" i="27"/>
  <c r="H148" i="27"/>
  <c r="N148" i="27" s="1"/>
  <c r="N154" i="27"/>
  <c r="J160" i="27"/>
  <c r="O168" i="27"/>
  <c r="N168" i="27"/>
  <c r="N201" i="27"/>
  <c r="H200" i="27"/>
  <c r="M201" i="27"/>
  <c r="O121" i="27"/>
  <c r="K120" i="27"/>
  <c r="N127" i="27"/>
  <c r="H126" i="27"/>
  <c r="K136" i="27"/>
  <c r="N143" i="27"/>
  <c r="H142" i="27"/>
  <c r="O163" i="27"/>
  <c r="K161" i="27"/>
  <c r="J163" i="27"/>
  <c r="H188" i="27"/>
  <c r="H190" i="27"/>
  <c r="M191" i="27"/>
  <c r="N216" i="27"/>
  <c r="H215" i="27"/>
  <c r="H218" i="27"/>
  <c r="M221" i="27"/>
  <c r="N221" i="27"/>
  <c r="O61" i="27"/>
  <c r="M115" i="27"/>
  <c r="M131" i="27"/>
  <c r="M147" i="27"/>
  <c r="N153" i="27"/>
  <c r="N155" i="27"/>
  <c r="O166" i="27"/>
  <c r="M171" i="27"/>
  <c r="J174" i="27"/>
  <c r="N183" i="27"/>
  <c r="H182" i="27"/>
  <c r="M183" i="27"/>
  <c r="J185" i="27"/>
  <c r="J204" i="27"/>
  <c r="O204" i="27" s="1"/>
  <c r="M208" i="27"/>
  <c r="J205" i="27"/>
  <c r="N167" i="27"/>
  <c r="H166" i="27"/>
  <c r="M166" i="27" s="1"/>
  <c r="M167" i="27"/>
  <c r="H171" i="27"/>
  <c r="N179" i="27"/>
  <c r="H178" i="27"/>
  <c r="M179" i="27"/>
  <c r="M182" i="27"/>
  <c r="L185" i="27"/>
  <c r="L184" i="27" s="1"/>
  <c r="J198" i="27"/>
  <c r="M212" i="27"/>
  <c r="K219" i="27"/>
  <c r="N220" i="27"/>
  <c r="G175" i="27"/>
  <c r="G174" i="27" s="1"/>
  <c r="G40" i="27" s="1"/>
  <c r="N182" i="27"/>
  <c r="K181" i="27"/>
  <c r="K185" i="27"/>
  <c r="O187" i="27"/>
  <c r="M200" i="27"/>
  <c r="Q22" i="26"/>
  <c r="Y22" i="26"/>
  <c r="AA22" i="26"/>
  <c r="S22" i="26"/>
  <c r="Z22" i="26"/>
  <c r="Z81" i="26"/>
  <c r="Q81" i="26"/>
  <c r="Y81" i="26"/>
  <c r="S81" i="26"/>
  <c r="AA81" i="26"/>
  <c r="M77" i="26"/>
  <c r="F41" i="26"/>
  <c r="Z29" i="26"/>
  <c r="Y29" i="26"/>
  <c r="AA29" i="26"/>
  <c r="S29" i="26"/>
  <c r="Q29" i="26"/>
  <c r="G42" i="26"/>
  <c r="L43" i="26"/>
  <c r="Q52" i="26"/>
  <c r="Z62" i="26"/>
  <c r="AA62" i="26"/>
  <c r="S62" i="26"/>
  <c r="Q62" i="26"/>
  <c r="Y62" i="26"/>
  <c r="R42" i="26"/>
  <c r="AB42" i="26" s="1"/>
  <c r="Z16" i="26"/>
  <c r="Y16" i="26"/>
  <c r="AA16" i="26"/>
  <c r="S16" i="26"/>
  <c r="Q16" i="26"/>
  <c r="M14" i="26"/>
  <c r="Q37" i="26"/>
  <c r="AA37" i="26"/>
  <c r="S37" i="26"/>
  <c r="Z37" i="26"/>
  <c r="Y37" i="26"/>
  <c r="Q45" i="26"/>
  <c r="Q44" i="26" s="1"/>
  <c r="Q43" i="26" s="1"/>
  <c r="Q42" i="26" s="1"/>
  <c r="Y45" i="26"/>
  <c r="AA45" i="26"/>
  <c r="S45" i="26"/>
  <c r="S44" i="26" s="1"/>
  <c r="S43" i="26" s="1"/>
  <c r="S42" i="26" s="1"/>
  <c r="Z45" i="26"/>
  <c r="M44" i="26"/>
  <c r="Z55" i="26"/>
  <c r="Y55" i="26"/>
  <c r="AA55" i="26"/>
  <c r="S55" i="26"/>
  <c r="Q55" i="26"/>
  <c r="S33" i="26"/>
  <c r="Q39" i="26"/>
  <c r="AA39" i="26"/>
  <c r="Z39" i="26"/>
  <c r="V46" i="26"/>
  <c r="V41" i="26" s="1"/>
  <c r="Y51" i="26"/>
  <c r="P46" i="26"/>
  <c r="P41" i="26" s="1"/>
  <c r="AA54" i="26"/>
  <c r="Q54" i="26"/>
  <c r="S54" i="26"/>
  <c r="Z54" i="26"/>
  <c r="M59" i="26"/>
  <c r="S60" i="26"/>
  <c r="S59" i="26" s="1"/>
  <c r="AA60" i="26"/>
  <c r="L97" i="26"/>
  <c r="G96" i="26"/>
  <c r="L96" i="26" s="1"/>
  <c r="Y115" i="26"/>
  <c r="AC134" i="26"/>
  <c r="W132" i="26"/>
  <c r="L181" i="26"/>
  <c r="H180" i="26"/>
  <c r="L180" i="26" s="1"/>
  <c r="K209" i="26"/>
  <c r="K208" i="26" s="1"/>
  <c r="L210" i="26"/>
  <c r="AA262" i="26"/>
  <c r="M259" i="26"/>
  <c r="M284" i="26"/>
  <c r="Y26" i="26"/>
  <c r="S28" i="26"/>
  <c r="Z28" i="26"/>
  <c r="AA28" i="26"/>
  <c r="Q28" i="26"/>
  <c r="AA38" i="26"/>
  <c r="S38" i="26"/>
  <c r="Z38" i="26"/>
  <c r="Q38" i="26"/>
  <c r="Y38" i="26"/>
  <c r="Q51" i="26"/>
  <c r="AA51" i="26"/>
  <c r="Y53" i="26"/>
  <c r="U92" i="26"/>
  <c r="U132" i="26"/>
  <c r="J161" i="26"/>
  <c r="J160" i="26" s="1"/>
  <c r="J123" i="26" s="1"/>
  <c r="J121" i="26" s="1"/>
  <c r="J118" i="26" s="1"/>
  <c r="L162" i="26"/>
  <c r="R188" i="26"/>
  <c r="U236" i="26"/>
  <c r="P119" i="26"/>
  <c r="F10" i="26"/>
  <c r="Q26" i="26"/>
  <c r="J46" i="26"/>
  <c r="J41" i="26" s="1"/>
  <c r="Q60" i="26"/>
  <c r="Q59" i="26" s="1"/>
  <c r="AA63" i="26"/>
  <c r="S63" i="26"/>
  <c r="Y63" i="26"/>
  <c r="Z63" i="26"/>
  <c r="Q63" i="26"/>
  <c r="Y65" i="26"/>
  <c r="I64" i="26"/>
  <c r="L67" i="26"/>
  <c r="R64" i="26"/>
  <c r="AA71" i="26"/>
  <c r="S71" i="26"/>
  <c r="Q71" i="26"/>
  <c r="Y71" i="26"/>
  <c r="Z71" i="26"/>
  <c r="AA73" i="26"/>
  <c r="AC73" i="26"/>
  <c r="X92" i="26"/>
  <c r="F123" i="26"/>
  <c r="F121" i="26" s="1"/>
  <c r="F118" i="26" s="1"/>
  <c r="W124" i="26"/>
  <c r="U128" i="26"/>
  <c r="AB129" i="26"/>
  <c r="K122" i="26"/>
  <c r="K120" i="26" s="1"/>
  <c r="Y144" i="26"/>
  <c r="L161" i="26"/>
  <c r="G160" i="26"/>
  <c r="H176" i="26"/>
  <c r="L177" i="26"/>
  <c r="R212" i="26"/>
  <c r="AB259" i="26"/>
  <c r="U257" i="26"/>
  <c r="Z313" i="26"/>
  <c r="Q313" i="26"/>
  <c r="Q312" i="26" s="1"/>
  <c r="Q311" i="26" s="1"/>
  <c r="Q310" i="26" s="1"/>
  <c r="M312" i="26"/>
  <c r="Y313" i="26"/>
  <c r="S313" i="26"/>
  <c r="S312" i="26" s="1"/>
  <c r="S311" i="26" s="1"/>
  <c r="S310" i="26" s="1"/>
  <c r="AA313" i="26"/>
  <c r="AA17" i="26"/>
  <c r="S17" i="26"/>
  <c r="Z17" i="26"/>
  <c r="Q17" i="26"/>
  <c r="Y17" i="26"/>
  <c r="S26" i="26"/>
  <c r="S24" i="26" s="1"/>
  <c r="U12" i="26"/>
  <c r="S39" i="26"/>
  <c r="Z57" i="26"/>
  <c r="Q57" i="26"/>
  <c r="Y57" i="26"/>
  <c r="Z79" i="26"/>
  <c r="L109" i="26"/>
  <c r="O117" i="26"/>
  <c r="O326" i="26" s="1"/>
  <c r="M173" i="26"/>
  <c r="L193" i="26"/>
  <c r="G192" i="26"/>
  <c r="L192" i="26" s="1"/>
  <c r="AA207" i="26"/>
  <c r="S207" i="26"/>
  <c r="S206" i="26" s="1"/>
  <c r="S205" i="26" s="1"/>
  <c r="S204" i="26" s="1"/>
  <c r="Q207" i="26"/>
  <c r="Q206" i="26" s="1"/>
  <c r="Q205" i="26" s="1"/>
  <c r="Q204" i="26" s="1"/>
  <c r="Z207" i="26"/>
  <c r="M206" i="26"/>
  <c r="Y207" i="26"/>
  <c r="X14" i="26"/>
  <c r="X13" i="26" s="1"/>
  <c r="AA30" i="26"/>
  <c r="S30" i="26"/>
  <c r="Y30" i="26"/>
  <c r="Z30" i="26"/>
  <c r="Q30" i="26"/>
  <c r="Z31" i="26"/>
  <c r="Q31" i="26"/>
  <c r="Y31" i="26"/>
  <c r="Y34" i="26"/>
  <c r="M33" i="26"/>
  <c r="Z34" i="26"/>
  <c r="S36" i="26"/>
  <c r="Q36" i="26"/>
  <c r="Q33" i="26" s="1"/>
  <c r="Q32" i="26" s="1"/>
  <c r="AA36" i="26"/>
  <c r="Z36" i="26"/>
  <c r="Q40" i="26"/>
  <c r="AB43" i="26"/>
  <c r="W47" i="26"/>
  <c r="AA49" i="26"/>
  <c r="S49" i="26"/>
  <c r="S48" i="26" s="1"/>
  <c r="Y49" i="26"/>
  <c r="Z49" i="26"/>
  <c r="Q49" i="26"/>
  <c r="M48" i="26"/>
  <c r="Z50" i="26"/>
  <c r="Q50" i="26"/>
  <c r="Y50" i="26"/>
  <c r="AC52" i="26"/>
  <c r="X52" i="26"/>
  <c r="X47" i="26" s="1"/>
  <c r="X46" i="26" s="1"/>
  <c r="X41" i="26" s="1"/>
  <c r="S57" i="26"/>
  <c r="Z59" i="26"/>
  <c r="Z88" i="26"/>
  <c r="Q88" i="26"/>
  <c r="Y88" i="26"/>
  <c r="S88" i="26"/>
  <c r="AA88" i="26"/>
  <c r="P92" i="26"/>
  <c r="Y95" i="26"/>
  <c r="M94" i="26"/>
  <c r="S95" i="26"/>
  <c r="S94" i="26" s="1"/>
  <c r="S93" i="26" s="1"/>
  <c r="Q95" i="26"/>
  <c r="Q94" i="26" s="1"/>
  <c r="Q93" i="26" s="1"/>
  <c r="AA95" i="26"/>
  <c r="Z102" i="26"/>
  <c r="M105" i="26"/>
  <c r="AA106" i="26"/>
  <c r="L108" i="26"/>
  <c r="O123" i="26"/>
  <c r="O121" i="26" s="1"/>
  <c r="O118" i="26" s="1"/>
  <c r="AA127" i="26"/>
  <c r="S127" i="26"/>
  <c r="S126" i="26" s="1"/>
  <c r="S125" i="26" s="1"/>
  <c r="S124" i="26" s="1"/>
  <c r="Q127" i="26"/>
  <c r="Q126" i="26" s="1"/>
  <c r="Q125" i="26" s="1"/>
  <c r="Q124" i="26" s="1"/>
  <c r="Y127" i="26"/>
  <c r="M126" i="26"/>
  <c r="Y126" i="26" s="1"/>
  <c r="AB140" i="26"/>
  <c r="L140" i="26"/>
  <c r="R140" i="26"/>
  <c r="AB141" i="26"/>
  <c r="M144" i="26"/>
  <c r="AA145" i="26"/>
  <c r="G148" i="26"/>
  <c r="L148" i="26" s="1"/>
  <c r="S175" i="26"/>
  <c r="S174" i="26" s="1"/>
  <c r="S173" i="26" s="1"/>
  <c r="S172" i="26" s="1"/>
  <c r="G122" i="26"/>
  <c r="L176" i="26"/>
  <c r="L202" i="26"/>
  <c r="K201" i="26"/>
  <c r="K200" i="26" s="1"/>
  <c r="L200" i="26" s="1"/>
  <c r="AB213" i="26"/>
  <c r="M245" i="26"/>
  <c r="Z274" i="26"/>
  <c r="U273" i="26"/>
  <c r="AC274" i="26"/>
  <c r="AB274" i="26"/>
  <c r="AA15" i="26"/>
  <c r="Z15" i="26"/>
  <c r="S15" i="26"/>
  <c r="Q15" i="26"/>
  <c r="J12" i="26"/>
  <c r="J11" i="26" s="1"/>
  <c r="L24" i="26"/>
  <c r="Z24" i="26"/>
  <c r="Y44" i="26"/>
  <c r="Z51" i="26"/>
  <c r="H47" i="26"/>
  <c r="L52" i="26"/>
  <c r="Y60" i="26"/>
  <c r="Z76" i="26"/>
  <c r="AA76" i="26"/>
  <c r="S76" i="26"/>
  <c r="Q76" i="26"/>
  <c r="Y76" i="26"/>
  <c r="AA80" i="26"/>
  <c r="S80" i="26"/>
  <c r="Z80" i="26"/>
  <c r="Q80" i="26"/>
  <c r="Y80" i="26"/>
  <c r="AA86" i="26"/>
  <c r="S86" i="26"/>
  <c r="Q86" i="26"/>
  <c r="M84" i="26"/>
  <c r="Z86" i="26"/>
  <c r="AA104" i="26"/>
  <c r="S104" i="26"/>
  <c r="S102" i="26" s="1"/>
  <c r="S101" i="26" s="1"/>
  <c r="Z104" i="26"/>
  <c r="Q104" i="26"/>
  <c r="W109" i="26"/>
  <c r="Z113" i="26"/>
  <c r="U112" i="26"/>
  <c r="AA116" i="26"/>
  <c r="S116" i="26"/>
  <c r="S115" i="26" s="1"/>
  <c r="S110" i="26" s="1"/>
  <c r="S108" i="26" s="1"/>
  <c r="Q116" i="26"/>
  <c r="Q115" i="26" s="1"/>
  <c r="Q110" i="26" s="1"/>
  <c r="Q108" i="26" s="1"/>
  <c r="M115" i="26"/>
  <c r="Z116" i="26"/>
  <c r="Y116" i="26"/>
  <c r="AA191" i="26"/>
  <c r="S191" i="26"/>
  <c r="S190" i="26" s="1"/>
  <c r="S189" i="26" s="1"/>
  <c r="S188" i="26" s="1"/>
  <c r="M190" i="26"/>
  <c r="Y191" i="26"/>
  <c r="Q191" i="26"/>
  <c r="Q190" i="26" s="1"/>
  <c r="Q189" i="26" s="1"/>
  <c r="Q188" i="26" s="1"/>
  <c r="AA194" i="26"/>
  <c r="AC194" i="26"/>
  <c r="T24" i="26"/>
  <c r="T12" i="26" s="1"/>
  <c r="T11" i="26" s="1"/>
  <c r="Z26" i="26"/>
  <c r="Y39" i="26"/>
  <c r="I47" i="26"/>
  <c r="I46" i="26" s="1"/>
  <c r="I41" i="26" s="1"/>
  <c r="M52" i="26"/>
  <c r="S53" i="26"/>
  <c r="AA53" i="26"/>
  <c r="Z60" i="26"/>
  <c r="Z69" i="26"/>
  <c r="Y69" i="26"/>
  <c r="AA69" i="26"/>
  <c r="S69" i="26"/>
  <c r="Q69" i="26"/>
  <c r="Q102" i="26"/>
  <c r="Q101" i="26" s="1"/>
  <c r="X123" i="26"/>
  <c r="X121" i="26" s="1"/>
  <c r="X118" i="26" s="1"/>
  <c r="F122" i="26"/>
  <c r="F120" i="26" s="1"/>
  <c r="F117" i="26" s="1"/>
  <c r="AA195" i="26"/>
  <c r="S195" i="26"/>
  <c r="S194" i="26" s="1"/>
  <c r="S193" i="26" s="1"/>
  <c r="S192" i="26" s="1"/>
  <c r="Z195" i="26"/>
  <c r="Q195" i="26"/>
  <c r="Q194" i="26" s="1"/>
  <c r="Q193" i="26" s="1"/>
  <c r="Q192" i="26" s="1"/>
  <c r="M194" i="26"/>
  <c r="Y195" i="26"/>
  <c r="Z215" i="26"/>
  <c r="Q215" i="26"/>
  <c r="Q214" i="26" s="1"/>
  <c r="Q213" i="26" s="1"/>
  <c r="Q212" i="26" s="1"/>
  <c r="Y215" i="26"/>
  <c r="S215" i="26"/>
  <c r="S214" i="26" s="1"/>
  <c r="S213" i="26" s="1"/>
  <c r="S212" i="26" s="1"/>
  <c r="M214" i="26"/>
  <c r="G13" i="26"/>
  <c r="AA23" i="26"/>
  <c r="S23" i="26"/>
  <c r="Y23" i="26"/>
  <c r="Z23" i="26"/>
  <c r="Q23" i="26"/>
  <c r="AA24" i="26"/>
  <c r="W12" i="26"/>
  <c r="AA26" i="26"/>
  <c r="T39" i="26"/>
  <c r="V39" i="26"/>
  <c r="V12" i="26" s="1"/>
  <c r="V11" i="26" s="1"/>
  <c r="S51" i="26"/>
  <c r="Z53" i="26"/>
  <c r="AA72" i="26"/>
  <c r="S72" i="26"/>
  <c r="Z72" i="26"/>
  <c r="Q72" i="26"/>
  <c r="W93" i="26"/>
  <c r="Z99" i="26"/>
  <c r="Q99" i="26"/>
  <c r="Q98" i="26" s="1"/>
  <c r="Q97" i="26" s="1"/>
  <c r="Q96" i="26" s="1"/>
  <c r="Y99" i="26"/>
  <c r="M98" i="26"/>
  <c r="S99" i="26"/>
  <c r="S98" i="26" s="1"/>
  <c r="S97" i="26" s="1"/>
  <c r="S96" i="26" s="1"/>
  <c r="AA99" i="26"/>
  <c r="J91" i="26"/>
  <c r="L91" i="26" s="1"/>
  <c r="J9" i="26"/>
  <c r="K112" i="26"/>
  <c r="K111" i="26" s="1"/>
  <c r="K109" i="26" s="1"/>
  <c r="L113" i="26"/>
  <c r="V122" i="26"/>
  <c r="V120" i="26" s="1"/>
  <c r="V117" i="26" s="1"/>
  <c r="AA180" i="26"/>
  <c r="I310" i="26"/>
  <c r="L311" i="26"/>
  <c r="Z18" i="26"/>
  <c r="Q18" i="26"/>
  <c r="Y18" i="26"/>
  <c r="P12" i="26"/>
  <c r="P11" i="26" s="1"/>
  <c r="L32" i="26"/>
  <c r="I12" i="26"/>
  <c r="I11" i="26" s="1"/>
  <c r="I10" i="26" s="1"/>
  <c r="AB44" i="26"/>
  <c r="AC48" i="26"/>
  <c r="U47" i="26"/>
  <c r="AB52" i="26"/>
  <c r="AA56" i="26"/>
  <c r="S56" i="26"/>
  <c r="Z56" i="26"/>
  <c r="Q56" i="26"/>
  <c r="Y56" i="26"/>
  <c r="AC59" i="26"/>
  <c r="Z66" i="26"/>
  <c r="Q66" i="26"/>
  <c r="Q65" i="26" s="1"/>
  <c r="Y66" i="26"/>
  <c r="M65" i="26"/>
  <c r="AA79" i="26"/>
  <c r="S79" i="26"/>
  <c r="S77" i="26" s="1"/>
  <c r="Y79" i="26"/>
  <c r="AA87" i="26"/>
  <c r="S87" i="26"/>
  <c r="Z87" i="26"/>
  <c r="Q87" i="26"/>
  <c r="Q84" i="26" s="1"/>
  <c r="Y87" i="26"/>
  <c r="G124" i="26"/>
  <c r="L125" i="26"/>
  <c r="W129" i="26"/>
  <c r="AA130" i="26"/>
  <c r="X122" i="26"/>
  <c r="X120" i="26" s="1"/>
  <c r="X117" i="26" s="1"/>
  <c r="AB190" i="26"/>
  <c r="U189" i="26"/>
  <c r="R200" i="26"/>
  <c r="S254" i="26"/>
  <c r="S252" i="26" s="1"/>
  <c r="Y15" i="26"/>
  <c r="Y19" i="26"/>
  <c r="Z19" i="26"/>
  <c r="S21" i="26"/>
  <c r="Z21" i="26"/>
  <c r="AA21" i="26"/>
  <c r="Q21" i="26"/>
  <c r="R12" i="26"/>
  <c r="Z25" i="26"/>
  <c r="Q25" i="26"/>
  <c r="Q24" i="26" s="1"/>
  <c r="M24" i="26"/>
  <c r="Y25" i="26"/>
  <c r="X24" i="26"/>
  <c r="AC32" i="26"/>
  <c r="L33" i="26"/>
  <c r="Y48" i="26"/>
  <c r="T48" i="26"/>
  <c r="T47" i="26" s="1"/>
  <c r="Z52" i="26"/>
  <c r="Y54" i="26"/>
  <c r="Y58" i="26"/>
  <c r="Z58" i="26"/>
  <c r="L59" i="26"/>
  <c r="AA61" i="26"/>
  <c r="Q61" i="26"/>
  <c r="S61" i="26"/>
  <c r="Z61" i="26"/>
  <c r="AA65" i="26"/>
  <c r="X64" i="26"/>
  <c r="Z74" i="26"/>
  <c r="Q74" i="26"/>
  <c r="Y74" i="26"/>
  <c r="M73" i="26"/>
  <c r="S74" i="26"/>
  <c r="Q79" i="26"/>
  <c r="Q77" i="26" s="1"/>
  <c r="Y86" i="26"/>
  <c r="L106" i="26"/>
  <c r="G105" i="26"/>
  <c r="L105" i="26" s="1"/>
  <c r="AA114" i="26"/>
  <c r="S114" i="26"/>
  <c r="S113" i="26" s="1"/>
  <c r="S112" i="26" s="1"/>
  <c r="S111" i="26" s="1"/>
  <c r="S109" i="26" s="1"/>
  <c r="Z114" i="26"/>
  <c r="Q114" i="26"/>
  <c r="Q113" i="26" s="1"/>
  <c r="Q112" i="26" s="1"/>
  <c r="Q111" i="26" s="1"/>
  <c r="Q109" i="26" s="1"/>
  <c r="M113" i="26"/>
  <c r="Y114" i="26"/>
  <c r="P117" i="26"/>
  <c r="K123" i="26"/>
  <c r="K121" i="26" s="1"/>
  <c r="K118" i="26" s="1"/>
  <c r="R161" i="26"/>
  <c r="Z191" i="26"/>
  <c r="W193" i="26"/>
  <c r="AA215" i="26"/>
  <c r="M229" i="26"/>
  <c r="Z230" i="26"/>
  <c r="Y230" i="26"/>
  <c r="G245" i="26"/>
  <c r="L246" i="26"/>
  <c r="W244" i="26"/>
  <c r="AB262" i="26"/>
  <c r="Z262" i="26"/>
  <c r="AA285" i="26"/>
  <c r="AC285" i="26"/>
  <c r="W284" i="26"/>
  <c r="M289" i="26"/>
  <c r="Z105" i="26"/>
  <c r="T123" i="26"/>
  <c r="T121" i="26" s="1"/>
  <c r="T118" i="26" s="1"/>
  <c r="Y138" i="26"/>
  <c r="L145" i="26"/>
  <c r="G144" i="26"/>
  <c r="L144" i="26" s="1"/>
  <c r="AA151" i="26"/>
  <c r="S151" i="26"/>
  <c r="S150" i="26" s="1"/>
  <c r="S149" i="26" s="1"/>
  <c r="S148" i="26" s="1"/>
  <c r="Z151" i="26"/>
  <c r="Q151" i="26"/>
  <c r="Q150" i="26" s="1"/>
  <c r="Q149" i="26" s="1"/>
  <c r="Q148" i="26" s="1"/>
  <c r="Y151" i="26"/>
  <c r="L157" i="26"/>
  <c r="AC170" i="26"/>
  <c r="W169" i="26"/>
  <c r="Z181" i="26"/>
  <c r="U180" i="26"/>
  <c r="AC181" i="26"/>
  <c r="AC190" i="26"/>
  <c r="R237" i="26"/>
  <c r="AB237" i="26" s="1"/>
  <c r="AB240" i="26"/>
  <c r="R254" i="26"/>
  <c r="AB266" i="26"/>
  <c r="L290" i="26"/>
  <c r="G289" i="26"/>
  <c r="AC101" i="26"/>
  <c r="AC102" i="26"/>
  <c r="W133" i="26"/>
  <c r="Z137" i="26"/>
  <c r="Y137" i="26"/>
  <c r="M136" i="26"/>
  <c r="M149" i="26"/>
  <c r="Y149" i="26" s="1"/>
  <c r="Y154" i="26"/>
  <c r="M153" i="26"/>
  <c r="AA153" i="26" s="1"/>
  <c r="Z155" i="26"/>
  <c r="Q155" i="26"/>
  <c r="Q154" i="26" s="1"/>
  <c r="Q153" i="26" s="1"/>
  <c r="Q152" i="26" s="1"/>
  <c r="Y155" i="26"/>
  <c r="Y194" i="26"/>
  <c r="R197" i="26"/>
  <c r="AA214" i="26"/>
  <c r="Y222" i="26"/>
  <c r="M267" i="26"/>
  <c r="Y286" i="26"/>
  <c r="G293" i="26"/>
  <c r="I294" i="26"/>
  <c r="I292" i="26" s="1"/>
  <c r="L319" i="26"/>
  <c r="G64" i="26"/>
  <c r="Y68" i="26"/>
  <c r="M67" i="26"/>
  <c r="Y73" i="26"/>
  <c r="Y75" i="26"/>
  <c r="Z82" i="26"/>
  <c r="L84" i="26"/>
  <c r="U91" i="26"/>
  <c r="K92" i="26"/>
  <c r="K10" i="26" s="1"/>
  <c r="L101" i="26"/>
  <c r="L102" i="26"/>
  <c r="Y130" i="26"/>
  <c r="J134" i="26"/>
  <c r="AC135" i="26"/>
  <c r="Y143" i="26"/>
  <c r="G152" i="26"/>
  <c r="L152" i="26" s="1"/>
  <c r="S155" i="26"/>
  <c r="S154" i="26" s="1"/>
  <c r="S153" i="26" s="1"/>
  <c r="S152" i="26" s="1"/>
  <c r="Y167" i="26"/>
  <c r="M166" i="26"/>
  <c r="S167" i="26"/>
  <c r="S166" i="26" s="1"/>
  <c r="S165" i="26" s="1"/>
  <c r="S164" i="26" s="1"/>
  <c r="Q179" i="26"/>
  <c r="Q178" i="26" s="1"/>
  <c r="Q177" i="26" s="1"/>
  <c r="Q176" i="26" s="1"/>
  <c r="AC184" i="26"/>
  <c r="L198" i="26"/>
  <c r="L205" i="26"/>
  <c r="AB209" i="26"/>
  <c r="W213" i="26"/>
  <c r="Z221" i="26"/>
  <c r="U220" i="26"/>
  <c r="AC220" i="26" s="1"/>
  <c r="Y227" i="26"/>
  <c r="M226" i="26"/>
  <c r="S227" i="26"/>
  <c r="S226" i="26" s="1"/>
  <c r="S225" i="26" s="1"/>
  <c r="S224" i="26" s="1"/>
  <c r="AA227" i="26"/>
  <c r="Q227" i="26"/>
  <c r="Q226" i="26" s="1"/>
  <c r="Q225" i="26" s="1"/>
  <c r="Q224" i="26" s="1"/>
  <c r="AA249" i="26"/>
  <c r="W248" i="26"/>
  <c r="AC249" i="26"/>
  <c r="L264" i="26"/>
  <c r="K9" i="26"/>
  <c r="AC9" i="26"/>
  <c r="Q68" i="26"/>
  <c r="AA68" i="26"/>
  <c r="Q70" i="26"/>
  <c r="Z70" i="26"/>
  <c r="Q75" i="26"/>
  <c r="AA75" i="26"/>
  <c r="AC77" i="26"/>
  <c r="X77" i="26"/>
  <c r="Q82" i="26"/>
  <c r="Y89" i="26"/>
  <c r="Z89" i="26"/>
  <c r="L93" i="26"/>
  <c r="AC91" i="26"/>
  <c r="L112" i="26"/>
  <c r="AA113" i="26"/>
  <c r="P123" i="26"/>
  <c r="P121" i="26" s="1"/>
  <c r="P118" i="26" s="1"/>
  <c r="R135" i="26"/>
  <c r="AB142" i="26"/>
  <c r="AA147" i="26"/>
  <c r="S147" i="26"/>
  <c r="S146" i="26" s="1"/>
  <c r="S145" i="26" s="1"/>
  <c r="S144" i="26" s="1"/>
  <c r="Z147" i="26"/>
  <c r="Y147" i="26"/>
  <c r="Y150" i="26"/>
  <c r="L158" i="26"/>
  <c r="R157" i="26"/>
  <c r="Z159" i="26"/>
  <c r="Q159" i="26"/>
  <c r="Q158" i="26" s="1"/>
  <c r="Q157" i="26" s="1"/>
  <c r="Q156" i="26" s="1"/>
  <c r="Y159" i="26"/>
  <c r="M158" i="26"/>
  <c r="S159" i="26"/>
  <c r="S158" i="26" s="1"/>
  <c r="S157" i="26" s="1"/>
  <c r="S156" i="26" s="1"/>
  <c r="Q167" i="26"/>
  <c r="Q166" i="26" s="1"/>
  <c r="Q165" i="26" s="1"/>
  <c r="Q164" i="26" s="1"/>
  <c r="AA170" i="26"/>
  <c r="M178" i="26"/>
  <c r="S179" i="26"/>
  <c r="S178" i="26" s="1"/>
  <c r="S177" i="26" s="1"/>
  <c r="S176" i="26" s="1"/>
  <c r="AC182" i="26"/>
  <c r="G184" i="26"/>
  <c r="L184" i="26" s="1"/>
  <c r="Y185" i="26"/>
  <c r="M184" i="26"/>
  <c r="AC198" i="26"/>
  <c r="W197" i="26"/>
  <c r="AA202" i="26"/>
  <c r="W201" i="26"/>
  <c r="AB205" i="26"/>
  <c r="U204" i="26"/>
  <c r="R208" i="26"/>
  <c r="AA209" i="26"/>
  <c r="W208" i="26"/>
  <c r="I217" i="26"/>
  <c r="R217" i="26"/>
  <c r="AA231" i="26"/>
  <c r="S231" i="26"/>
  <c r="S230" i="26" s="1"/>
  <c r="S229" i="26" s="1"/>
  <c r="S228" i="26" s="1"/>
  <c r="Q231" i="26"/>
  <c r="Q230" i="26" s="1"/>
  <c r="Q229" i="26" s="1"/>
  <c r="Q228" i="26" s="1"/>
  <c r="Z231" i="26"/>
  <c r="Y231" i="26"/>
  <c r="U232" i="26"/>
  <c r="AB233" i="26"/>
  <c r="U252" i="26"/>
  <c r="J119" i="26"/>
  <c r="Y275" i="26"/>
  <c r="M274" i="26"/>
  <c r="S275" i="26"/>
  <c r="S274" i="26" s="1"/>
  <c r="S273" i="26" s="1"/>
  <c r="S272" i="26" s="1"/>
  <c r="S271" i="26" s="1"/>
  <c r="S270" i="26" s="1"/>
  <c r="Z275" i="26"/>
  <c r="AB282" i="26"/>
  <c r="Z285" i="26"/>
  <c r="Z287" i="26"/>
  <c r="Q287" i="26"/>
  <c r="Q286" i="26" s="1"/>
  <c r="Q285" i="26" s="1"/>
  <c r="Q284" i="26" s="1"/>
  <c r="Q282" i="26" s="1"/>
  <c r="Q280" i="26" s="1"/>
  <c r="Y287" i="26"/>
  <c r="AA287" i="26"/>
  <c r="S287" i="26"/>
  <c r="S286" i="26" s="1"/>
  <c r="S285" i="26" s="1"/>
  <c r="S284" i="26" s="1"/>
  <c r="S282" i="26" s="1"/>
  <c r="S280" i="26" s="1"/>
  <c r="U303" i="26"/>
  <c r="M306" i="26"/>
  <c r="Z307" i="26"/>
  <c r="Q307" i="26"/>
  <c r="Q306" i="26" s="1"/>
  <c r="Q303" i="26" s="1"/>
  <c r="Q301" i="26" s="1"/>
  <c r="Q295" i="26" s="1"/>
  <c r="Q293" i="26" s="1"/>
  <c r="Y307" i="26"/>
  <c r="S307" i="26"/>
  <c r="S306" i="26" s="1"/>
  <c r="M315" i="26"/>
  <c r="AA317" i="26"/>
  <c r="S317" i="26"/>
  <c r="S316" i="26" s="1"/>
  <c r="S315" i="26" s="1"/>
  <c r="S314" i="26" s="1"/>
  <c r="Z317" i="26"/>
  <c r="Y317" i="26"/>
  <c r="Q317" i="26"/>
  <c r="Q316" i="26" s="1"/>
  <c r="Q315" i="26" s="1"/>
  <c r="Q314" i="26" s="1"/>
  <c r="Z98" i="26"/>
  <c r="AB125" i="26"/>
  <c r="R124" i="26"/>
  <c r="I135" i="26"/>
  <c r="I133" i="26" s="1"/>
  <c r="L133" i="26" s="1"/>
  <c r="L138" i="26"/>
  <c r="L135" i="26" s="1"/>
  <c r="Z184" i="26"/>
  <c r="Y206" i="26"/>
  <c r="G229" i="26"/>
  <c r="L230" i="26"/>
  <c r="R244" i="26"/>
  <c r="Y245" i="26"/>
  <c r="AA246" i="26"/>
  <c r="G259" i="26"/>
  <c r="L262" i="26"/>
  <c r="AC262" i="26"/>
  <c r="L274" i="26"/>
  <c r="J273" i="26"/>
  <c r="Y278" i="26"/>
  <c r="AC67" i="26"/>
  <c r="J92" i="26"/>
  <c r="AB115" i="26"/>
  <c r="U110" i="26"/>
  <c r="L130" i="26"/>
  <c r="H129" i="26"/>
  <c r="H128" i="26" s="1"/>
  <c r="L128" i="26" s="1"/>
  <c r="Y136" i="26"/>
  <c r="Z138" i="26"/>
  <c r="Y145" i="26"/>
  <c r="AA150" i="26"/>
  <c r="AC150" i="26"/>
  <c r="AB154" i="26"/>
  <c r="U153" i="26"/>
  <c r="Z163" i="26"/>
  <c r="Q163" i="26"/>
  <c r="Q162" i="26" s="1"/>
  <c r="Q161" i="26" s="1"/>
  <c r="Q160" i="26" s="1"/>
  <c r="Y163" i="26"/>
  <c r="AA163" i="26"/>
  <c r="M162" i="26"/>
  <c r="Y166" i="26"/>
  <c r="L170" i="26"/>
  <c r="H169" i="26"/>
  <c r="G173" i="26"/>
  <c r="M201" i="26"/>
  <c r="Y201" i="26" s="1"/>
  <c r="Z210" i="26"/>
  <c r="L214" i="26"/>
  <c r="G213" i="26"/>
  <c r="Z223" i="26"/>
  <c r="Q223" i="26"/>
  <c r="Q222" i="26" s="1"/>
  <c r="Q221" i="26" s="1"/>
  <c r="Q220" i="26" s="1"/>
  <c r="Y223" i="26"/>
  <c r="I237" i="26"/>
  <c r="I236" i="26" s="1"/>
  <c r="I122" i="26" s="1"/>
  <c r="I120" i="26" s="1"/>
  <c r="AC246" i="26"/>
  <c r="AA263" i="26"/>
  <c r="S263" i="26"/>
  <c r="S262" i="26" s="1"/>
  <c r="S259" i="26" s="1"/>
  <c r="S257" i="26" s="1"/>
  <c r="S255" i="26" s="1"/>
  <c r="S253" i="26" s="1"/>
  <c r="Q263" i="26"/>
  <c r="Q262" i="26" s="1"/>
  <c r="Z263" i="26"/>
  <c r="Y263" i="26"/>
  <c r="AA268" i="26"/>
  <c r="AC268" i="26"/>
  <c r="W267" i="26"/>
  <c r="G314" i="26"/>
  <c r="L314" i="26" s="1"/>
  <c r="L315" i="26"/>
  <c r="AC318" i="26"/>
  <c r="AB9" i="26"/>
  <c r="Y24" i="26"/>
  <c r="Z68" i="26"/>
  <c r="Y70" i="26"/>
  <c r="T73" i="26"/>
  <c r="T64" i="26" s="1"/>
  <c r="Z75" i="26"/>
  <c r="Y82" i="26"/>
  <c r="AA98" i="26"/>
  <c r="AC115" i="26"/>
  <c r="AA126" i="26"/>
  <c r="R134" i="26"/>
  <c r="Z136" i="26"/>
  <c r="S137" i="26"/>
  <c r="S136" i="26" s="1"/>
  <c r="S134" i="26" s="1"/>
  <c r="S132" i="26" s="1"/>
  <c r="S122" i="26" s="1"/>
  <c r="S120" i="26" s="1"/>
  <c r="AA143" i="26"/>
  <c r="S143" i="26"/>
  <c r="S142" i="26" s="1"/>
  <c r="S141" i="26" s="1"/>
  <c r="S140" i="26" s="1"/>
  <c r="M142" i="26"/>
  <c r="W149" i="26"/>
  <c r="L156" i="26"/>
  <c r="AC162" i="26"/>
  <c r="W161" i="26"/>
  <c r="W164" i="26"/>
  <c r="Z166" i="26"/>
  <c r="AA167" i="26"/>
  <c r="Z199" i="26"/>
  <c r="Q199" i="26"/>
  <c r="Q198" i="26" s="1"/>
  <c r="Q197" i="26" s="1"/>
  <c r="Q196" i="26" s="1"/>
  <c r="Y199" i="26"/>
  <c r="AA199" i="26"/>
  <c r="M198" i="26"/>
  <c r="M221" i="26"/>
  <c r="S223" i="26"/>
  <c r="S222" i="26" s="1"/>
  <c r="S221" i="26" s="1"/>
  <c r="S220" i="26" s="1"/>
  <c r="Z226" i="26"/>
  <c r="U225" i="26"/>
  <c r="AC237" i="26"/>
  <c r="L268" i="26"/>
  <c r="G267" i="26"/>
  <c r="G285" i="26"/>
  <c r="L286" i="26"/>
  <c r="F326" i="26"/>
  <c r="U64" i="26"/>
  <c r="S68" i="26"/>
  <c r="S70" i="26"/>
  <c r="S75" i="26"/>
  <c r="S82" i="26"/>
  <c r="AC84" i="26"/>
  <c r="X84" i="26"/>
  <c r="Q89" i="26"/>
  <c r="AA89" i="26"/>
  <c r="L94" i="26"/>
  <c r="W96" i="26"/>
  <c r="AC97" i="26"/>
  <c r="T98" i="26"/>
  <c r="T97" i="26" s="1"/>
  <c r="T96" i="26" s="1"/>
  <c r="T92" i="26" s="1"/>
  <c r="Y100" i="26"/>
  <c r="Z100" i="26"/>
  <c r="M102" i="26"/>
  <c r="R105" i="26"/>
  <c r="L111" i="26"/>
  <c r="R112" i="26"/>
  <c r="U135" i="26"/>
  <c r="AA136" i="26"/>
  <c r="AA142" i="26"/>
  <c r="W141" i="26"/>
  <c r="Q143" i="26"/>
  <c r="Q142" i="26" s="1"/>
  <c r="Q141" i="26" s="1"/>
  <c r="Q140" i="26" s="1"/>
  <c r="AB145" i="26"/>
  <c r="Z145" i="26"/>
  <c r="U144" i="26"/>
  <c r="AC144" i="26" s="1"/>
  <c r="AB146" i="26"/>
  <c r="Q147" i="26"/>
  <c r="Q146" i="26" s="1"/>
  <c r="Q145" i="26" s="1"/>
  <c r="Q144" i="26" s="1"/>
  <c r="Z150" i="26"/>
  <c r="Z154" i="26"/>
  <c r="Z158" i="26"/>
  <c r="U157" i="26"/>
  <c r="J165" i="26"/>
  <c r="U165" i="26"/>
  <c r="AA166" i="26"/>
  <c r="M169" i="26"/>
  <c r="L178" i="26"/>
  <c r="AB184" i="26"/>
  <c r="L194" i="26"/>
  <c r="G196" i="26"/>
  <c r="L196" i="26" s="1"/>
  <c r="L201" i="26"/>
  <c r="AC205" i="26"/>
  <c r="AC206" i="26"/>
  <c r="G208" i="26"/>
  <c r="L208" i="26" s="1"/>
  <c r="M208" i="26"/>
  <c r="Y214" i="26"/>
  <c r="AC214" i="26"/>
  <c r="U217" i="26"/>
  <c r="Z222" i="26"/>
  <c r="AA229" i="26"/>
  <c r="W228" i="26"/>
  <c r="Z240" i="26"/>
  <c r="Z246" i="26"/>
  <c r="U245" i="26"/>
  <c r="AB246" i="26"/>
  <c r="T243" i="26"/>
  <c r="T242" i="26" s="1"/>
  <c r="AA258" i="26"/>
  <c r="Z258" i="26"/>
  <c r="M256" i="26"/>
  <c r="AB267" i="26"/>
  <c r="Z269" i="26"/>
  <c r="Q269" i="26"/>
  <c r="Q268" i="26" s="1"/>
  <c r="Q267" i="26" s="1"/>
  <c r="Q266" i="26" s="1"/>
  <c r="Q254" i="26" s="1"/>
  <c r="Q252" i="26" s="1"/>
  <c r="Y269" i="26"/>
  <c r="AA269" i="26"/>
  <c r="S269" i="26"/>
  <c r="S268" i="26" s="1"/>
  <c r="S267" i="26" s="1"/>
  <c r="S266" i="26" s="1"/>
  <c r="R272" i="26"/>
  <c r="Q275" i="26"/>
  <c r="Q274" i="26" s="1"/>
  <c r="Q273" i="26" s="1"/>
  <c r="Q272" i="26" s="1"/>
  <c r="AB298" i="26"/>
  <c r="R297" i="26"/>
  <c r="Y298" i="26"/>
  <c r="U300" i="26"/>
  <c r="AC302" i="26"/>
  <c r="AB302" i="26"/>
  <c r="Y305" i="26"/>
  <c r="M304" i="26"/>
  <c r="S305" i="26"/>
  <c r="S304" i="26" s="1"/>
  <c r="S302" i="26" s="1"/>
  <c r="S300" i="26" s="1"/>
  <c r="Q305" i="26"/>
  <c r="Q304" i="26" s="1"/>
  <c r="Q302" i="26" s="1"/>
  <c r="Q300" i="26" s="1"/>
  <c r="AA305" i="26"/>
  <c r="Z305" i="26"/>
  <c r="R311" i="26"/>
  <c r="Y312" i="26"/>
  <c r="AB319" i="26"/>
  <c r="R318" i="26"/>
  <c r="Z139" i="26"/>
  <c r="Y139" i="26"/>
  <c r="M138" i="26"/>
  <c r="AC146" i="26"/>
  <c r="AC185" i="26"/>
  <c r="L186" i="26"/>
  <c r="AB210" i="26"/>
  <c r="Y219" i="26"/>
  <c r="M218" i="26"/>
  <c r="Z219" i="26"/>
  <c r="Y229" i="26"/>
  <c r="S237" i="26"/>
  <c r="S236" i="26" s="1"/>
  <c r="X243" i="26"/>
  <c r="X242" i="26" s="1"/>
  <c r="Y247" i="26"/>
  <c r="AA247" i="26"/>
  <c r="Q247" i="26"/>
  <c r="Q246" i="26" s="1"/>
  <c r="Q245" i="26" s="1"/>
  <c r="Q244" i="26" s="1"/>
  <c r="Q243" i="26" s="1"/>
  <c r="Q242" i="26" s="1"/>
  <c r="Z247" i="26"/>
  <c r="AC250" i="26"/>
  <c r="Z250" i="26"/>
  <c r="J254" i="26"/>
  <c r="J252" i="26" s="1"/>
  <c r="Z268" i="26"/>
  <c r="L276" i="26"/>
  <c r="W276" i="26"/>
  <c r="L297" i="26"/>
  <c r="J296" i="26"/>
  <c r="J294" i="26" s="1"/>
  <c r="J292" i="26" s="1"/>
  <c r="L298" i="26"/>
  <c r="T294" i="26"/>
  <c r="T292" i="26" s="1"/>
  <c r="L300" i="26"/>
  <c r="L302" i="26"/>
  <c r="L310" i="26"/>
  <c r="U311" i="26"/>
  <c r="Y131" i="26"/>
  <c r="M130" i="26"/>
  <c r="Z131" i="26"/>
  <c r="AB148" i="26"/>
  <c r="AB150" i="26"/>
  <c r="L182" i="26"/>
  <c r="AB193" i="26"/>
  <c r="AB202" i="26"/>
  <c r="AA203" i="26"/>
  <c r="S203" i="26"/>
  <c r="S202" i="26" s="1"/>
  <c r="S201" i="26" s="1"/>
  <c r="S200" i="26" s="1"/>
  <c r="Y203" i="26"/>
  <c r="AA210" i="26"/>
  <c r="AA211" i="26"/>
  <c r="S211" i="26"/>
  <c r="S210" i="26" s="1"/>
  <c r="S209" i="26" s="1"/>
  <c r="S208" i="26" s="1"/>
  <c r="Z211" i="26"/>
  <c r="Q211" i="26"/>
  <c r="Q210" i="26" s="1"/>
  <c r="Q209" i="26" s="1"/>
  <c r="Q208" i="26" s="1"/>
  <c r="L221" i="26"/>
  <c r="G220" i="26"/>
  <c r="L220" i="26" s="1"/>
  <c r="Y226" i="26"/>
  <c r="Y235" i="26"/>
  <c r="M234" i="26"/>
  <c r="S235" i="26"/>
  <c r="S234" i="26" s="1"/>
  <c r="S233" i="26" s="1"/>
  <c r="S232" i="26" s="1"/>
  <c r="AA235" i="26"/>
  <c r="Q235" i="26"/>
  <c r="Q234" i="26" s="1"/>
  <c r="Q233" i="26" s="1"/>
  <c r="Q232" i="26" s="1"/>
  <c r="T237" i="26"/>
  <c r="T236" i="26" s="1"/>
  <c r="T122" i="26" s="1"/>
  <c r="T120" i="26" s="1"/>
  <c r="T117" i="26" s="1"/>
  <c r="Z249" i="26"/>
  <c r="U248" i="26"/>
  <c r="AA260" i="26"/>
  <c r="X254" i="26"/>
  <c r="X252" i="26" s="1"/>
  <c r="U277" i="26"/>
  <c r="M278" i="26"/>
  <c r="Z278" i="26" s="1"/>
  <c r="Z279" i="26"/>
  <c r="Y279" i="26"/>
  <c r="Q279" i="26"/>
  <c r="Q278" i="26" s="1"/>
  <c r="Q277" i="26" s="1"/>
  <c r="Q276" i="26" s="1"/>
  <c r="Z286" i="26"/>
  <c r="K294" i="26"/>
  <c r="K292" i="26" s="1"/>
  <c r="L318" i="26"/>
  <c r="R323" i="26"/>
  <c r="AC221" i="26"/>
  <c r="L222" i="26"/>
  <c r="L225" i="26"/>
  <c r="L226" i="26"/>
  <c r="AA230" i="26"/>
  <c r="L234" i="26"/>
  <c r="Y239" i="26"/>
  <c r="M238" i="26"/>
  <c r="Z238" i="26" s="1"/>
  <c r="Z239" i="26"/>
  <c r="H237" i="26"/>
  <c r="L240" i="26"/>
  <c r="X259" i="26"/>
  <c r="X257" i="26" s="1"/>
  <c r="X255" i="26" s="1"/>
  <c r="X253" i="26" s="1"/>
  <c r="X119" i="26" s="1"/>
  <c r="AA274" i="26"/>
  <c r="AC300" i="26"/>
  <c r="R302" i="26"/>
  <c r="AB320" i="26"/>
  <c r="G322" i="26"/>
  <c r="L322" i="26" s="1"/>
  <c r="L323" i="26"/>
  <c r="U201" i="26"/>
  <c r="H225" i="26"/>
  <c r="H224" i="26" s="1"/>
  <c r="L224" i="26" s="1"/>
  <c r="H233" i="26"/>
  <c r="H232" i="26" s="1"/>
  <c r="L232" i="26" s="1"/>
  <c r="Q239" i="26"/>
  <c r="Q238" i="26" s="1"/>
  <c r="Q237" i="26" s="1"/>
  <c r="Q236" i="26" s="1"/>
  <c r="AA239" i="26"/>
  <c r="Y241" i="26"/>
  <c r="Y246" i="26"/>
  <c r="L249" i="26"/>
  <c r="H248" i="26"/>
  <c r="Y250" i="26"/>
  <c r="R249" i="26"/>
  <c r="AA265" i="26"/>
  <c r="S265" i="26"/>
  <c r="S264" i="26" s="1"/>
  <c r="Z265" i="26"/>
  <c r="Q265" i="26"/>
  <c r="Q264" i="26" s="1"/>
  <c r="Y265" i="26"/>
  <c r="L278" i="26"/>
  <c r="R282" i="26"/>
  <c r="Y285" i="26"/>
  <c r="AB286" i="26"/>
  <c r="AB316" i="26"/>
  <c r="U315" i="26"/>
  <c r="Z316" i="26"/>
  <c r="AC319" i="26"/>
  <c r="L256" i="26"/>
  <c r="AB256" i="26"/>
  <c r="L258" i="26"/>
  <c r="L260" i="26"/>
  <c r="AB264" i="26"/>
  <c r="Z267" i="26"/>
  <c r="Y268" i="26"/>
  <c r="O294" i="26"/>
  <c r="O292" i="26" s="1"/>
  <c r="W303" i="26"/>
  <c r="AA306" i="26"/>
  <c r="L316" i="26"/>
  <c r="W315" i="26"/>
  <c r="AC316" i="26"/>
  <c r="AA316" i="26"/>
  <c r="Z321" i="26"/>
  <c r="Q321" i="26"/>
  <c r="Q320" i="26" s="1"/>
  <c r="Q319" i="26" s="1"/>
  <c r="Q318" i="26" s="1"/>
  <c r="M320" i="26"/>
  <c r="S321" i="26"/>
  <c r="S320" i="26" s="1"/>
  <c r="S319" i="26" s="1"/>
  <c r="S318" i="26" s="1"/>
  <c r="AA321" i="26"/>
  <c r="R225" i="26"/>
  <c r="U229" i="26"/>
  <c r="R233" i="26"/>
  <c r="R259" i="26"/>
  <c r="Y262" i="26"/>
  <c r="AA264" i="26"/>
  <c r="W259" i="26"/>
  <c r="T271" i="26"/>
  <c r="T270" i="26" s="1"/>
  <c r="Z284" i="26"/>
  <c r="AA286" i="26"/>
  <c r="W297" i="26"/>
  <c r="L304" i="26"/>
  <c r="Y325" i="26"/>
  <c r="M324" i="26"/>
  <c r="S325" i="26"/>
  <c r="S324" i="26" s="1"/>
  <c r="S323" i="26" s="1"/>
  <c r="S322" i="26" s="1"/>
  <c r="Q325" i="26"/>
  <c r="Q324" i="26" s="1"/>
  <c r="Q323" i="26" s="1"/>
  <c r="Q322" i="26" s="1"/>
  <c r="AA325" i="26"/>
  <c r="M298" i="26"/>
  <c r="I303" i="26"/>
  <c r="P303" i="26"/>
  <c r="P301" i="26" s="1"/>
  <c r="P295" i="26" s="1"/>
  <c r="P293" i="26" s="1"/>
  <c r="M308" i="26"/>
  <c r="L312" i="26"/>
  <c r="AC312" i="26"/>
  <c r="Y316" i="26"/>
  <c r="U322" i="26"/>
  <c r="AA324" i="26"/>
  <c r="W323" i="26"/>
  <c r="Z299" i="26"/>
  <c r="Q299" i="26"/>
  <c r="Q298" i="26" s="1"/>
  <c r="Q297" i="26" s="1"/>
  <c r="Q296" i="26" s="1"/>
  <c r="S299" i="26"/>
  <c r="S298" i="26" s="1"/>
  <c r="S297" i="26" s="1"/>
  <c r="S296" i="26" s="1"/>
  <c r="AA299" i="26"/>
  <c r="AA304" i="26"/>
  <c r="AA309" i="26"/>
  <c r="S309" i="26"/>
  <c r="S308" i="26" s="1"/>
  <c r="Z309" i="26"/>
  <c r="Q309" i="26"/>
  <c r="Q308" i="26" s="1"/>
  <c r="L324" i="26"/>
  <c r="L308" i="26"/>
  <c r="AC311" i="26"/>
  <c r="AB304" i="26"/>
  <c r="Y306" i="26"/>
  <c r="AA320" i="26"/>
  <c r="AB324" i="26"/>
  <c r="AA103" i="25"/>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J8" i="32" l="1"/>
  <c r="J58" i="32"/>
  <c r="H72" i="32"/>
  <c r="K78" i="32"/>
  <c r="J77" i="32"/>
  <c r="H109" i="32"/>
  <c r="J108" i="32"/>
  <c r="J83" i="32"/>
  <c r="H104" i="32"/>
  <c r="H26" i="32"/>
  <c r="K54" i="32"/>
  <c r="H30" i="32"/>
  <c r="K73" i="32"/>
  <c r="K111" i="32"/>
  <c r="K31" i="32"/>
  <c r="K105" i="32"/>
  <c r="H90" i="32"/>
  <c r="K30" i="32"/>
  <c r="J29" i="32"/>
  <c r="J103" i="32"/>
  <c r="K67" i="32"/>
  <c r="J66" i="32"/>
  <c r="K27" i="32"/>
  <c r="H96" i="32"/>
  <c r="K97" i="32"/>
  <c r="H12" i="32"/>
  <c r="J10" i="32"/>
  <c r="H86" i="32"/>
  <c r="H110" i="32"/>
  <c r="K110" i="32" s="1"/>
  <c r="H59" i="32"/>
  <c r="K91" i="32"/>
  <c r="H44" i="32"/>
  <c r="K48" i="32"/>
  <c r="F222" i="31"/>
  <c r="K151" i="31"/>
  <c r="O152" i="31"/>
  <c r="N152" i="31"/>
  <c r="J176" i="31"/>
  <c r="H214" i="31"/>
  <c r="N215" i="31"/>
  <c r="M215" i="31"/>
  <c r="H204" i="31"/>
  <c r="N206" i="31"/>
  <c r="M206" i="31"/>
  <c r="M160" i="31"/>
  <c r="J158" i="31"/>
  <c r="H132" i="31"/>
  <c r="M133" i="31"/>
  <c r="H108" i="31"/>
  <c r="M109" i="31"/>
  <c r="K60" i="31"/>
  <c r="O61" i="31"/>
  <c r="K80" i="31"/>
  <c r="O81" i="31"/>
  <c r="H93" i="31"/>
  <c r="K76" i="31"/>
  <c r="O77" i="31"/>
  <c r="N77" i="31"/>
  <c r="H53" i="31"/>
  <c r="N53" i="31" s="1"/>
  <c r="H36" i="31"/>
  <c r="N37" i="31"/>
  <c r="N178" i="31"/>
  <c r="H177" i="31"/>
  <c r="M177" i="31" s="1"/>
  <c r="H150" i="31"/>
  <c r="J161" i="31"/>
  <c r="M163" i="31"/>
  <c r="O101" i="31"/>
  <c r="K100" i="31"/>
  <c r="N70" i="31"/>
  <c r="M45" i="31"/>
  <c r="J44" i="31"/>
  <c r="M37" i="31"/>
  <c r="J36" i="31"/>
  <c r="N93" i="31"/>
  <c r="K92" i="31"/>
  <c r="O93" i="31"/>
  <c r="O37" i="31"/>
  <c r="O13" i="31"/>
  <c r="K12" i="31"/>
  <c r="N166" i="31"/>
  <c r="H163" i="31"/>
  <c r="H116" i="31"/>
  <c r="M117" i="31"/>
  <c r="H88" i="31"/>
  <c r="M89" i="31"/>
  <c r="O85" i="31"/>
  <c r="K84" i="31"/>
  <c r="N187" i="31"/>
  <c r="H65" i="31"/>
  <c r="H45" i="31"/>
  <c r="N148" i="31"/>
  <c r="H112" i="31"/>
  <c r="M113" i="31"/>
  <c r="K52" i="31"/>
  <c r="O53" i="31"/>
  <c r="N83" i="31"/>
  <c r="M83" i="31"/>
  <c r="H82" i="31"/>
  <c r="J68" i="31"/>
  <c r="H27" i="31"/>
  <c r="H101" i="31"/>
  <c r="M66" i="31"/>
  <c r="O163" i="31"/>
  <c r="K161" i="31"/>
  <c r="N163" i="31"/>
  <c r="N162" i="31"/>
  <c r="H160" i="31"/>
  <c r="H85" i="31"/>
  <c r="K64" i="31"/>
  <c r="N65" i="31"/>
  <c r="O65" i="31"/>
  <c r="H19" i="31"/>
  <c r="K56" i="31"/>
  <c r="N57" i="31"/>
  <c r="O57" i="31"/>
  <c r="M166" i="31"/>
  <c r="K68" i="31"/>
  <c r="O69" i="31"/>
  <c r="O190" i="31"/>
  <c r="J100" i="31"/>
  <c r="K72" i="31"/>
  <c r="O73" i="31"/>
  <c r="N73" i="31"/>
  <c r="H57" i="31"/>
  <c r="M46" i="31"/>
  <c r="M19" i="31"/>
  <c r="J18" i="31"/>
  <c r="H120" i="31"/>
  <c r="M121" i="31"/>
  <c r="O203" i="31"/>
  <c r="K197" i="31"/>
  <c r="N203" i="31"/>
  <c r="M178" i="31"/>
  <c r="N182" i="31"/>
  <c r="H181" i="31"/>
  <c r="J144" i="31"/>
  <c r="N171" i="31"/>
  <c r="K170" i="31"/>
  <c r="O171" i="31"/>
  <c r="M94" i="31"/>
  <c r="H104" i="31"/>
  <c r="M105" i="31"/>
  <c r="O27" i="31"/>
  <c r="N102" i="31"/>
  <c r="M53" i="31"/>
  <c r="J52" i="31"/>
  <c r="N89" i="31"/>
  <c r="M54" i="31"/>
  <c r="H13" i="31"/>
  <c r="M20" i="31"/>
  <c r="N94" i="31"/>
  <c r="J180" i="31"/>
  <c r="M181" i="31"/>
  <c r="K174" i="31"/>
  <c r="N113" i="31"/>
  <c r="H145" i="31"/>
  <c r="M145" i="31" s="1"/>
  <c r="H124" i="31"/>
  <c r="M125" i="31"/>
  <c r="N104" i="31"/>
  <c r="O104" i="31"/>
  <c r="M93" i="31"/>
  <c r="J92" i="31"/>
  <c r="H77" i="31"/>
  <c r="H96" i="31"/>
  <c r="M97" i="31"/>
  <c r="M28" i="31"/>
  <c r="O145" i="31"/>
  <c r="N145" i="31"/>
  <c r="K144" i="31"/>
  <c r="K48" i="31"/>
  <c r="O49" i="31"/>
  <c r="N28" i="31"/>
  <c r="J198" i="31"/>
  <c r="M199" i="31"/>
  <c r="H128" i="31"/>
  <c r="M129" i="31"/>
  <c r="J76" i="31"/>
  <c r="N88" i="31"/>
  <c r="O88" i="31"/>
  <c r="H61" i="31"/>
  <c r="K18" i="31"/>
  <c r="O19" i="31"/>
  <c r="N19" i="31"/>
  <c r="L40" i="31"/>
  <c r="L222" i="31" s="1"/>
  <c r="N204" i="31"/>
  <c r="K202" i="31"/>
  <c r="O204" i="31"/>
  <c r="H186" i="31"/>
  <c r="N186" i="31" s="1"/>
  <c r="J184" i="31"/>
  <c r="H140" i="31"/>
  <c r="M141" i="31"/>
  <c r="H203" i="31"/>
  <c r="H69" i="31"/>
  <c r="N46" i="31"/>
  <c r="N200" i="31"/>
  <c r="H199" i="31"/>
  <c r="M150" i="31"/>
  <c r="J12" i="31"/>
  <c r="M13" i="31"/>
  <c r="O177" i="31"/>
  <c r="N218" i="31"/>
  <c r="H190" i="31"/>
  <c r="N190" i="31" s="1"/>
  <c r="M218" i="31"/>
  <c r="K185" i="31"/>
  <c r="O186" i="31"/>
  <c r="N96" i="31"/>
  <c r="O96" i="31"/>
  <c r="J84" i="31"/>
  <c r="M85" i="31"/>
  <c r="O160" i="31"/>
  <c r="H73" i="31"/>
  <c r="M148" i="31"/>
  <c r="M200" i="31"/>
  <c r="M78" i="31"/>
  <c r="K44" i="31"/>
  <c r="O45" i="31"/>
  <c r="N45" i="31"/>
  <c r="H49" i="31"/>
  <c r="N20" i="31"/>
  <c r="H136" i="31"/>
  <c r="M137" i="31"/>
  <c r="Q117" i="30"/>
  <c r="M300" i="30"/>
  <c r="Y42" i="30"/>
  <c r="AA24" i="30"/>
  <c r="Y24" i="30"/>
  <c r="M42" i="30"/>
  <c r="W42" i="30"/>
  <c r="AA43" i="30"/>
  <c r="AC43" i="30"/>
  <c r="AB42" i="30"/>
  <c r="Q67" i="30"/>
  <c r="Y115" i="30"/>
  <c r="M110" i="30"/>
  <c r="AC91" i="30"/>
  <c r="AA115" i="30"/>
  <c r="U128" i="30"/>
  <c r="AB129" i="30"/>
  <c r="Z129" i="30"/>
  <c r="AB133" i="30"/>
  <c r="L173" i="30"/>
  <c r="G172" i="30"/>
  <c r="L172" i="30" s="1"/>
  <c r="AB169" i="30"/>
  <c r="U168" i="30"/>
  <c r="AB132" i="30"/>
  <c r="Q123" i="30"/>
  <c r="Q121" i="30" s="1"/>
  <c r="Q118" i="30" s="1"/>
  <c r="AB149" i="30"/>
  <c r="U148" i="30"/>
  <c r="AC148" i="30" s="1"/>
  <c r="M156" i="30"/>
  <c r="R232" i="30"/>
  <c r="R168" i="30"/>
  <c r="I200" i="30"/>
  <c r="L200" i="30" s="1"/>
  <c r="L201" i="30"/>
  <c r="Q59" i="30"/>
  <c r="Z188" i="30"/>
  <c r="AB188" i="30"/>
  <c r="R248" i="30"/>
  <c r="AB233" i="30"/>
  <c r="W254" i="30"/>
  <c r="Y150" i="30"/>
  <c r="M149" i="30"/>
  <c r="AA150" i="30"/>
  <c r="G252" i="30"/>
  <c r="L252" i="30" s="1"/>
  <c r="L254" i="30"/>
  <c r="AB266" i="30"/>
  <c r="M208" i="30"/>
  <c r="M258" i="30"/>
  <c r="AA260" i="30"/>
  <c r="Z260" i="30"/>
  <c r="AC276" i="30"/>
  <c r="Y258" i="30"/>
  <c r="R256" i="30"/>
  <c r="AA322" i="30"/>
  <c r="M321" i="30"/>
  <c r="Y322" i="30"/>
  <c r="G295" i="30"/>
  <c r="L301" i="30"/>
  <c r="M303" i="30"/>
  <c r="AA306" i="30"/>
  <c r="Y306" i="30"/>
  <c r="Q24" i="30"/>
  <c r="X46" i="30"/>
  <c r="X41" i="30" s="1"/>
  <c r="X10" i="30" s="1"/>
  <c r="M13" i="30"/>
  <c r="Z14" i="30"/>
  <c r="R46" i="30"/>
  <c r="R11" i="30"/>
  <c r="AB97" i="30"/>
  <c r="U96" i="30"/>
  <c r="L134" i="30"/>
  <c r="G132" i="30"/>
  <c r="AA145" i="30"/>
  <c r="W144" i="30"/>
  <c r="AC145" i="30"/>
  <c r="W152" i="30"/>
  <c r="AA153" i="30"/>
  <c r="AA110" i="30"/>
  <c r="AC110" i="30"/>
  <c r="W108" i="30"/>
  <c r="U140" i="30"/>
  <c r="AB141" i="30"/>
  <c r="Z141" i="30"/>
  <c r="L129" i="30"/>
  <c r="M140" i="30"/>
  <c r="Y157" i="30"/>
  <c r="L91" i="30"/>
  <c r="M128" i="30"/>
  <c r="AA129" i="30"/>
  <c r="Z157" i="30"/>
  <c r="L185" i="30"/>
  <c r="G184" i="30"/>
  <c r="L184" i="30" s="1"/>
  <c r="M125" i="30"/>
  <c r="AA126" i="30"/>
  <c r="W196" i="30"/>
  <c r="AC197" i="30"/>
  <c r="U108" i="30"/>
  <c r="Z110" i="30"/>
  <c r="AB110" i="30"/>
  <c r="R140" i="30"/>
  <c r="Y140" i="30" s="1"/>
  <c r="Y141" i="30"/>
  <c r="L165" i="30"/>
  <c r="G164" i="30"/>
  <c r="L164" i="30" s="1"/>
  <c r="L189" i="30"/>
  <c r="G188" i="30"/>
  <c r="L188" i="30" s="1"/>
  <c r="R236" i="30"/>
  <c r="AB185" i="30"/>
  <c r="U184" i="30"/>
  <c r="AC185" i="30"/>
  <c r="AB232" i="30"/>
  <c r="U255" i="30"/>
  <c r="AB257" i="30"/>
  <c r="M192" i="30"/>
  <c r="M221" i="30"/>
  <c r="AA222" i="30"/>
  <c r="L273" i="30"/>
  <c r="G272" i="30"/>
  <c r="Z222" i="30"/>
  <c r="Z306" i="30"/>
  <c r="AB316" i="30"/>
  <c r="AB245" i="30"/>
  <c r="U244" i="30"/>
  <c r="Z245" i="30"/>
  <c r="G316" i="30"/>
  <c r="L316" i="30" s="1"/>
  <c r="L317" i="30"/>
  <c r="AA259" i="30"/>
  <c r="W257" i="30"/>
  <c r="AC259" i="30"/>
  <c r="S294" i="30"/>
  <c r="S292" i="30" s="1"/>
  <c r="R293" i="30"/>
  <c r="U312" i="30"/>
  <c r="AB313" i="30"/>
  <c r="R324" i="30"/>
  <c r="Y324" i="30" s="1"/>
  <c r="Y325" i="30"/>
  <c r="L277" i="30"/>
  <c r="G276" i="30"/>
  <c r="L276" i="30" s="1"/>
  <c r="M317" i="30"/>
  <c r="Y318" i="30"/>
  <c r="AA318" i="30"/>
  <c r="W293" i="30"/>
  <c r="K10" i="30"/>
  <c r="K328" i="30" s="1"/>
  <c r="M32" i="30"/>
  <c r="Z33" i="30"/>
  <c r="AA33" i="30"/>
  <c r="Y64" i="30"/>
  <c r="Y65" i="30"/>
  <c r="Z65" i="30"/>
  <c r="AA65" i="30"/>
  <c r="U11" i="30"/>
  <c r="AB12" i="30"/>
  <c r="L64" i="30"/>
  <c r="S73" i="30"/>
  <c r="Q73" i="30"/>
  <c r="R109" i="30"/>
  <c r="O117" i="30"/>
  <c r="Y128" i="30"/>
  <c r="Y156" i="30"/>
  <c r="M161" i="30"/>
  <c r="Z162" i="30"/>
  <c r="G156" i="30"/>
  <c r="L156" i="30" s="1"/>
  <c r="L157" i="30"/>
  <c r="M185" i="30"/>
  <c r="Y186" i="30"/>
  <c r="AA186" i="30"/>
  <c r="M173" i="30"/>
  <c r="AB156" i="30"/>
  <c r="M181" i="30"/>
  <c r="AA182" i="30"/>
  <c r="V117" i="30"/>
  <c r="M164" i="30"/>
  <c r="Y165" i="30"/>
  <c r="Z208" i="30"/>
  <c r="L145" i="30"/>
  <c r="G144" i="30"/>
  <c r="L144" i="30" s="1"/>
  <c r="M152" i="30"/>
  <c r="AC132" i="30"/>
  <c r="U228" i="30"/>
  <c r="AB229" i="30"/>
  <c r="Z229" i="30"/>
  <c r="AC213" i="30"/>
  <c r="W212" i="30"/>
  <c r="M217" i="30"/>
  <c r="AA218" i="30"/>
  <c r="M225" i="30"/>
  <c r="AA226" i="30"/>
  <c r="M245" i="30"/>
  <c r="AA246" i="30"/>
  <c r="H117" i="30"/>
  <c r="AC216" i="30"/>
  <c r="U236" i="30"/>
  <c r="U122" i="30" s="1"/>
  <c r="AB237" i="30"/>
  <c r="Y181" i="30"/>
  <c r="R180" i="30"/>
  <c r="Y226" i="30"/>
  <c r="U256" i="30"/>
  <c r="AC256" i="30" s="1"/>
  <c r="Z258" i="30"/>
  <c r="AB258" i="30"/>
  <c r="Y217" i="30"/>
  <c r="R216" i="30"/>
  <c r="M289" i="30"/>
  <c r="AC208" i="30"/>
  <c r="AA208" i="30"/>
  <c r="M273" i="30"/>
  <c r="Y274" i="30"/>
  <c r="Z274" i="30"/>
  <c r="AB221" i="30"/>
  <c r="U220" i="30"/>
  <c r="Z221" i="30"/>
  <c r="AC221" i="30"/>
  <c r="U301" i="30"/>
  <c r="Z303" i="30"/>
  <c r="AB303" i="30"/>
  <c r="AA286" i="30"/>
  <c r="M285" i="30"/>
  <c r="Y286" i="30"/>
  <c r="AA308" i="30"/>
  <c r="Z308" i="30"/>
  <c r="AB321" i="30"/>
  <c r="Z321" i="30"/>
  <c r="U320" i="30"/>
  <c r="M267" i="30"/>
  <c r="AA268" i="30"/>
  <c r="M297" i="30"/>
  <c r="AA298" i="30"/>
  <c r="AA325" i="30"/>
  <c r="W324" i="30"/>
  <c r="AC325" i="30"/>
  <c r="R271" i="30"/>
  <c r="R300" i="30"/>
  <c r="Y300" i="30" s="1"/>
  <c r="Y302" i="30"/>
  <c r="Y278" i="30"/>
  <c r="M277" i="30"/>
  <c r="AA278" i="30"/>
  <c r="AC64" i="30"/>
  <c r="AA64" i="30"/>
  <c r="AB47" i="30"/>
  <c r="U46" i="30"/>
  <c r="L12" i="30"/>
  <c r="G11" i="30"/>
  <c r="Z84" i="30"/>
  <c r="L93" i="30"/>
  <c r="G92" i="30"/>
  <c r="L92" i="30" s="1"/>
  <c r="M112" i="30"/>
  <c r="Z113" i="30"/>
  <c r="P328" i="30"/>
  <c r="S122" i="30"/>
  <c r="S120" i="30" s="1"/>
  <c r="S117" i="30" s="1"/>
  <c r="G152" i="30"/>
  <c r="L152" i="30" s="1"/>
  <c r="L153" i="30"/>
  <c r="AA165" i="30"/>
  <c r="W164" i="30"/>
  <c r="AC165" i="30"/>
  <c r="AB152" i="30"/>
  <c r="Z152" i="30"/>
  <c r="AA189" i="30"/>
  <c r="W188" i="30"/>
  <c r="AC189" i="30"/>
  <c r="L9" i="30"/>
  <c r="I117" i="30"/>
  <c r="AA157" i="30"/>
  <c r="W156" i="30"/>
  <c r="AA156" i="30" s="1"/>
  <c r="Z164" i="30"/>
  <c r="AB164" i="30"/>
  <c r="AA135" i="30"/>
  <c r="W133" i="30"/>
  <c r="AC135" i="30"/>
  <c r="Z150" i="30"/>
  <c r="R124" i="30"/>
  <c r="Y125" i="30"/>
  <c r="Z193" i="30"/>
  <c r="AB193" i="30"/>
  <c r="U192" i="30"/>
  <c r="M200" i="30"/>
  <c r="AC193" i="30"/>
  <c r="M229" i="30"/>
  <c r="Y230" i="30"/>
  <c r="AA230" i="30"/>
  <c r="AC97" i="30"/>
  <c r="W96" i="30"/>
  <c r="Y182" i="30"/>
  <c r="W236" i="30"/>
  <c r="AC237" i="30"/>
  <c r="L112" i="30"/>
  <c r="R196" i="30"/>
  <c r="R208" i="30"/>
  <c r="Y208" i="30" s="1"/>
  <c r="Y209" i="30"/>
  <c r="R224" i="30"/>
  <c r="Y225" i="30"/>
  <c r="M204" i="30"/>
  <c r="Y205" i="30"/>
  <c r="Z205" i="30"/>
  <c r="M233" i="30"/>
  <c r="AA234" i="30"/>
  <c r="U248" i="30"/>
  <c r="AB249" i="30"/>
  <c r="Z64" i="30"/>
  <c r="Y218" i="30"/>
  <c r="U284" i="30"/>
  <c r="AB285" i="30"/>
  <c r="AC316" i="30"/>
  <c r="W282" i="30"/>
  <c r="L149" i="30"/>
  <c r="G148" i="30"/>
  <c r="L148" i="30" s="1"/>
  <c r="L302" i="30"/>
  <c r="G300" i="30"/>
  <c r="AB276" i="30"/>
  <c r="Y260" i="30"/>
  <c r="Z268" i="30"/>
  <c r="L43" i="30"/>
  <c r="G42" i="30"/>
  <c r="F10" i="30"/>
  <c r="L47" i="30"/>
  <c r="G46" i="30"/>
  <c r="L46" i="30" s="1"/>
  <c r="Q14" i="30"/>
  <c r="Q13" i="30" s="1"/>
  <c r="AA77" i="30"/>
  <c r="Y77" i="30"/>
  <c r="U9" i="30"/>
  <c r="U91" i="30"/>
  <c r="AB101" i="30"/>
  <c r="F328" i="30"/>
  <c r="S67" i="30"/>
  <c r="S64" i="30" s="1"/>
  <c r="Y94" i="30"/>
  <c r="M93" i="30"/>
  <c r="U124" i="30"/>
  <c r="Z125" i="30"/>
  <c r="AB125" i="30"/>
  <c r="X117" i="30"/>
  <c r="Z153" i="30"/>
  <c r="Y162" i="30"/>
  <c r="U109" i="30"/>
  <c r="AA113" i="30"/>
  <c r="Y144" i="30"/>
  <c r="H160" i="30"/>
  <c r="L161" i="30"/>
  <c r="Z165" i="30"/>
  <c r="I168" i="30"/>
  <c r="L169" i="30"/>
  <c r="Z182" i="30"/>
  <c r="S123" i="30"/>
  <c r="S121" i="30" s="1"/>
  <c r="S118" i="30" s="1"/>
  <c r="AA161" i="30"/>
  <c r="AC161" i="30"/>
  <c r="W160" i="30"/>
  <c r="AA204" i="30"/>
  <c r="AC204" i="30"/>
  <c r="Z209" i="30"/>
  <c r="AB180" i="30"/>
  <c r="G208" i="30"/>
  <c r="L208" i="30" s="1"/>
  <c r="L209" i="30"/>
  <c r="Z226" i="30"/>
  <c r="AC192" i="30"/>
  <c r="Z218" i="30"/>
  <c r="S243" i="30"/>
  <c r="S242" i="30" s="1"/>
  <c r="L193" i="30"/>
  <c r="G192" i="30"/>
  <c r="L192" i="30" s="1"/>
  <c r="AA201" i="30"/>
  <c r="L244" i="30"/>
  <c r="G243" i="30"/>
  <c r="S59" i="30"/>
  <c r="S47" i="30" s="1"/>
  <c r="S46" i="30" s="1"/>
  <c r="S41" i="30" s="1"/>
  <c r="J117" i="30"/>
  <c r="J328" i="30" s="1"/>
  <c r="J329" i="30" s="1"/>
  <c r="Z250" i="30"/>
  <c r="AA250" i="30"/>
  <c r="M249" i="30"/>
  <c r="AA273" i="30"/>
  <c r="W272" i="30"/>
  <c r="AC273" i="30"/>
  <c r="AB225" i="30"/>
  <c r="L237" i="30"/>
  <c r="G236" i="30"/>
  <c r="L236" i="30" s="1"/>
  <c r="AA240" i="30"/>
  <c r="AB64" i="30"/>
  <c r="AC244" i="30"/>
  <c r="W243" i="30"/>
  <c r="M169" i="30"/>
  <c r="AA170" i="30"/>
  <c r="AC258" i="30"/>
  <c r="U300" i="30"/>
  <c r="Z302" i="30"/>
  <c r="AB302" i="30"/>
  <c r="L253" i="30"/>
  <c r="Y314" i="30"/>
  <c r="AA314" i="30"/>
  <c r="M313" i="30"/>
  <c r="Z313" i="30" s="1"/>
  <c r="U271" i="30"/>
  <c r="AB272" i="30"/>
  <c r="AA302" i="30"/>
  <c r="W300" i="30"/>
  <c r="AC302" i="30"/>
  <c r="AB296" i="30"/>
  <c r="U294" i="30"/>
  <c r="L266" i="30"/>
  <c r="R282" i="30"/>
  <c r="Z314" i="30"/>
  <c r="Q303" i="30"/>
  <c r="Q301" i="30" s="1"/>
  <c r="Q295" i="30" s="1"/>
  <c r="Q293" i="30" s="1"/>
  <c r="Q119" i="30" s="1"/>
  <c r="AB325" i="30"/>
  <c r="M47" i="30"/>
  <c r="Z48" i="30"/>
  <c r="AA48" i="30"/>
  <c r="T10" i="30"/>
  <c r="S24" i="30"/>
  <c r="S12" i="30" s="1"/>
  <c r="S11" i="30" s="1"/>
  <c r="W11" i="30"/>
  <c r="AC12" i="30"/>
  <c r="Y43" i="30"/>
  <c r="O328" i="30"/>
  <c r="Z24" i="30"/>
  <c r="Q33" i="30"/>
  <c r="Q32" i="30" s="1"/>
  <c r="W46" i="30"/>
  <c r="AC47" i="30"/>
  <c r="Z43" i="30"/>
  <c r="S103" i="30"/>
  <c r="S102" i="30" s="1"/>
  <c r="S101" i="30" s="1"/>
  <c r="AA103" i="30"/>
  <c r="M102" i="30"/>
  <c r="Q103" i="30"/>
  <c r="Q102" i="30" s="1"/>
  <c r="Q101" i="30" s="1"/>
  <c r="Y103" i="30"/>
  <c r="Z103" i="30"/>
  <c r="Q77" i="30"/>
  <c r="Q52" i="30"/>
  <c r="Q47" i="30" s="1"/>
  <c r="X9" i="30"/>
  <c r="X91" i="30"/>
  <c r="Q92" i="30"/>
  <c r="M97" i="30"/>
  <c r="V328" i="30"/>
  <c r="AC101" i="30"/>
  <c r="L128" i="30"/>
  <c r="G123" i="30"/>
  <c r="AC169" i="30"/>
  <c r="W111" i="30"/>
  <c r="R122" i="30"/>
  <c r="Y132" i="30"/>
  <c r="M133" i="30"/>
  <c r="AB160" i="30"/>
  <c r="Y153" i="30"/>
  <c r="M197" i="30"/>
  <c r="Z198" i="30"/>
  <c r="M132" i="30"/>
  <c r="Z132" i="30" s="1"/>
  <c r="Z144" i="30"/>
  <c r="AB144" i="30"/>
  <c r="U200" i="30"/>
  <c r="AB201" i="30"/>
  <c r="Z201" i="30"/>
  <c r="Z115" i="30"/>
  <c r="AC149" i="30"/>
  <c r="AC180" i="30"/>
  <c r="Y201" i="30"/>
  <c r="Y246" i="30"/>
  <c r="AB181" i="30"/>
  <c r="M213" i="30"/>
  <c r="AA213" i="30" s="1"/>
  <c r="Z214" i="30"/>
  <c r="Y214" i="30"/>
  <c r="AB212" i="30"/>
  <c r="AA98" i="30"/>
  <c r="AB216" i="30"/>
  <c r="Z238" i="30"/>
  <c r="M237" i="30"/>
  <c r="M236" i="30" s="1"/>
  <c r="Y238" i="30"/>
  <c r="I180" i="30"/>
  <c r="L180" i="30" s="1"/>
  <c r="L181" i="30"/>
  <c r="Y198" i="30"/>
  <c r="M257" i="30"/>
  <c r="Z322" i="30"/>
  <c r="L259" i="30"/>
  <c r="T119" i="30"/>
  <c r="AC266" i="30"/>
  <c r="Y308" i="30"/>
  <c r="L267" i="30"/>
  <c r="R253" i="30"/>
  <c r="G320" i="30"/>
  <c r="L320" i="30" s="1"/>
  <c r="L321" i="30"/>
  <c r="L257" i="30"/>
  <c r="L285" i="30"/>
  <c r="G284" i="30"/>
  <c r="AC296" i="30"/>
  <c r="AB324" i="30"/>
  <c r="Z324" i="30"/>
  <c r="AC321" i="30"/>
  <c r="H59" i="28"/>
  <c r="K72" i="28"/>
  <c r="J71" i="28"/>
  <c r="H110" i="28"/>
  <c r="J77" i="28"/>
  <c r="H12" i="28"/>
  <c r="K13" i="28"/>
  <c r="J102" i="28"/>
  <c r="H44" i="28"/>
  <c r="K48" i="28"/>
  <c r="H104" i="28"/>
  <c r="H95" i="28"/>
  <c r="K68" i="28"/>
  <c r="J67" i="28"/>
  <c r="H72" i="28"/>
  <c r="H90" i="28"/>
  <c r="J58" i="28"/>
  <c r="J8" i="28"/>
  <c r="K60" i="28"/>
  <c r="G115" i="28"/>
  <c r="H25" i="28"/>
  <c r="H85" i="28"/>
  <c r="H68" i="28"/>
  <c r="K35" i="28"/>
  <c r="J29" i="28"/>
  <c r="J83" i="28"/>
  <c r="H78" i="28"/>
  <c r="K78" i="28" s="1"/>
  <c r="K104" i="28"/>
  <c r="J103" i="28"/>
  <c r="H109" i="28"/>
  <c r="H30" i="28"/>
  <c r="K31" i="28"/>
  <c r="G222" i="27"/>
  <c r="J184" i="27"/>
  <c r="N188" i="27"/>
  <c r="H187" i="27"/>
  <c r="M188" i="27"/>
  <c r="O136" i="27"/>
  <c r="O215" i="27"/>
  <c r="J214" i="27"/>
  <c r="M215" i="27"/>
  <c r="N207" i="27"/>
  <c r="M207" i="27"/>
  <c r="H206" i="27"/>
  <c r="N82" i="27"/>
  <c r="H81" i="27"/>
  <c r="O100" i="27"/>
  <c r="N100" i="27"/>
  <c r="O37" i="27"/>
  <c r="J36" i="27"/>
  <c r="H19" i="27"/>
  <c r="M82" i="27"/>
  <c r="M20" i="27"/>
  <c r="J48" i="27"/>
  <c r="J12" i="27"/>
  <c r="M13" i="27"/>
  <c r="J136" i="27"/>
  <c r="M190" i="27"/>
  <c r="O137" i="27"/>
  <c r="M100" i="27"/>
  <c r="O112" i="27"/>
  <c r="N190" i="27"/>
  <c r="H137" i="27"/>
  <c r="N138" i="27"/>
  <c r="M19" i="27"/>
  <c r="J18" i="27"/>
  <c r="O18" i="27" s="1"/>
  <c r="J72" i="27"/>
  <c r="O72" i="27" s="1"/>
  <c r="H177" i="27"/>
  <c r="O84" i="27"/>
  <c r="N84" i="27"/>
  <c r="J152" i="27"/>
  <c r="M153" i="27"/>
  <c r="J116" i="27"/>
  <c r="O158" i="27"/>
  <c r="K156" i="27"/>
  <c r="J64" i="27"/>
  <c r="M65" i="27"/>
  <c r="M44" i="27"/>
  <c r="H145" i="27"/>
  <c r="N128" i="27"/>
  <c r="O128" i="27"/>
  <c r="H170" i="27"/>
  <c r="J203" i="27"/>
  <c r="M205" i="27"/>
  <c r="H181" i="27"/>
  <c r="N166" i="27"/>
  <c r="M126" i="27"/>
  <c r="H125" i="27"/>
  <c r="H199" i="27"/>
  <c r="O88" i="27"/>
  <c r="N88" i="27"/>
  <c r="O177" i="27"/>
  <c r="K176" i="27"/>
  <c r="H121" i="27"/>
  <c r="N122" i="27"/>
  <c r="O116" i="27"/>
  <c r="O170" i="27"/>
  <c r="H100" i="27"/>
  <c r="O68" i="27"/>
  <c r="N68" i="27"/>
  <c r="M109" i="27"/>
  <c r="H108" i="27"/>
  <c r="O202" i="27"/>
  <c r="H64" i="27"/>
  <c r="O64" i="27"/>
  <c r="N64" i="27"/>
  <c r="H133" i="27"/>
  <c r="O65" i="27"/>
  <c r="H37" i="27"/>
  <c r="K184" i="27"/>
  <c r="O185" i="27"/>
  <c r="K218" i="27"/>
  <c r="O219" i="27"/>
  <c r="N219" i="27"/>
  <c r="M163" i="27"/>
  <c r="J161" i="27"/>
  <c r="J158" i="27"/>
  <c r="J218" i="27"/>
  <c r="M218" i="27" s="1"/>
  <c r="M219" i="27"/>
  <c r="K124" i="27"/>
  <c r="O125" i="27"/>
  <c r="N125" i="27"/>
  <c r="N178" i="27"/>
  <c r="N105" i="27"/>
  <c r="O105" i="27"/>
  <c r="K104" i="27"/>
  <c r="N171" i="27"/>
  <c r="O141" i="27"/>
  <c r="N141" i="27"/>
  <c r="K140" i="27"/>
  <c r="O144" i="27"/>
  <c r="H117" i="27"/>
  <c r="N93" i="27"/>
  <c r="O93" i="27"/>
  <c r="K92" i="27"/>
  <c r="J120" i="27"/>
  <c r="M121" i="27"/>
  <c r="H96" i="27"/>
  <c r="M97" i="27"/>
  <c r="N50" i="27"/>
  <c r="H49" i="27"/>
  <c r="M27" i="27"/>
  <c r="K198" i="27"/>
  <c r="N199" i="27"/>
  <c r="O199" i="27"/>
  <c r="H88" i="27"/>
  <c r="J56" i="27"/>
  <c r="M57" i="27"/>
  <c r="H56" i="27"/>
  <c r="N101" i="27"/>
  <c r="N181" i="27"/>
  <c r="K180" i="27"/>
  <c r="O181" i="27"/>
  <c r="H163" i="27"/>
  <c r="J202" i="27"/>
  <c r="M148" i="27"/>
  <c r="O44" i="27"/>
  <c r="N44" i="27"/>
  <c r="M128" i="27"/>
  <c r="H162" i="27"/>
  <c r="N164" i="27"/>
  <c r="M164" i="27"/>
  <c r="O96" i="27"/>
  <c r="M178" i="27"/>
  <c r="H214" i="27"/>
  <c r="N215" i="27"/>
  <c r="K159" i="27"/>
  <c r="M142" i="27"/>
  <c r="H141" i="27"/>
  <c r="N20" i="27"/>
  <c r="O205" i="27"/>
  <c r="K203" i="27"/>
  <c r="N205" i="27"/>
  <c r="H84" i="27"/>
  <c r="M85" i="27"/>
  <c r="O108" i="27"/>
  <c r="N108" i="27"/>
  <c r="M88" i="27"/>
  <c r="N62" i="27"/>
  <c r="H61" i="27"/>
  <c r="M62" i="27"/>
  <c r="J132" i="27"/>
  <c r="M133" i="27"/>
  <c r="F40" i="27"/>
  <c r="F222" i="27" s="1"/>
  <c r="H27" i="27"/>
  <c r="N74" i="27"/>
  <c r="H73" i="27"/>
  <c r="N200" i="27"/>
  <c r="N13" i="27"/>
  <c r="O13" i="27"/>
  <c r="K12" i="27"/>
  <c r="M113" i="27"/>
  <c r="H112" i="27"/>
  <c r="L40" i="27"/>
  <c r="L222" i="27" s="1"/>
  <c r="S91" i="26"/>
  <c r="S9" i="26"/>
  <c r="V10" i="26"/>
  <c r="V326" i="26" s="1"/>
  <c r="AC315" i="26"/>
  <c r="AA315" i="26"/>
  <c r="W314" i="26"/>
  <c r="AB323" i="26"/>
  <c r="R322" i="26"/>
  <c r="Z248" i="26"/>
  <c r="AA208" i="26"/>
  <c r="AC208" i="26"/>
  <c r="R196" i="26"/>
  <c r="AB197" i="26"/>
  <c r="R252" i="26"/>
  <c r="AB180" i="26"/>
  <c r="Z180" i="26"/>
  <c r="L245" i="26"/>
  <c r="G244" i="26"/>
  <c r="AC193" i="26"/>
  <c r="W192" i="26"/>
  <c r="AA190" i="26"/>
  <c r="Y190" i="26"/>
  <c r="M189" i="26"/>
  <c r="AB12" i="26"/>
  <c r="U11" i="26"/>
  <c r="AB92" i="26"/>
  <c r="R257" i="26"/>
  <c r="Y259" i="26"/>
  <c r="Z320" i="26"/>
  <c r="M319" i="26"/>
  <c r="M217" i="26"/>
  <c r="AA218" i="26"/>
  <c r="M302" i="26"/>
  <c r="AA149" i="26"/>
  <c r="AC149" i="26"/>
  <c r="W148" i="26"/>
  <c r="M161" i="26"/>
  <c r="L273" i="26"/>
  <c r="J272" i="26"/>
  <c r="AA201" i="26"/>
  <c r="W200" i="26"/>
  <c r="S73" i="26"/>
  <c r="T46" i="26"/>
  <c r="T41" i="26" s="1"/>
  <c r="T10" i="26" s="1"/>
  <c r="T326" i="26" s="1"/>
  <c r="AC180" i="26"/>
  <c r="S52" i="26"/>
  <c r="S47" i="26" s="1"/>
  <c r="S46" i="26" s="1"/>
  <c r="S41" i="26" s="1"/>
  <c r="M244" i="26"/>
  <c r="AB212" i="26"/>
  <c r="AB322" i="26"/>
  <c r="R232" i="26"/>
  <c r="H243" i="26"/>
  <c r="H242" i="26" s="1"/>
  <c r="L248" i="26"/>
  <c r="Y105" i="26"/>
  <c r="G284" i="26"/>
  <c r="L285" i="26"/>
  <c r="W271" i="26"/>
  <c r="Y244" i="26"/>
  <c r="Q122" i="26"/>
  <c r="Q120" i="26" s="1"/>
  <c r="AA105" i="26"/>
  <c r="AC169" i="26"/>
  <c r="W168" i="26"/>
  <c r="AA169" i="26"/>
  <c r="W243" i="26"/>
  <c r="AA244" i="26"/>
  <c r="AA144" i="26"/>
  <c r="Z48" i="26"/>
  <c r="M47" i="26"/>
  <c r="K117" i="26"/>
  <c r="Y64" i="26"/>
  <c r="R46" i="26"/>
  <c r="R41" i="26" s="1"/>
  <c r="S32" i="26"/>
  <c r="Y77" i="26"/>
  <c r="AA77" i="26"/>
  <c r="Z77" i="26"/>
  <c r="Z304" i="26"/>
  <c r="S294" i="26"/>
  <c r="S292" i="26" s="1"/>
  <c r="S117" i="26" s="1"/>
  <c r="I301" i="26"/>
  <c r="L303" i="26"/>
  <c r="Y320" i="26"/>
  <c r="Z277" i="26"/>
  <c r="AB277" i="26"/>
  <c r="U276" i="26"/>
  <c r="AC276" i="26" s="1"/>
  <c r="AC277" i="26"/>
  <c r="Z162" i="26"/>
  <c r="R296" i="26"/>
  <c r="AB297" i="26"/>
  <c r="Y102" i="26"/>
  <c r="M101" i="26"/>
  <c r="AA102" i="26"/>
  <c r="Z64" i="26"/>
  <c r="AB64" i="26"/>
  <c r="W160" i="26"/>
  <c r="AC161" i="26"/>
  <c r="L173" i="26"/>
  <c r="G172" i="26"/>
  <c r="L172" i="26" s="1"/>
  <c r="M303" i="26"/>
  <c r="Y208" i="26"/>
  <c r="AC197" i="26"/>
  <c r="W196" i="26"/>
  <c r="Q67" i="26"/>
  <c r="Q64" i="26" s="1"/>
  <c r="Y218" i="26"/>
  <c r="M134" i="26"/>
  <c r="G288" i="26"/>
  <c r="L289" i="26"/>
  <c r="Y238" i="26"/>
  <c r="AA245" i="26"/>
  <c r="R160" i="26"/>
  <c r="AB161" i="26"/>
  <c r="W128" i="26"/>
  <c r="P10" i="26"/>
  <c r="P326" i="26" s="1"/>
  <c r="Q294" i="26"/>
  <c r="Q292" i="26" s="1"/>
  <c r="Z298" i="26"/>
  <c r="M297" i="26"/>
  <c r="Y297" i="26" s="1"/>
  <c r="AA298" i="26"/>
  <c r="AC259" i="26"/>
  <c r="W257" i="26"/>
  <c r="AA259" i="26"/>
  <c r="R224" i="26"/>
  <c r="AB315" i="26"/>
  <c r="Z315" i="26"/>
  <c r="U314" i="26"/>
  <c r="Y304" i="26"/>
  <c r="Z130" i="26"/>
  <c r="M129" i="26"/>
  <c r="U310" i="26"/>
  <c r="AB311" i="26"/>
  <c r="L129" i="26"/>
  <c r="M254" i="26"/>
  <c r="Z256" i="26"/>
  <c r="Y256" i="26"/>
  <c r="AA256" i="26"/>
  <c r="Z245" i="26"/>
  <c r="AB245" i="26"/>
  <c r="U244" i="26"/>
  <c r="Z217" i="26"/>
  <c r="AB217" i="26"/>
  <c r="AC217" i="26"/>
  <c r="U216" i="26"/>
  <c r="U156" i="26"/>
  <c r="Z157" i="26"/>
  <c r="AB157" i="26"/>
  <c r="AC96" i="26"/>
  <c r="Y221" i="26"/>
  <c r="M220" i="26"/>
  <c r="AA221" i="26"/>
  <c r="L213" i="26"/>
  <c r="G212" i="26"/>
  <c r="L212" i="26" s="1"/>
  <c r="L169" i="26"/>
  <c r="H168" i="26"/>
  <c r="L168" i="26" s="1"/>
  <c r="G228" i="26"/>
  <c r="L228" i="26" s="1"/>
  <c r="L229" i="26"/>
  <c r="S303" i="26"/>
  <c r="S301" i="26" s="1"/>
  <c r="S295" i="26" s="1"/>
  <c r="S293" i="26" s="1"/>
  <c r="S119" i="26" s="1"/>
  <c r="Z303" i="26"/>
  <c r="U301" i="26"/>
  <c r="AB303" i="26"/>
  <c r="M273" i="26"/>
  <c r="AB252" i="26"/>
  <c r="Y217" i="26"/>
  <c r="R216" i="26"/>
  <c r="AB204" i="26"/>
  <c r="R156" i="26"/>
  <c r="Y135" i="26"/>
  <c r="R133" i="26"/>
  <c r="R123" i="26" s="1"/>
  <c r="AA226" i="26"/>
  <c r="M225" i="26"/>
  <c r="AA213" i="26"/>
  <c r="AC213" i="26"/>
  <c r="W212" i="26"/>
  <c r="AC245" i="26"/>
  <c r="M228" i="26"/>
  <c r="Y162" i="26"/>
  <c r="M112" i="26"/>
  <c r="Z190" i="26"/>
  <c r="M97" i="26"/>
  <c r="W92" i="26"/>
  <c r="AA93" i="26"/>
  <c r="Z214" i="26"/>
  <c r="M213" i="26"/>
  <c r="J10" i="26"/>
  <c r="Q92" i="26"/>
  <c r="G92" i="26"/>
  <c r="L92" i="26" s="1"/>
  <c r="AB257" i="26"/>
  <c r="U255" i="26"/>
  <c r="H122" i="26"/>
  <c r="H120" i="26" s="1"/>
  <c r="Y98" i="26"/>
  <c r="U122" i="26"/>
  <c r="Y284" i="26"/>
  <c r="M282" i="26"/>
  <c r="AC64" i="26"/>
  <c r="AC323" i="26"/>
  <c r="W322" i="26"/>
  <c r="Y249" i="26"/>
  <c r="R248" i="26"/>
  <c r="Y248" i="26" s="1"/>
  <c r="AA234" i="26"/>
  <c r="Z234" i="26"/>
  <c r="M233" i="26"/>
  <c r="U294" i="26"/>
  <c r="R271" i="26"/>
  <c r="M168" i="26"/>
  <c r="Z169" i="26"/>
  <c r="Y112" i="26"/>
  <c r="R111" i="26"/>
  <c r="Y234" i="26"/>
  <c r="M177" i="26"/>
  <c r="K326" i="26"/>
  <c r="L64" i="26"/>
  <c r="G46" i="26"/>
  <c r="Y153" i="26"/>
  <c r="M152" i="26"/>
  <c r="S14" i="26"/>
  <c r="S13" i="26" s="1"/>
  <c r="S12" i="26" s="1"/>
  <c r="S11" i="26" s="1"/>
  <c r="Q123" i="26"/>
  <c r="Q121" i="26" s="1"/>
  <c r="Q118" i="26" s="1"/>
  <c r="M32" i="26"/>
  <c r="AA33" i="26"/>
  <c r="W123" i="26"/>
  <c r="Y308" i="26"/>
  <c r="Z308" i="26"/>
  <c r="AA308" i="26"/>
  <c r="M237" i="26"/>
  <c r="AA238" i="26"/>
  <c r="AA228" i="26"/>
  <c r="Z208" i="26"/>
  <c r="AB144" i="26"/>
  <c r="Z144" i="26"/>
  <c r="Z225" i="26"/>
  <c r="U224" i="26"/>
  <c r="AB225" i="26"/>
  <c r="M200" i="26"/>
  <c r="AB153" i="26"/>
  <c r="U152" i="26"/>
  <c r="Z153" i="26"/>
  <c r="AB232" i="26"/>
  <c r="AA184" i="26"/>
  <c r="Y184" i="26"/>
  <c r="Z220" i="26"/>
  <c r="AB220" i="26"/>
  <c r="L134" i="26"/>
  <c r="J132" i="26"/>
  <c r="AC12" i="26"/>
  <c r="W11" i="26"/>
  <c r="M110" i="26"/>
  <c r="AA115" i="26"/>
  <c r="Z115" i="26"/>
  <c r="S123" i="26"/>
  <c r="S121" i="26" s="1"/>
  <c r="S118" i="26" s="1"/>
  <c r="Y94" i="26"/>
  <c r="M93" i="26"/>
  <c r="Z94" i="26"/>
  <c r="AA312" i="26"/>
  <c r="M311" i="26"/>
  <c r="Z311" i="26" s="1"/>
  <c r="M257" i="26"/>
  <c r="AA59" i="26"/>
  <c r="M277" i="26"/>
  <c r="AA278" i="26"/>
  <c r="G294" i="26"/>
  <c r="Y311" i="26"/>
  <c r="R310" i="26"/>
  <c r="U164" i="26"/>
  <c r="AB165" i="26"/>
  <c r="S67" i="26"/>
  <c r="S64" i="26" s="1"/>
  <c r="AC164" i="26"/>
  <c r="Y134" i="26"/>
  <c r="R132" i="26"/>
  <c r="M314" i="26"/>
  <c r="Y315" i="26"/>
  <c r="AB91" i="26"/>
  <c r="M266" i="26"/>
  <c r="M148" i="26"/>
  <c r="Z149" i="26"/>
  <c r="Y237" i="26"/>
  <c r="R236" i="26"/>
  <c r="M288" i="26"/>
  <c r="Z73" i="26"/>
  <c r="R11" i="26"/>
  <c r="Y200" i="26"/>
  <c r="Z65" i="26"/>
  <c r="L9" i="26"/>
  <c r="Q91" i="26"/>
  <c r="Q9" i="26"/>
  <c r="AA52" i="26"/>
  <c r="G120" i="26"/>
  <c r="X12" i="26"/>
  <c r="X11" i="26" s="1"/>
  <c r="X10" i="26" s="1"/>
  <c r="X326" i="26" s="1"/>
  <c r="M172" i="26"/>
  <c r="AA48" i="26"/>
  <c r="W122" i="26"/>
  <c r="AC132" i="26"/>
  <c r="AA14" i="26"/>
  <c r="Y14" i="26"/>
  <c r="M13" i="26"/>
  <c r="Z14" i="26"/>
  <c r="M323" i="26"/>
  <c r="Y323" i="26" s="1"/>
  <c r="AC297" i="26"/>
  <c r="W296" i="26"/>
  <c r="Z229" i="26"/>
  <c r="AB229" i="26"/>
  <c r="U228" i="26"/>
  <c r="W301" i="26"/>
  <c r="AC303" i="26"/>
  <c r="AA303" i="26"/>
  <c r="Y267" i="26"/>
  <c r="L165" i="26"/>
  <c r="J164" i="26"/>
  <c r="L164" i="26" s="1"/>
  <c r="AB135" i="26"/>
  <c r="U133" i="26"/>
  <c r="U123" i="26" s="1"/>
  <c r="L267" i="26"/>
  <c r="G266" i="26"/>
  <c r="Z142" i="26"/>
  <c r="M141" i="26"/>
  <c r="Y142" i="26"/>
  <c r="AB254" i="26"/>
  <c r="AC165" i="26"/>
  <c r="Z218" i="26"/>
  <c r="M165" i="26"/>
  <c r="H123" i="26"/>
  <c r="H121" i="26" s="1"/>
  <c r="H118" i="26" s="1"/>
  <c r="M64" i="26"/>
  <c r="AA67" i="26"/>
  <c r="AA284" i="26"/>
  <c r="AC284" i="26"/>
  <c r="W282" i="26"/>
  <c r="AB189" i="26"/>
  <c r="Z189" i="26"/>
  <c r="U188" i="26"/>
  <c r="AB47" i="26"/>
  <c r="U46" i="26"/>
  <c r="Z47" i="26"/>
  <c r="AA94" i="26"/>
  <c r="L13" i="26"/>
  <c r="G12" i="26"/>
  <c r="AA84" i="26"/>
  <c r="Y84" i="26"/>
  <c r="Z84" i="26"/>
  <c r="Y59" i="26"/>
  <c r="M125" i="26"/>
  <c r="Z126" i="26"/>
  <c r="Q48" i="26"/>
  <c r="Q47" i="26" s="1"/>
  <c r="Q46" i="26" s="1"/>
  <c r="Q41" i="26" s="1"/>
  <c r="AA47" i="26"/>
  <c r="W46" i="26"/>
  <c r="AC47" i="26"/>
  <c r="Y33" i="26"/>
  <c r="Y67" i="26"/>
  <c r="AB236" i="26"/>
  <c r="AB134" i="26"/>
  <c r="L42" i="26"/>
  <c r="G41" i="26"/>
  <c r="Z324" i="26"/>
  <c r="L296" i="26"/>
  <c r="R280" i="26"/>
  <c r="Z201" i="26"/>
  <c r="U200" i="26"/>
  <c r="AB201" i="26"/>
  <c r="R300" i="26"/>
  <c r="H236" i="26"/>
  <c r="L236" i="26" s="1"/>
  <c r="L237" i="26"/>
  <c r="L233" i="26"/>
  <c r="Y324" i="26"/>
  <c r="Y274" i="26"/>
  <c r="AB249" i="26"/>
  <c r="AC204" i="26"/>
  <c r="AC189" i="26"/>
  <c r="Z312" i="26"/>
  <c r="AB208" i="26"/>
  <c r="M135" i="26"/>
  <c r="Z135" i="26" s="1"/>
  <c r="AA138" i="26"/>
  <c r="AB318" i="26"/>
  <c r="Q271" i="26"/>
  <c r="Q270" i="26" s="1"/>
  <c r="AA141" i="26"/>
  <c r="W140" i="26"/>
  <c r="Y113" i="26"/>
  <c r="Z198" i="26"/>
  <c r="Y198" i="26"/>
  <c r="M197" i="26"/>
  <c r="Y169" i="26"/>
  <c r="AA162" i="26"/>
  <c r="AA267" i="26"/>
  <c r="AC267" i="26"/>
  <c r="W266" i="26"/>
  <c r="Q259" i="26"/>
  <c r="Q257" i="26" s="1"/>
  <c r="Q255" i="26" s="1"/>
  <c r="Q253" i="26" s="1"/>
  <c r="Q119" i="26" s="1"/>
  <c r="I117" i="26"/>
  <c r="AB110" i="26"/>
  <c r="Z110" i="26"/>
  <c r="U108" i="26"/>
  <c r="AC110" i="26"/>
  <c r="L259" i="26"/>
  <c r="G257" i="26"/>
  <c r="Z306" i="26"/>
  <c r="AC236" i="26"/>
  <c r="L217" i="26"/>
  <c r="I216" i="26"/>
  <c r="L216" i="26" s="1"/>
  <c r="AA198" i="26"/>
  <c r="M157" i="26"/>
  <c r="Y157" i="26" s="1"/>
  <c r="AA158" i="26"/>
  <c r="Y158" i="26"/>
  <c r="AC248" i="26"/>
  <c r="AA248" i="26"/>
  <c r="L209" i="26"/>
  <c r="Z67" i="26"/>
  <c r="Q73" i="26"/>
  <c r="Z33" i="26"/>
  <c r="L124" i="26"/>
  <c r="M193" i="26"/>
  <c r="Z194" i="26"/>
  <c r="U111" i="26"/>
  <c r="Z112" i="26"/>
  <c r="S84" i="26"/>
  <c r="H46" i="26"/>
  <c r="H41" i="26" s="1"/>
  <c r="H10" i="26" s="1"/>
  <c r="L47" i="26"/>
  <c r="Q14" i="26"/>
  <c r="Q13" i="26" s="1"/>
  <c r="Q12" i="26" s="1"/>
  <c r="Q11" i="26" s="1"/>
  <c r="Z273" i="26"/>
  <c r="U272" i="26"/>
  <c r="AC273" i="26"/>
  <c r="AB273" i="26"/>
  <c r="S92" i="26"/>
  <c r="M205" i="26"/>
  <c r="AA206" i="26"/>
  <c r="Z206" i="26"/>
  <c r="Z259" i="26"/>
  <c r="L160" i="26"/>
  <c r="AB128" i="26"/>
  <c r="Y52" i="26"/>
  <c r="AB124" i="26"/>
  <c r="Z44" i="26"/>
  <c r="AA44" i="26"/>
  <c r="M43" i="26"/>
  <c r="AB318" i="25"/>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H25" i="32" l="1"/>
  <c r="K26" i="32"/>
  <c r="H107" i="32"/>
  <c r="K109" i="32"/>
  <c r="H103" i="32"/>
  <c r="K58" i="32"/>
  <c r="H11" i="32"/>
  <c r="K12" i="32"/>
  <c r="H58" i="32"/>
  <c r="H8" i="32"/>
  <c r="H95" i="32"/>
  <c r="K96" i="32"/>
  <c r="K103" i="32"/>
  <c r="J101" i="32"/>
  <c r="H89" i="32"/>
  <c r="K90" i="32"/>
  <c r="H29" i="32"/>
  <c r="K8" i="32"/>
  <c r="H108" i="32"/>
  <c r="J24" i="32"/>
  <c r="K29" i="32"/>
  <c r="K108" i="32"/>
  <c r="J102" i="32"/>
  <c r="H85" i="32"/>
  <c r="K86" i="32"/>
  <c r="J65" i="32"/>
  <c r="H71" i="32"/>
  <c r="K72" i="32"/>
  <c r="K44" i="32"/>
  <c r="K104" i="32"/>
  <c r="J81" i="32"/>
  <c r="K77" i="32"/>
  <c r="J76" i="32"/>
  <c r="K59" i="32"/>
  <c r="J156" i="31"/>
  <c r="H68" i="31"/>
  <c r="O202" i="31"/>
  <c r="N202" i="31"/>
  <c r="K196" i="31"/>
  <c r="O18" i="31"/>
  <c r="M96" i="31"/>
  <c r="M104" i="31"/>
  <c r="M120" i="31"/>
  <c r="N120" i="31"/>
  <c r="O64" i="31"/>
  <c r="M27" i="31"/>
  <c r="J43" i="31"/>
  <c r="H48" i="31"/>
  <c r="M49" i="31"/>
  <c r="H60" i="31"/>
  <c r="M61" i="31"/>
  <c r="M76" i="31"/>
  <c r="J196" i="31"/>
  <c r="O198" i="31"/>
  <c r="H76" i="31"/>
  <c r="H12" i="31"/>
  <c r="O197" i="31"/>
  <c r="K195" i="31"/>
  <c r="N69" i="31"/>
  <c r="O56" i="31"/>
  <c r="H84" i="31"/>
  <c r="O161" i="31"/>
  <c r="K159" i="31"/>
  <c r="N161" i="31"/>
  <c r="M112" i="31"/>
  <c r="N112" i="31"/>
  <c r="M88" i="31"/>
  <c r="H161" i="31"/>
  <c r="M161" i="31"/>
  <c r="J159" i="31"/>
  <c r="O80" i="31"/>
  <c r="N108" i="31"/>
  <c r="M108" i="31"/>
  <c r="M136" i="31"/>
  <c r="N136" i="31"/>
  <c r="O48" i="31"/>
  <c r="N48" i="31"/>
  <c r="M52" i="31"/>
  <c r="H100" i="31"/>
  <c r="M100" i="31" s="1"/>
  <c r="O185" i="31"/>
  <c r="K184" i="31"/>
  <c r="H198" i="31"/>
  <c r="N199" i="31"/>
  <c r="H197" i="31"/>
  <c r="N197" i="31" s="1"/>
  <c r="M203" i="31"/>
  <c r="M77" i="31"/>
  <c r="N27" i="31"/>
  <c r="H180" i="31"/>
  <c r="N181" i="31"/>
  <c r="O72" i="31"/>
  <c r="H18" i="31"/>
  <c r="N18" i="31" s="1"/>
  <c r="M69" i="31"/>
  <c r="O84" i="31"/>
  <c r="N84" i="31"/>
  <c r="N92" i="31"/>
  <c r="O92" i="31"/>
  <c r="O76" i="31"/>
  <c r="M214" i="31"/>
  <c r="N214" i="31"/>
  <c r="N151" i="31"/>
  <c r="O151" i="31"/>
  <c r="K150" i="31"/>
  <c r="O44" i="31"/>
  <c r="K43" i="31"/>
  <c r="M128" i="31"/>
  <c r="N128" i="31"/>
  <c r="H81" i="31"/>
  <c r="N82" i="31"/>
  <c r="M82" i="31"/>
  <c r="H64" i="31"/>
  <c r="M65" i="31"/>
  <c r="H72" i="31"/>
  <c r="M73" i="31"/>
  <c r="M92" i="31"/>
  <c r="N124" i="31"/>
  <c r="M124" i="31"/>
  <c r="M101" i="31"/>
  <c r="O68" i="31"/>
  <c r="N68" i="31"/>
  <c r="M68" i="31"/>
  <c r="H44" i="31"/>
  <c r="N85" i="31"/>
  <c r="N13" i="31"/>
  <c r="N101" i="31"/>
  <c r="H9" i="31"/>
  <c r="N36" i="31"/>
  <c r="H92" i="31"/>
  <c r="O60" i="31"/>
  <c r="N60" i="31"/>
  <c r="M190" i="31"/>
  <c r="M140" i="31"/>
  <c r="N140" i="31"/>
  <c r="N144" i="31"/>
  <c r="O144" i="31"/>
  <c r="M84" i="31"/>
  <c r="M12" i="31"/>
  <c r="J11" i="31"/>
  <c r="H185" i="31"/>
  <c r="N185" i="31" s="1"/>
  <c r="M186" i="31"/>
  <c r="N49" i="31"/>
  <c r="H144" i="31"/>
  <c r="M144" i="31" s="1"/>
  <c r="M180" i="31"/>
  <c r="O180" i="31"/>
  <c r="O170" i="31"/>
  <c r="N170" i="31"/>
  <c r="K158" i="31"/>
  <c r="H56" i="31"/>
  <c r="N56" i="31" s="1"/>
  <c r="M57" i="31"/>
  <c r="H158" i="31"/>
  <c r="N160" i="31"/>
  <c r="O52" i="31"/>
  <c r="M116" i="31"/>
  <c r="N116" i="31"/>
  <c r="O12" i="31"/>
  <c r="N12" i="31"/>
  <c r="K11" i="31"/>
  <c r="M36" i="31"/>
  <c r="J9" i="31"/>
  <c r="O36" i="31"/>
  <c r="O100" i="31"/>
  <c r="H176" i="31"/>
  <c r="N177" i="31"/>
  <c r="H52" i="31"/>
  <c r="N52" i="31" s="1"/>
  <c r="N61" i="31"/>
  <c r="N132" i="31"/>
  <c r="M132" i="31"/>
  <c r="H202" i="31"/>
  <c r="M204" i="31"/>
  <c r="M176" i="31"/>
  <c r="J175" i="31"/>
  <c r="O176" i="31"/>
  <c r="S10" i="30"/>
  <c r="U120" i="30"/>
  <c r="Z122" i="30"/>
  <c r="AB122" i="30"/>
  <c r="M255" i="30"/>
  <c r="Y257" i="30"/>
  <c r="Z200" i="30"/>
  <c r="AB200" i="30"/>
  <c r="G121" i="30"/>
  <c r="M96" i="30"/>
  <c r="Y97" i="30"/>
  <c r="M101" i="30"/>
  <c r="Y102" i="30"/>
  <c r="AA102" i="30"/>
  <c r="Z102" i="30"/>
  <c r="AC46" i="30"/>
  <c r="U292" i="30"/>
  <c r="M248" i="30"/>
  <c r="AA249" i="30"/>
  <c r="M232" i="30"/>
  <c r="AA233" i="30"/>
  <c r="Z233" i="30"/>
  <c r="AA97" i="30"/>
  <c r="AA133" i="30"/>
  <c r="AC133" i="30"/>
  <c r="M111" i="30"/>
  <c r="Z112" i="30"/>
  <c r="Y112" i="30"/>
  <c r="AA324" i="30"/>
  <c r="AC324" i="30"/>
  <c r="AB11" i="30"/>
  <c r="AB312" i="30"/>
  <c r="AA257" i="30"/>
  <c r="W255" i="30"/>
  <c r="AC257" i="30"/>
  <c r="M12" i="30"/>
  <c r="Z13" i="30"/>
  <c r="AA13" i="30"/>
  <c r="Y13" i="30"/>
  <c r="Y248" i="30"/>
  <c r="R243" i="30"/>
  <c r="M196" i="30"/>
  <c r="Z197" i="30"/>
  <c r="AC11" i="30"/>
  <c r="M46" i="30"/>
  <c r="AA192" i="30"/>
  <c r="L168" i="30"/>
  <c r="I123" i="30"/>
  <c r="I121" i="30" s="1"/>
  <c r="I118" i="30" s="1"/>
  <c r="I328" i="30" s="1"/>
  <c r="Y133" i="30"/>
  <c r="AB9" i="30"/>
  <c r="Z249" i="30"/>
  <c r="AA236" i="30"/>
  <c r="AC236" i="30"/>
  <c r="W123" i="30"/>
  <c r="Z47" i="30"/>
  <c r="R294" i="30"/>
  <c r="M266" i="30"/>
  <c r="Y267" i="30"/>
  <c r="Z267" i="30"/>
  <c r="AA267" i="30"/>
  <c r="M288" i="30"/>
  <c r="M224" i="30"/>
  <c r="AA225" i="30"/>
  <c r="Z225" i="30"/>
  <c r="Y164" i="30"/>
  <c r="M180" i="30"/>
  <c r="Z181" i="30"/>
  <c r="AA181" i="30"/>
  <c r="M160" i="30"/>
  <c r="Z161" i="30"/>
  <c r="Y161" i="30"/>
  <c r="AB244" i="30"/>
  <c r="U243" i="30"/>
  <c r="L272" i="30"/>
  <c r="G271" i="30"/>
  <c r="Y237" i="30"/>
  <c r="AA196" i="30"/>
  <c r="AC196" i="30"/>
  <c r="Z140" i="30"/>
  <c r="AB140" i="30"/>
  <c r="AC9" i="30"/>
  <c r="L132" i="30"/>
  <c r="G122" i="30"/>
  <c r="R254" i="30"/>
  <c r="Y233" i="30"/>
  <c r="Y152" i="30"/>
  <c r="W294" i="30"/>
  <c r="AB224" i="30"/>
  <c r="M212" i="30"/>
  <c r="Z213" i="30"/>
  <c r="Y213" i="30"/>
  <c r="R120" i="30"/>
  <c r="S9" i="30"/>
  <c r="S328" i="30" s="1"/>
  <c r="S91" i="30"/>
  <c r="U270" i="30"/>
  <c r="AB271" i="30"/>
  <c r="AA237" i="30"/>
  <c r="AA200" i="30"/>
  <c r="AB46" i="30"/>
  <c r="Z46" i="30"/>
  <c r="U41" i="30"/>
  <c r="M276" i="30"/>
  <c r="Z277" i="30"/>
  <c r="AA277" i="30"/>
  <c r="Y277" i="30"/>
  <c r="AB320" i="30"/>
  <c r="Z320" i="30"/>
  <c r="AB301" i="30"/>
  <c r="U295" i="30"/>
  <c r="AC301" i="30"/>
  <c r="U254" i="30"/>
  <c r="AB256" i="30"/>
  <c r="M184" i="30"/>
  <c r="Y185" i="30"/>
  <c r="AA185" i="30"/>
  <c r="Y236" i="30"/>
  <c r="AA197" i="30"/>
  <c r="AC108" i="30"/>
  <c r="Y47" i="30"/>
  <c r="G293" i="30"/>
  <c r="L295" i="30"/>
  <c r="M256" i="30"/>
  <c r="AA258" i="30"/>
  <c r="W252" i="30"/>
  <c r="AC254" i="30"/>
  <c r="Y232" i="30"/>
  <c r="AB148" i="30"/>
  <c r="AB128" i="30"/>
  <c r="Z128" i="30"/>
  <c r="G282" i="30"/>
  <c r="L284" i="30"/>
  <c r="R119" i="30"/>
  <c r="AA112" i="30"/>
  <c r="T328" i="30"/>
  <c r="V5" i="30" s="1"/>
  <c r="R280" i="30"/>
  <c r="M312" i="30"/>
  <c r="Y313" i="30"/>
  <c r="AA313" i="30"/>
  <c r="M168" i="30"/>
  <c r="AA169" i="30"/>
  <c r="AA272" i="30"/>
  <c r="W271" i="30"/>
  <c r="AC272" i="30"/>
  <c r="L42" i="30"/>
  <c r="G41" i="30"/>
  <c r="L41" i="30" s="1"/>
  <c r="W280" i="30"/>
  <c r="U282" i="30"/>
  <c r="AB284" i="30"/>
  <c r="Z248" i="30"/>
  <c r="AB248" i="30"/>
  <c r="Y196" i="30"/>
  <c r="R123" i="30"/>
  <c r="AA164" i="30"/>
  <c r="AC164" i="30"/>
  <c r="W122" i="30"/>
  <c r="M284" i="30"/>
  <c r="Z284" i="30" s="1"/>
  <c r="Y285" i="30"/>
  <c r="AA285" i="30"/>
  <c r="Z236" i="30"/>
  <c r="AB236" i="30"/>
  <c r="AC312" i="30"/>
  <c r="Z185" i="30"/>
  <c r="AA140" i="30"/>
  <c r="AA152" i="30"/>
  <c r="Z96" i="30"/>
  <c r="AB96" i="30"/>
  <c r="U92" i="30"/>
  <c r="Y46" i="30"/>
  <c r="Y168" i="30"/>
  <c r="Y200" i="30"/>
  <c r="AB168" i="30"/>
  <c r="M108" i="30"/>
  <c r="AA108" i="30" s="1"/>
  <c r="Y110" i="30"/>
  <c r="AA42" i="30"/>
  <c r="W41" i="30"/>
  <c r="W10" i="30" s="1"/>
  <c r="AC42" i="30"/>
  <c r="Y192" i="30"/>
  <c r="M122" i="30"/>
  <c r="AA132" i="30"/>
  <c r="AA111" i="30"/>
  <c r="W109" i="30"/>
  <c r="X328" i="30"/>
  <c r="AA47" i="30"/>
  <c r="AA300" i="30"/>
  <c r="AC300" i="30"/>
  <c r="AC243" i="30"/>
  <c r="W242" i="30"/>
  <c r="AB196" i="30"/>
  <c r="L160" i="30"/>
  <c r="H123" i="30"/>
  <c r="H121" i="30" s="1"/>
  <c r="H118" i="30" s="1"/>
  <c r="H328" i="30" s="1"/>
  <c r="U123" i="30"/>
  <c r="AB124" i="30"/>
  <c r="Z285" i="30"/>
  <c r="Y204" i="30"/>
  <c r="Z204" i="30"/>
  <c r="Y197" i="30"/>
  <c r="AA96" i="30"/>
  <c r="AC96" i="30"/>
  <c r="W92" i="30"/>
  <c r="M228" i="30"/>
  <c r="Y229" i="30"/>
  <c r="AA229" i="30"/>
  <c r="Z192" i="30"/>
  <c r="AB192" i="30"/>
  <c r="AA188" i="30"/>
  <c r="AC188" i="30"/>
  <c r="R270" i="30"/>
  <c r="M296" i="30"/>
  <c r="AA297" i="30"/>
  <c r="Y297" i="30"/>
  <c r="Z297" i="30"/>
  <c r="M272" i="30"/>
  <c r="Y273" i="30"/>
  <c r="Z273" i="30"/>
  <c r="Z237" i="30"/>
  <c r="M244" i="30"/>
  <c r="Z244" i="30" s="1"/>
  <c r="Y245" i="30"/>
  <c r="AA245" i="30"/>
  <c r="M216" i="30"/>
  <c r="Z217" i="30"/>
  <c r="AA217" i="30"/>
  <c r="Z228" i="30"/>
  <c r="AB228" i="30"/>
  <c r="AB208" i="30"/>
  <c r="M172" i="30"/>
  <c r="AA32" i="30"/>
  <c r="Z32" i="30"/>
  <c r="Y32" i="30"/>
  <c r="Z257" i="30"/>
  <c r="AB184" i="30"/>
  <c r="Z184" i="30"/>
  <c r="AC184" i="30"/>
  <c r="M320" i="30"/>
  <c r="AA321" i="30"/>
  <c r="Y321" i="30"/>
  <c r="M148" i="30"/>
  <c r="AA149" i="30"/>
  <c r="Y149" i="30"/>
  <c r="Y169" i="30"/>
  <c r="Z149" i="30"/>
  <c r="AC168" i="30"/>
  <c r="R41" i="30"/>
  <c r="Y41" i="30" s="1"/>
  <c r="Q9" i="30"/>
  <c r="Q91" i="30"/>
  <c r="AB300" i="30"/>
  <c r="Z300" i="30"/>
  <c r="L243" i="30"/>
  <c r="G242" i="30"/>
  <c r="L242" i="30" s="1"/>
  <c r="AA160" i="30"/>
  <c r="AC160" i="30"/>
  <c r="M92" i="30"/>
  <c r="Y93" i="30"/>
  <c r="Z93" i="30"/>
  <c r="AA93" i="30"/>
  <c r="AB91" i="30"/>
  <c r="Q12" i="30"/>
  <c r="Q11" i="30" s="1"/>
  <c r="AC320" i="30"/>
  <c r="L300" i="30"/>
  <c r="G294" i="30"/>
  <c r="AC284" i="30"/>
  <c r="L11" i="30"/>
  <c r="G10" i="30"/>
  <c r="AB220" i="30"/>
  <c r="AC220" i="30"/>
  <c r="Y180" i="30"/>
  <c r="AC212" i="30"/>
  <c r="K329" i="30"/>
  <c r="M316" i="30"/>
  <c r="AA317" i="30"/>
  <c r="Y317" i="30"/>
  <c r="Z317" i="30"/>
  <c r="M220" i="30"/>
  <c r="AA221" i="30"/>
  <c r="Y221" i="30"/>
  <c r="U253" i="30"/>
  <c r="AB255" i="30"/>
  <c r="Z255" i="30"/>
  <c r="AB108" i="30"/>
  <c r="M124" i="30"/>
  <c r="Y124" i="30" s="1"/>
  <c r="AA125" i="30"/>
  <c r="AA128" i="30"/>
  <c r="AA144" i="30"/>
  <c r="AC144" i="30"/>
  <c r="Z97" i="30"/>
  <c r="M301" i="30"/>
  <c r="AA303" i="30"/>
  <c r="Y303" i="30"/>
  <c r="Y249" i="30"/>
  <c r="AC248" i="30"/>
  <c r="Z156" i="30"/>
  <c r="Z169" i="30"/>
  <c r="Z133" i="30"/>
  <c r="Q64" i="30"/>
  <c r="Q46" i="30" s="1"/>
  <c r="Q41" i="30" s="1"/>
  <c r="M41" i="30"/>
  <c r="Z42" i="30"/>
  <c r="J81" i="28"/>
  <c r="H67" i="28"/>
  <c r="K67" i="28" s="1"/>
  <c r="J100" i="28"/>
  <c r="H107" i="28"/>
  <c r="K109" i="28"/>
  <c r="J76" i="28"/>
  <c r="J101" i="28"/>
  <c r="H84" i="28"/>
  <c r="K85" i="28"/>
  <c r="K8" i="28"/>
  <c r="H71" i="28"/>
  <c r="K71" i="28" s="1"/>
  <c r="H58" i="28"/>
  <c r="H8" i="28"/>
  <c r="H77" i="28"/>
  <c r="H11" i="28"/>
  <c r="K12" i="28"/>
  <c r="H89" i="28"/>
  <c r="K90" i="28"/>
  <c r="H94" i="28"/>
  <c r="K95" i="28"/>
  <c r="H29" i="28"/>
  <c r="K29" i="28" s="1"/>
  <c r="K30" i="28"/>
  <c r="H103" i="28"/>
  <c r="K103" i="28" s="1"/>
  <c r="H108" i="28"/>
  <c r="K110" i="28"/>
  <c r="J24" i="28"/>
  <c r="K44" i="28"/>
  <c r="K59" i="28"/>
  <c r="J66" i="28"/>
  <c r="K25" i="28"/>
  <c r="H72" i="27"/>
  <c r="N73" i="27"/>
  <c r="N203" i="27"/>
  <c r="O203" i="27"/>
  <c r="K197" i="27"/>
  <c r="H48" i="27"/>
  <c r="N49" i="27"/>
  <c r="H116" i="27"/>
  <c r="N117" i="27"/>
  <c r="O124" i="27"/>
  <c r="O184" i="27"/>
  <c r="H132" i="27"/>
  <c r="M132" i="27" s="1"/>
  <c r="N133" i="27"/>
  <c r="M170" i="27"/>
  <c r="M117" i="27"/>
  <c r="H18" i="27"/>
  <c r="N19" i="27"/>
  <c r="O12" i="27"/>
  <c r="K11" i="27"/>
  <c r="N12" i="27"/>
  <c r="N214" i="27"/>
  <c r="M120" i="27"/>
  <c r="O104" i="27"/>
  <c r="N104" i="27"/>
  <c r="M108" i="27"/>
  <c r="M116" i="27"/>
  <c r="H176" i="27"/>
  <c r="M177" i="27"/>
  <c r="H136" i="27"/>
  <c r="N137" i="27"/>
  <c r="J11" i="27"/>
  <c r="M12" i="27"/>
  <c r="H80" i="27"/>
  <c r="N81" i="27"/>
  <c r="M81" i="27"/>
  <c r="J196" i="27"/>
  <c r="H160" i="27"/>
  <c r="M162" i="27"/>
  <c r="N162" i="27"/>
  <c r="O198" i="27"/>
  <c r="K196" i="27"/>
  <c r="O218" i="27"/>
  <c r="N218" i="27"/>
  <c r="H124" i="27"/>
  <c r="M125" i="27"/>
  <c r="H144" i="27"/>
  <c r="M145" i="27"/>
  <c r="N145" i="27"/>
  <c r="H140" i="27"/>
  <c r="M141" i="27"/>
  <c r="M56" i="27"/>
  <c r="O56" i="27"/>
  <c r="J43" i="27"/>
  <c r="N27" i="27"/>
  <c r="H60" i="27"/>
  <c r="N61" i="27"/>
  <c r="M61" i="27"/>
  <c r="K157" i="27"/>
  <c r="K43" i="27"/>
  <c r="H161" i="27"/>
  <c r="N163" i="27"/>
  <c r="N56" i="27"/>
  <c r="O92" i="27"/>
  <c r="N92" i="27"/>
  <c r="H120" i="27"/>
  <c r="N121" i="27"/>
  <c r="H198" i="27"/>
  <c r="M199" i="27"/>
  <c r="M64" i="27"/>
  <c r="M137" i="27"/>
  <c r="M49" i="27"/>
  <c r="J9" i="27"/>
  <c r="O36" i="27"/>
  <c r="H186" i="27"/>
  <c r="M187" i="27"/>
  <c r="N187" i="27"/>
  <c r="M96" i="27"/>
  <c r="O176" i="27"/>
  <c r="K175" i="27"/>
  <c r="N176" i="27"/>
  <c r="M72" i="27"/>
  <c r="H204" i="27"/>
  <c r="N206" i="27"/>
  <c r="M206" i="27"/>
  <c r="M112" i="27"/>
  <c r="O180" i="27"/>
  <c r="N180" i="27"/>
  <c r="J159" i="27"/>
  <c r="J197" i="27"/>
  <c r="M203" i="27"/>
  <c r="M18" i="27"/>
  <c r="M84" i="27"/>
  <c r="O120" i="27"/>
  <c r="O161" i="27"/>
  <c r="N96" i="27"/>
  <c r="O140" i="27"/>
  <c r="J156" i="27"/>
  <c r="N37" i="27"/>
  <c r="H36" i="27"/>
  <c r="N170" i="27"/>
  <c r="N177" i="27"/>
  <c r="H180" i="27"/>
  <c r="M181" i="27"/>
  <c r="M152" i="27"/>
  <c r="J151" i="27"/>
  <c r="O152" i="27"/>
  <c r="M73" i="27"/>
  <c r="O132" i="27"/>
  <c r="N112" i="27"/>
  <c r="M136" i="27"/>
  <c r="M48" i="27"/>
  <c r="O48" i="27"/>
  <c r="M37" i="27"/>
  <c r="M214" i="27"/>
  <c r="O214" i="27"/>
  <c r="R121" i="26"/>
  <c r="U121" i="26"/>
  <c r="AB123" i="26"/>
  <c r="Q10" i="26"/>
  <c r="Z197" i="26"/>
  <c r="M196" i="26"/>
  <c r="W280" i="26"/>
  <c r="AA282" i="26"/>
  <c r="AC282" i="26"/>
  <c r="AC123" i="26"/>
  <c r="W121" i="26"/>
  <c r="Z244" i="26"/>
  <c r="U243" i="26"/>
  <c r="AB244" i="26"/>
  <c r="Y197" i="26"/>
  <c r="AB46" i="26"/>
  <c r="U41" i="26"/>
  <c r="Z46" i="26"/>
  <c r="Y152" i="26"/>
  <c r="AA152" i="26"/>
  <c r="Y220" i="26"/>
  <c r="AA220" i="26"/>
  <c r="R294" i="26"/>
  <c r="AB296" i="26"/>
  <c r="AB248" i="26"/>
  <c r="H326" i="26"/>
  <c r="I123" i="26"/>
  <c r="I121" i="26" s="1"/>
  <c r="I118" i="26" s="1"/>
  <c r="AB108" i="26"/>
  <c r="AC108" i="26"/>
  <c r="Z200" i="26"/>
  <c r="AB200" i="26"/>
  <c r="L41" i="26"/>
  <c r="AC301" i="26"/>
  <c r="W295" i="26"/>
  <c r="AA301" i="26"/>
  <c r="AA297" i="26"/>
  <c r="M283" i="26"/>
  <c r="Z266" i="26"/>
  <c r="Y266" i="26"/>
  <c r="Y314" i="26"/>
  <c r="M255" i="26"/>
  <c r="AC133" i="26"/>
  <c r="Z152" i="26"/>
  <c r="AB152" i="26"/>
  <c r="H117" i="26"/>
  <c r="M96" i="26"/>
  <c r="Z97" i="26"/>
  <c r="AA97" i="26"/>
  <c r="Y97" i="26"/>
  <c r="Y228" i="26"/>
  <c r="M224" i="26"/>
  <c r="AA225" i="26"/>
  <c r="AB216" i="26"/>
  <c r="AC216" i="26"/>
  <c r="Y225" i="26"/>
  <c r="L288" i="26"/>
  <c r="G283" i="26"/>
  <c r="L284" i="26"/>
  <c r="G282" i="26"/>
  <c r="M160" i="26"/>
  <c r="Z161" i="26"/>
  <c r="AB11" i="26"/>
  <c r="AB196" i="26"/>
  <c r="Y300" i="26"/>
  <c r="AA13" i="26"/>
  <c r="Z13" i="26"/>
  <c r="M12" i="26"/>
  <c r="Y13" i="26"/>
  <c r="U295" i="26"/>
  <c r="AB301" i="26"/>
  <c r="AA168" i="26"/>
  <c r="AC168" i="26"/>
  <c r="W270" i="26"/>
  <c r="J271" i="26"/>
  <c r="L272" i="26"/>
  <c r="Z193" i="26"/>
  <c r="Y193" i="26"/>
  <c r="M192" i="26"/>
  <c r="AA266" i="26"/>
  <c r="W254" i="26"/>
  <c r="AC266" i="26"/>
  <c r="M164" i="26"/>
  <c r="AA165" i="26"/>
  <c r="Y165" i="26"/>
  <c r="Z148" i="26"/>
  <c r="Y148" i="26"/>
  <c r="AB224" i="26"/>
  <c r="Z224" i="26"/>
  <c r="U292" i="26"/>
  <c r="AB294" i="26"/>
  <c r="AC196" i="26"/>
  <c r="Z43" i="26"/>
  <c r="AA43" i="26"/>
  <c r="M42" i="26"/>
  <c r="Y43" i="26"/>
  <c r="M124" i="26"/>
  <c r="Y125" i="26"/>
  <c r="Z125" i="26"/>
  <c r="AA125" i="26"/>
  <c r="L12" i="26"/>
  <c r="G11" i="26"/>
  <c r="AB188" i="26"/>
  <c r="Z188" i="26"/>
  <c r="AC188" i="26"/>
  <c r="Z228" i="26"/>
  <c r="AB228" i="26"/>
  <c r="M322" i="26"/>
  <c r="Z323" i="26"/>
  <c r="Q326" i="26"/>
  <c r="R122" i="26"/>
  <c r="Z164" i="26"/>
  <c r="AB164" i="26"/>
  <c r="M108" i="26"/>
  <c r="Y110" i="26"/>
  <c r="AA110" i="26"/>
  <c r="M236" i="26"/>
  <c r="AA237" i="26"/>
  <c r="Z237" i="26"/>
  <c r="AA32" i="26"/>
  <c r="Y32" i="26"/>
  <c r="Z32" i="26"/>
  <c r="Z168" i="26"/>
  <c r="Y168" i="26"/>
  <c r="M232" i="26"/>
  <c r="AA233" i="26"/>
  <c r="Z233" i="26"/>
  <c r="AA322" i="26"/>
  <c r="AC322" i="26"/>
  <c r="Z257" i="26"/>
  <c r="Z213" i="26"/>
  <c r="M212" i="26"/>
  <c r="Y213" i="26"/>
  <c r="M272" i="26"/>
  <c r="AA273" i="26"/>
  <c r="Y273" i="26"/>
  <c r="Y161" i="26"/>
  <c r="M132" i="26"/>
  <c r="Y132" i="26" s="1"/>
  <c r="Z134" i="26"/>
  <c r="AA134" i="26"/>
  <c r="AA197" i="26"/>
  <c r="M46" i="26"/>
  <c r="AA46" i="26" s="1"/>
  <c r="Y47" i="26"/>
  <c r="AC243" i="26"/>
  <c r="W242" i="26"/>
  <c r="AA243" i="26"/>
  <c r="Q117" i="26"/>
  <c r="Y233" i="26"/>
  <c r="M243" i="26"/>
  <c r="AA192" i="26"/>
  <c r="AC192" i="26"/>
  <c r="Y322" i="26"/>
  <c r="AB133" i="26"/>
  <c r="AC296" i="26"/>
  <c r="W294" i="26"/>
  <c r="S10" i="26"/>
  <c r="S326" i="26" s="1"/>
  <c r="AB300" i="26"/>
  <c r="M128" i="26"/>
  <c r="Y129" i="26"/>
  <c r="Z129" i="26"/>
  <c r="AA129" i="26"/>
  <c r="Z319" i="26"/>
  <c r="M318" i="26"/>
  <c r="Y319" i="26"/>
  <c r="AA319" i="26"/>
  <c r="G243" i="26"/>
  <c r="L244" i="26"/>
  <c r="M140" i="26"/>
  <c r="AA140" i="26" s="1"/>
  <c r="Y141" i="26"/>
  <c r="Z141" i="26"/>
  <c r="L294" i="26"/>
  <c r="G292" i="26"/>
  <c r="L292" i="26" s="1"/>
  <c r="M176" i="26"/>
  <c r="Z282" i="26"/>
  <c r="M280" i="26"/>
  <c r="AC92" i="26"/>
  <c r="AB156" i="26"/>
  <c r="Z156" i="26"/>
  <c r="M252" i="26"/>
  <c r="Z254" i="26"/>
  <c r="Z297" i="26"/>
  <c r="M296" i="26"/>
  <c r="Y296" i="26" s="1"/>
  <c r="M300" i="26"/>
  <c r="Z302" i="26"/>
  <c r="AA302" i="26"/>
  <c r="Z272" i="26"/>
  <c r="AB272" i="26"/>
  <c r="U271" i="26"/>
  <c r="AC271" i="26" s="1"/>
  <c r="AC272" i="26"/>
  <c r="G123" i="26"/>
  <c r="M156" i="26"/>
  <c r="AA157" i="26"/>
  <c r="Y282" i="26"/>
  <c r="W41" i="26"/>
  <c r="AC46" i="26"/>
  <c r="AA64" i="26"/>
  <c r="L266" i="26"/>
  <c r="G254" i="26"/>
  <c r="R10" i="26"/>
  <c r="Z165" i="26"/>
  <c r="M276" i="26"/>
  <c r="Z276" i="26" s="1"/>
  <c r="AA277" i="26"/>
  <c r="Y277" i="26"/>
  <c r="Y93" i="26"/>
  <c r="M92" i="26"/>
  <c r="AA92" i="26" s="1"/>
  <c r="Z93" i="26"/>
  <c r="J122" i="26"/>
  <c r="L132" i="26"/>
  <c r="L46" i="26"/>
  <c r="R270" i="26"/>
  <c r="AA323" i="26"/>
  <c r="AB132" i="26"/>
  <c r="U253" i="26"/>
  <c r="Z255" i="26"/>
  <c r="AB255" i="26"/>
  <c r="AB314" i="26"/>
  <c r="Z314" i="26"/>
  <c r="AC257" i="26"/>
  <c r="W255" i="26"/>
  <c r="AA257" i="26"/>
  <c r="AB160" i="26"/>
  <c r="AC160" i="26"/>
  <c r="Y101" i="26"/>
  <c r="M91" i="26"/>
  <c r="AA101" i="26"/>
  <c r="M9" i="26"/>
  <c r="Z101" i="26"/>
  <c r="I295" i="26"/>
  <c r="L301" i="26"/>
  <c r="AC244" i="26"/>
  <c r="R243" i="26"/>
  <c r="AA200" i="26"/>
  <c r="AA148" i="26"/>
  <c r="AC148" i="26"/>
  <c r="M216" i="26"/>
  <c r="Y216" i="26" s="1"/>
  <c r="AA217" i="26"/>
  <c r="R255" i="26"/>
  <c r="Y257" i="26"/>
  <c r="Y254" i="26"/>
  <c r="AA205" i="26"/>
  <c r="M204" i="26"/>
  <c r="Y205" i="26"/>
  <c r="Z205" i="26"/>
  <c r="Z111" i="26"/>
  <c r="U109" i="26"/>
  <c r="L257" i="26"/>
  <c r="G255" i="26"/>
  <c r="M133" i="26"/>
  <c r="AA135" i="26"/>
  <c r="Y302" i="26"/>
  <c r="Y280" i="26"/>
  <c r="AB280" i="26"/>
  <c r="AC122" i="26"/>
  <c r="W120" i="26"/>
  <c r="AA311" i="26"/>
  <c r="M310" i="26"/>
  <c r="AC11" i="26"/>
  <c r="W10" i="26"/>
  <c r="R109" i="26"/>
  <c r="U120" i="26"/>
  <c r="AB122" i="26"/>
  <c r="M111" i="26"/>
  <c r="AA112" i="26"/>
  <c r="AA212" i="26"/>
  <c r="AC212" i="26"/>
  <c r="AB310" i="26"/>
  <c r="AC310" i="26"/>
  <c r="Y303" i="26"/>
  <c r="M301" i="26"/>
  <c r="AA161" i="26"/>
  <c r="AB276" i="26"/>
  <c r="M188" i="26"/>
  <c r="AA189" i="26"/>
  <c r="Y189" i="26"/>
  <c r="AA193" i="26"/>
  <c r="Y252" i="26"/>
  <c r="AA314" i="26"/>
  <c r="AC314" i="26"/>
  <c r="R121" i="25"/>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K107" i="32" l="1"/>
  <c r="H83" i="32"/>
  <c r="K89" i="32"/>
  <c r="H101" i="32"/>
  <c r="K102" i="32"/>
  <c r="J100" i="32"/>
  <c r="K101" i="32"/>
  <c r="J99" i="32"/>
  <c r="K76" i="32"/>
  <c r="J75" i="32"/>
  <c r="K75" i="32" s="1"/>
  <c r="H84" i="32"/>
  <c r="K85" i="32"/>
  <c r="H102" i="32"/>
  <c r="H94" i="32"/>
  <c r="K95" i="32"/>
  <c r="J9" i="32"/>
  <c r="H24" i="32"/>
  <c r="K25" i="32"/>
  <c r="H66" i="32"/>
  <c r="K71" i="32"/>
  <c r="H10" i="32"/>
  <c r="K11" i="32"/>
  <c r="M72" i="31"/>
  <c r="J174" i="31"/>
  <c r="O175" i="31"/>
  <c r="N9" i="31"/>
  <c r="H80" i="31"/>
  <c r="M81" i="31"/>
  <c r="N81" i="31"/>
  <c r="N44" i="31"/>
  <c r="H196" i="31"/>
  <c r="N198" i="31"/>
  <c r="J42" i="31"/>
  <c r="H175" i="31"/>
  <c r="N176" i="31"/>
  <c r="K10" i="31"/>
  <c r="O11" i="31"/>
  <c r="H159" i="31"/>
  <c r="M159" i="31" s="1"/>
  <c r="M60" i="31"/>
  <c r="M44" i="31"/>
  <c r="M9" i="31"/>
  <c r="O9" i="31"/>
  <c r="N72" i="31"/>
  <c r="J157" i="31"/>
  <c r="M56" i="31"/>
  <c r="H184" i="31"/>
  <c r="M185" i="31"/>
  <c r="M64" i="31"/>
  <c r="O150" i="31"/>
  <c r="N150" i="31"/>
  <c r="N76" i="31"/>
  <c r="O184" i="31"/>
  <c r="N184" i="31"/>
  <c r="O43" i="31"/>
  <c r="K42" i="31"/>
  <c r="O195" i="31"/>
  <c r="N100" i="31"/>
  <c r="J10" i="31"/>
  <c r="M11" i="31"/>
  <c r="N180" i="31"/>
  <c r="H195" i="31"/>
  <c r="N195" i="31" s="1"/>
  <c r="M197" i="31"/>
  <c r="O159" i="31"/>
  <c r="K157" i="31"/>
  <c r="H11" i="31"/>
  <c r="N11" i="31" s="1"/>
  <c r="M198" i="31"/>
  <c r="M156" i="31"/>
  <c r="M202" i="31"/>
  <c r="H156" i="31"/>
  <c r="O158" i="31"/>
  <c r="K156" i="31"/>
  <c r="N158" i="31"/>
  <c r="M18" i="31"/>
  <c r="J194" i="31"/>
  <c r="M48" i="31"/>
  <c r="N64" i="31"/>
  <c r="O196" i="31"/>
  <c r="K194" i="31"/>
  <c r="M158" i="31"/>
  <c r="M295" i="30"/>
  <c r="Y301" i="30"/>
  <c r="AA301" i="30"/>
  <c r="AA220" i="30"/>
  <c r="Y220" i="30"/>
  <c r="Z220" i="30"/>
  <c r="Y148" i="30"/>
  <c r="AA148" i="30"/>
  <c r="AC92" i="30"/>
  <c r="AA92" i="30"/>
  <c r="AA312" i="30"/>
  <c r="Y312" i="30"/>
  <c r="Z212" i="30"/>
  <c r="Y212" i="30"/>
  <c r="R252" i="30"/>
  <c r="Y254" i="30"/>
  <c r="Z224" i="30"/>
  <c r="AA224" i="30"/>
  <c r="Y224" i="30"/>
  <c r="AA248" i="30"/>
  <c r="M294" i="30"/>
  <c r="Y296" i="30"/>
  <c r="Z296" i="30"/>
  <c r="AA296" i="30"/>
  <c r="M120" i="30"/>
  <c r="Z148" i="30"/>
  <c r="U252" i="30"/>
  <c r="AB254" i="30"/>
  <c r="Z254" i="30"/>
  <c r="AB41" i="30"/>
  <c r="Z41" i="30"/>
  <c r="Y122" i="30"/>
  <c r="Z160" i="30"/>
  <c r="Y160" i="30"/>
  <c r="Z266" i="30"/>
  <c r="Y266" i="30"/>
  <c r="AA266" i="30"/>
  <c r="U10" i="30"/>
  <c r="M109" i="30"/>
  <c r="Z111" i="30"/>
  <c r="Y111" i="30"/>
  <c r="Y96" i="30"/>
  <c r="U117" i="30"/>
  <c r="AB120" i="30"/>
  <c r="AB253" i="30"/>
  <c r="Z253" i="30"/>
  <c r="L10" i="30"/>
  <c r="Q10" i="30"/>
  <c r="M243" i="30"/>
  <c r="Y244" i="30"/>
  <c r="AA244" i="30"/>
  <c r="M271" i="30"/>
  <c r="Y272" i="30"/>
  <c r="Z272" i="30"/>
  <c r="Y108" i="30"/>
  <c r="M254" i="30"/>
  <c r="AA256" i="30"/>
  <c r="W292" i="30"/>
  <c r="AC294" i="30"/>
  <c r="AA294" i="30"/>
  <c r="R10" i="30"/>
  <c r="AB243" i="30"/>
  <c r="U242" i="30"/>
  <c r="Z243" i="30"/>
  <c r="M283" i="30"/>
  <c r="Y294" i="30"/>
  <c r="R292" i="30"/>
  <c r="AA255" i="30"/>
  <c r="AC255" i="30"/>
  <c r="W253" i="30"/>
  <c r="AB292" i="30"/>
  <c r="M123" i="30"/>
  <c r="AA124" i="30"/>
  <c r="AA212" i="30"/>
  <c r="Y92" i="30"/>
  <c r="Z124" i="30"/>
  <c r="AB92" i="30"/>
  <c r="Z92" i="30"/>
  <c r="M282" i="30"/>
  <c r="AA284" i="30"/>
  <c r="Y284" i="30"/>
  <c r="R121" i="30"/>
  <c r="Y123" i="30"/>
  <c r="AB282" i="30"/>
  <c r="U280" i="30"/>
  <c r="Z282" i="30"/>
  <c r="AA168" i="30"/>
  <c r="G280" i="30"/>
  <c r="L280" i="30" s="1"/>
  <c r="L282" i="30"/>
  <c r="Z301" i="30"/>
  <c r="L122" i="30"/>
  <c r="G120" i="30"/>
  <c r="L121" i="30"/>
  <c r="G118" i="30"/>
  <c r="L118" i="30" s="1"/>
  <c r="M253" i="30"/>
  <c r="Y255" i="30"/>
  <c r="Z108" i="30"/>
  <c r="Y316" i="30"/>
  <c r="Z316" i="30"/>
  <c r="AA316" i="30"/>
  <c r="AA216" i="30"/>
  <c r="Z216" i="30"/>
  <c r="Y216" i="30"/>
  <c r="AA228" i="30"/>
  <c r="Y228" i="30"/>
  <c r="U121" i="30"/>
  <c r="Z123" i="30"/>
  <c r="AB123" i="30"/>
  <c r="AA41" i="30"/>
  <c r="AC41" i="30"/>
  <c r="Z168" i="30"/>
  <c r="AC282" i="30"/>
  <c r="AC252" i="30"/>
  <c r="L293" i="30"/>
  <c r="G119" i="30"/>
  <c r="L119" i="30" s="1"/>
  <c r="AA184" i="30"/>
  <c r="Y184" i="30"/>
  <c r="AB295" i="30"/>
  <c r="Z295" i="30"/>
  <c r="U293" i="30"/>
  <c r="U119" i="30" s="1"/>
  <c r="AC295" i="30"/>
  <c r="AB270" i="30"/>
  <c r="AA123" i="30"/>
  <c r="W121" i="30"/>
  <c r="AC123" i="30"/>
  <c r="Z196" i="30"/>
  <c r="AA232" i="30"/>
  <c r="Z232" i="30"/>
  <c r="AB294" i="30"/>
  <c r="M9" i="30"/>
  <c r="M91" i="30"/>
  <c r="Y101" i="30"/>
  <c r="AA101" i="30"/>
  <c r="Z101" i="30"/>
  <c r="L123" i="30"/>
  <c r="G292" i="30"/>
  <c r="L292" i="30" s="1"/>
  <c r="L294" i="30"/>
  <c r="Q328" i="30"/>
  <c r="Y320" i="30"/>
  <c r="AA320" i="30"/>
  <c r="AA122" i="30"/>
  <c r="W120" i="30"/>
  <c r="AC122" i="30"/>
  <c r="AC280" i="30"/>
  <c r="AA271" i="30"/>
  <c r="W270" i="30"/>
  <c r="AC271" i="30"/>
  <c r="Z256" i="30"/>
  <c r="Y276" i="30"/>
  <c r="Z276" i="30"/>
  <c r="AA276" i="30"/>
  <c r="Y256" i="30"/>
  <c r="L271" i="30"/>
  <c r="G270" i="30"/>
  <c r="L270" i="30" s="1"/>
  <c r="Z180" i="30"/>
  <c r="AA180" i="30"/>
  <c r="R242" i="30"/>
  <c r="Y243" i="30"/>
  <c r="M11" i="30"/>
  <c r="AA12" i="30"/>
  <c r="Z12" i="30"/>
  <c r="Y12" i="30"/>
  <c r="Z312" i="30"/>
  <c r="AA46" i="30"/>
  <c r="H93" i="28"/>
  <c r="K94" i="28"/>
  <c r="H82" i="28"/>
  <c r="K84" i="28"/>
  <c r="J64" i="28"/>
  <c r="J9" i="28"/>
  <c r="H10" i="28"/>
  <c r="K11" i="28"/>
  <c r="H102" i="28"/>
  <c r="K108" i="28"/>
  <c r="H76" i="28"/>
  <c r="H66" i="28"/>
  <c r="H101" i="28"/>
  <c r="K76" i="28"/>
  <c r="J75" i="28"/>
  <c r="J65" i="28"/>
  <c r="K66" i="28"/>
  <c r="K58" i="28"/>
  <c r="H83" i="28"/>
  <c r="K89" i="28"/>
  <c r="K101" i="28"/>
  <c r="J99" i="28"/>
  <c r="K107" i="28"/>
  <c r="H24" i="28"/>
  <c r="K24" i="28" s="1"/>
  <c r="K77" i="28"/>
  <c r="J157" i="27"/>
  <c r="O159" i="27"/>
  <c r="O196" i="27"/>
  <c r="K194" i="27"/>
  <c r="J10" i="27"/>
  <c r="M140" i="27"/>
  <c r="K10" i="27"/>
  <c r="O11" i="27"/>
  <c r="H9" i="27"/>
  <c r="N36" i="27"/>
  <c r="H202" i="27"/>
  <c r="N204" i="27"/>
  <c r="M204" i="27"/>
  <c r="H185" i="27"/>
  <c r="M186" i="27"/>
  <c r="N186" i="27"/>
  <c r="N120" i="27"/>
  <c r="H159" i="27"/>
  <c r="M159" i="27" s="1"/>
  <c r="N161" i="27"/>
  <c r="M180" i="27"/>
  <c r="N80" i="27"/>
  <c r="M80" i="27"/>
  <c r="N136" i="27"/>
  <c r="N48" i="27"/>
  <c r="H43" i="27"/>
  <c r="N43" i="27" s="1"/>
  <c r="M151" i="27"/>
  <c r="J150" i="27"/>
  <c r="O151" i="27"/>
  <c r="J194" i="27"/>
  <c r="K174" i="27"/>
  <c r="O175" i="27"/>
  <c r="N116" i="27"/>
  <c r="N140" i="27"/>
  <c r="J42" i="27"/>
  <c r="M43" i="27"/>
  <c r="M124" i="27"/>
  <c r="J195" i="27"/>
  <c r="M195" i="27" s="1"/>
  <c r="M197" i="27"/>
  <c r="O156" i="27"/>
  <c r="M9" i="27"/>
  <c r="O9" i="27"/>
  <c r="K42" i="27"/>
  <c r="O43" i="27"/>
  <c r="M60" i="27"/>
  <c r="N60" i="27"/>
  <c r="H158" i="27"/>
  <c r="N160" i="27"/>
  <c r="M160" i="27"/>
  <c r="N124" i="27"/>
  <c r="N72" i="27"/>
  <c r="N132" i="27"/>
  <c r="M161" i="27"/>
  <c r="M36" i="27"/>
  <c r="M198" i="27"/>
  <c r="O157" i="27"/>
  <c r="K41" i="27"/>
  <c r="M144" i="27"/>
  <c r="N144" i="27"/>
  <c r="N198" i="27"/>
  <c r="H175" i="27"/>
  <c r="N175" i="27" s="1"/>
  <c r="M176" i="27"/>
  <c r="H11" i="27"/>
  <c r="N18" i="27"/>
  <c r="N197" i="27"/>
  <c r="O197" i="27"/>
  <c r="K195" i="27"/>
  <c r="AA204" i="26"/>
  <c r="Y204" i="26"/>
  <c r="Z204" i="26"/>
  <c r="AC280" i="26"/>
  <c r="AA280" i="26"/>
  <c r="AA91" i="26"/>
  <c r="Y91" i="26"/>
  <c r="Z91" i="26"/>
  <c r="AC294" i="26"/>
  <c r="W292" i="26"/>
  <c r="Z41" i="26"/>
  <c r="AB41" i="26"/>
  <c r="I293" i="26"/>
  <c r="L295" i="26"/>
  <c r="AB253" i="26"/>
  <c r="Z160" i="26"/>
  <c r="M109" i="26"/>
  <c r="AA111" i="26"/>
  <c r="Y111" i="26"/>
  <c r="G121" i="26"/>
  <c r="L123" i="26"/>
  <c r="AA296" i="26"/>
  <c r="Y122" i="26"/>
  <c r="R120" i="26"/>
  <c r="AB120" i="26" s="1"/>
  <c r="L11" i="26"/>
  <c r="G10" i="26"/>
  <c r="Z192" i="26"/>
  <c r="Y192" i="26"/>
  <c r="U293" i="26"/>
  <c r="AB295" i="26"/>
  <c r="AA224" i="26"/>
  <c r="Y96" i="26"/>
  <c r="Z96" i="26"/>
  <c r="AA96" i="26"/>
  <c r="M253" i="26"/>
  <c r="AC295" i="26"/>
  <c r="W293" i="26"/>
  <c r="R292" i="26"/>
  <c r="Y108" i="26"/>
  <c r="AA108" i="26"/>
  <c r="Z216" i="26"/>
  <c r="AA310" i="26"/>
  <c r="AA133" i="26"/>
  <c r="AA156" i="26"/>
  <c r="Z196" i="26"/>
  <c r="AC255" i="26"/>
  <c r="W253" i="26"/>
  <c r="AA255" i="26"/>
  <c r="Y156" i="26"/>
  <c r="Z318" i="26"/>
  <c r="AA318" i="26"/>
  <c r="Y318" i="26"/>
  <c r="Z322" i="26"/>
  <c r="Y196" i="26"/>
  <c r="M295" i="26"/>
  <c r="Y301" i="26"/>
  <c r="Y310" i="26"/>
  <c r="R253" i="26"/>
  <c r="Y255" i="26"/>
  <c r="AA9" i="26"/>
  <c r="Y9" i="26"/>
  <c r="Z9" i="26"/>
  <c r="AA160" i="26"/>
  <c r="J120" i="26"/>
  <c r="L122" i="26"/>
  <c r="L254" i="26"/>
  <c r="G252" i="26"/>
  <c r="L252" i="26" s="1"/>
  <c r="AC41" i="26"/>
  <c r="AA300" i="26"/>
  <c r="Z300" i="26"/>
  <c r="Y128" i="26"/>
  <c r="Z128" i="26"/>
  <c r="M242" i="26"/>
  <c r="M271" i="26"/>
  <c r="AA272" i="26"/>
  <c r="Y272" i="26"/>
  <c r="AA232" i="26"/>
  <c r="Z232" i="26"/>
  <c r="AA196" i="26"/>
  <c r="Y164" i="26"/>
  <c r="AA164" i="26"/>
  <c r="AC270" i="26"/>
  <c r="Z301" i="26"/>
  <c r="M11" i="26"/>
  <c r="Y12" i="26"/>
  <c r="AA12" i="26"/>
  <c r="Z12" i="26"/>
  <c r="Y232" i="26"/>
  <c r="M281" i="26"/>
  <c r="Z108" i="26"/>
  <c r="R118" i="26"/>
  <c r="AC120" i="26"/>
  <c r="AA216" i="26"/>
  <c r="Y276" i="26"/>
  <c r="AA276" i="26"/>
  <c r="M294" i="26"/>
  <c r="Z296" i="26"/>
  <c r="AB121" i="26"/>
  <c r="U118" i="26"/>
  <c r="Y92" i="26"/>
  <c r="Z92" i="26"/>
  <c r="Z212" i="26"/>
  <c r="Y212" i="26"/>
  <c r="AC254" i="26"/>
  <c r="W252" i="26"/>
  <c r="W117" i="26" s="1"/>
  <c r="AA254" i="26"/>
  <c r="G281" i="26"/>
  <c r="L281" i="26" s="1"/>
  <c r="L283" i="26"/>
  <c r="AC121" i="26"/>
  <c r="W118" i="26"/>
  <c r="Z310" i="26"/>
  <c r="Z140" i="26"/>
  <c r="Y140" i="26"/>
  <c r="AA236" i="26"/>
  <c r="Z236" i="26"/>
  <c r="M123" i="26"/>
  <c r="Z124" i="26"/>
  <c r="Y124" i="26"/>
  <c r="AA124" i="26"/>
  <c r="J270" i="26"/>
  <c r="L270" i="26" s="1"/>
  <c r="L271" i="26"/>
  <c r="AA188" i="26"/>
  <c r="Y188" i="26"/>
  <c r="Y133" i="26"/>
  <c r="L255" i="26"/>
  <c r="G253" i="26"/>
  <c r="R242" i="26"/>
  <c r="Y243" i="26"/>
  <c r="Y160" i="26"/>
  <c r="Z271" i="26"/>
  <c r="U270" i="26"/>
  <c r="AB271" i="26"/>
  <c r="Z252" i="26"/>
  <c r="Z280" i="26"/>
  <c r="L243" i="26"/>
  <c r="G242" i="26"/>
  <c r="Y46" i="26"/>
  <c r="Z133" i="26"/>
  <c r="M122" i="26"/>
  <c r="Z132" i="26"/>
  <c r="AA132" i="26"/>
  <c r="Y236" i="26"/>
  <c r="Z42" i="26"/>
  <c r="AA42" i="26"/>
  <c r="M41" i="26"/>
  <c r="Y42" i="26"/>
  <c r="AA128" i="26"/>
  <c r="U10" i="26"/>
  <c r="AC10" i="26" s="1"/>
  <c r="G280" i="26"/>
  <c r="L280" i="26" s="1"/>
  <c r="L282" i="26"/>
  <c r="Y224" i="26"/>
  <c r="Z243" i="26"/>
  <c r="AB243" i="26"/>
  <c r="U242" i="26"/>
  <c r="M292" i="25"/>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81" i="32" l="1"/>
  <c r="K83" i="32"/>
  <c r="H82" i="32"/>
  <c r="K84" i="32"/>
  <c r="J63" i="32"/>
  <c r="J115" i="32" s="1"/>
  <c r="H99" i="32"/>
  <c r="H100" i="32"/>
  <c r="H65" i="32"/>
  <c r="K66" i="32"/>
  <c r="H93" i="32"/>
  <c r="K94" i="32"/>
  <c r="K99" i="32"/>
  <c r="H9" i="32"/>
  <c r="K10" i="32"/>
  <c r="J64" i="32"/>
  <c r="K24" i="32"/>
  <c r="O157" i="31"/>
  <c r="K41" i="31"/>
  <c r="H174" i="31"/>
  <c r="N175" i="31"/>
  <c r="H194" i="31"/>
  <c r="M80" i="31"/>
  <c r="N80" i="31"/>
  <c r="M157" i="31"/>
  <c r="J41" i="31"/>
  <c r="J40" i="31"/>
  <c r="M174" i="31"/>
  <c r="O174" i="31"/>
  <c r="N196" i="31"/>
  <c r="M194" i="31"/>
  <c r="O156" i="31"/>
  <c r="N156" i="31"/>
  <c r="N159" i="31"/>
  <c r="H43" i="31"/>
  <c r="M175" i="31"/>
  <c r="M195" i="31"/>
  <c r="H157" i="31"/>
  <c r="N194" i="31"/>
  <c r="O194" i="31"/>
  <c r="M196" i="31"/>
  <c r="O10" i="31"/>
  <c r="H10" i="31"/>
  <c r="M10" i="31" s="1"/>
  <c r="O42" i="31"/>
  <c r="K40" i="31"/>
  <c r="M184" i="31"/>
  <c r="AB119" i="30"/>
  <c r="AC270" i="30"/>
  <c r="Z109" i="30"/>
  <c r="Y109" i="30"/>
  <c r="Y9" i="30"/>
  <c r="AA9" i="30"/>
  <c r="Z9" i="30"/>
  <c r="U118" i="30"/>
  <c r="AB121" i="30"/>
  <c r="L120" i="30"/>
  <c r="G117" i="30"/>
  <c r="R118" i="30"/>
  <c r="M281" i="30"/>
  <c r="M252" i="30"/>
  <c r="AA254" i="30"/>
  <c r="AB10" i="30"/>
  <c r="U328" i="30"/>
  <c r="Y252" i="30"/>
  <c r="AA109" i="30"/>
  <c r="W119" i="30"/>
  <c r="AA253" i="30"/>
  <c r="AC253" i="30"/>
  <c r="M242" i="30"/>
  <c r="Z242" i="30" s="1"/>
  <c r="AA243" i="30"/>
  <c r="AB252" i="30"/>
  <c r="M293" i="30"/>
  <c r="Y295" i="30"/>
  <c r="AA295" i="30"/>
  <c r="M10" i="30"/>
  <c r="AA11" i="30"/>
  <c r="Z11" i="30"/>
  <c r="Y11" i="30"/>
  <c r="AB293" i="30"/>
  <c r="Z293" i="30"/>
  <c r="AC293" i="30"/>
  <c r="AC292" i="30"/>
  <c r="AA292" i="30"/>
  <c r="AA121" i="30"/>
  <c r="W118" i="30"/>
  <c r="AC121" i="30"/>
  <c r="M119" i="30"/>
  <c r="Y253" i="30"/>
  <c r="AB280" i="30"/>
  <c r="M280" i="30"/>
  <c r="Y282" i="30"/>
  <c r="AA282" i="30"/>
  <c r="AB242" i="30"/>
  <c r="Y120" i="30"/>
  <c r="M270" i="30"/>
  <c r="AA270" i="30" s="1"/>
  <c r="Z271" i="30"/>
  <c r="Y271" i="30"/>
  <c r="AA120" i="30"/>
  <c r="W117" i="30"/>
  <c r="AC120" i="30"/>
  <c r="AA91" i="30"/>
  <c r="Y91" i="30"/>
  <c r="Z91" i="30"/>
  <c r="M121" i="30"/>
  <c r="Z121" i="30" s="1"/>
  <c r="Y292" i="30"/>
  <c r="R117" i="30"/>
  <c r="AC242" i="30"/>
  <c r="Z120" i="30"/>
  <c r="M292" i="30"/>
  <c r="Z294" i="30"/>
  <c r="AC10" i="30"/>
  <c r="H99" i="28"/>
  <c r="H75" i="28"/>
  <c r="H64" i="28"/>
  <c r="K64" i="28" s="1"/>
  <c r="K82" i="28"/>
  <c r="H100" i="28"/>
  <c r="K102" i="28"/>
  <c r="H9" i="28"/>
  <c r="K9" i="28" s="1"/>
  <c r="K10" i="28"/>
  <c r="K65" i="28"/>
  <c r="J63" i="28"/>
  <c r="H65" i="28"/>
  <c r="K93" i="28"/>
  <c r="K99" i="28"/>
  <c r="H81" i="28"/>
  <c r="K83" i="28"/>
  <c r="K75" i="28"/>
  <c r="N202" i="27"/>
  <c r="M202" i="27"/>
  <c r="H10" i="27"/>
  <c r="H156" i="27"/>
  <c r="N158" i="27"/>
  <c r="M158" i="27"/>
  <c r="O42" i="27"/>
  <c r="K40" i="27"/>
  <c r="M150" i="27"/>
  <c r="O150" i="27"/>
  <c r="O194" i="27"/>
  <c r="N174" i="27"/>
  <c r="O174" i="27"/>
  <c r="J40" i="27"/>
  <c r="H157" i="27"/>
  <c r="N159" i="27"/>
  <c r="N9" i="27"/>
  <c r="H196" i="27"/>
  <c r="M11" i="27"/>
  <c r="J41" i="27"/>
  <c r="O41" i="27"/>
  <c r="O10" i="27"/>
  <c r="N10" i="27"/>
  <c r="H174" i="27"/>
  <c r="M175" i="27"/>
  <c r="H42" i="27"/>
  <c r="M42" i="27" s="1"/>
  <c r="H184" i="27"/>
  <c r="M185" i="27"/>
  <c r="N185" i="27"/>
  <c r="O195" i="27"/>
  <c r="N195" i="27"/>
  <c r="N11" i="27"/>
  <c r="Z242" i="26"/>
  <c r="AB242" i="26"/>
  <c r="AB293" i="26"/>
  <c r="AA109" i="26"/>
  <c r="L242" i="26"/>
  <c r="G117" i="26"/>
  <c r="L117" i="26" s="1"/>
  <c r="J117" i="26"/>
  <c r="J326" i="26" s="1"/>
  <c r="L120" i="26"/>
  <c r="Y41" i="26"/>
  <c r="AB270" i="26"/>
  <c r="L253" i="26"/>
  <c r="G119" i="26"/>
  <c r="M292" i="26"/>
  <c r="Z294" i="26"/>
  <c r="AA41" i="26"/>
  <c r="Y294" i="26"/>
  <c r="AA242" i="26"/>
  <c r="AA294" i="26"/>
  <c r="R117" i="26"/>
  <c r="U119" i="26"/>
  <c r="AA252" i="26"/>
  <c r="AC252" i="26"/>
  <c r="M293" i="26"/>
  <c r="AA293" i="26" s="1"/>
  <c r="Y295" i="26"/>
  <c r="AA295" i="26"/>
  <c r="Y242" i="26"/>
  <c r="AC118" i="26"/>
  <c r="Y109" i="26"/>
  <c r="M119" i="26"/>
  <c r="AC242" i="26"/>
  <c r="Z253" i="26"/>
  <c r="M120" i="26"/>
  <c r="AA122" i="26"/>
  <c r="Z122" i="26"/>
  <c r="AB118" i="26"/>
  <c r="M10" i="26"/>
  <c r="Y11" i="26"/>
  <c r="Z11" i="26"/>
  <c r="AA11" i="26"/>
  <c r="R119" i="26"/>
  <c r="Y253" i="26"/>
  <c r="Y292" i="26"/>
  <c r="L10" i="26"/>
  <c r="AB292" i="26"/>
  <c r="I119" i="26"/>
  <c r="I326" i="26" s="1"/>
  <c r="L293" i="26"/>
  <c r="U117" i="26"/>
  <c r="AC117" i="26" s="1"/>
  <c r="AB10" i="26"/>
  <c r="AC253" i="26"/>
  <c r="AA253" i="26"/>
  <c r="W119" i="26"/>
  <c r="W326" i="26" s="1"/>
  <c r="L121" i="26"/>
  <c r="G118" i="26"/>
  <c r="L118" i="26" s="1"/>
  <c r="AA292" i="26"/>
  <c r="AC292" i="26"/>
  <c r="Z109" i="26"/>
  <c r="M121" i="26"/>
  <c r="Y123" i="26"/>
  <c r="AA123" i="26"/>
  <c r="Z123" i="26"/>
  <c r="M270" i="26"/>
  <c r="AA271" i="26"/>
  <c r="Y271" i="26"/>
  <c r="AC293" i="26"/>
  <c r="Z295" i="26"/>
  <c r="AB10" i="25"/>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K93" i="32" l="1"/>
  <c r="H64" i="32"/>
  <c r="K82" i="32"/>
  <c r="H63" i="32"/>
  <c r="K65" i="32"/>
  <c r="K9" i="32"/>
  <c r="K81" i="32"/>
  <c r="K100" i="32"/>
  <c r="O40" i="31"/>
  <c r="H42" i="31"/>
  <c r="N43" i="31"/>
  <c r="M43" i="31"/>
  <c r="K222" i="31"/>
  <c r="N174" i="31"/>
  <c r="N10" i="31"/>
  <c r="H41" i="31"/>
  <c r="M41" i="31" s="1"/>
  <c r="J222" i="31"/>
  <c r="O41" i="31"/>
  <c r="N157" i="31"/>
  <c r="AA280" i="30"/>
  <c r="Y280" i="30"/>
  <c r="AA10" i="30"/>
  <c r="AA119" i="30"/>
  <c r="AC119" i="30"/>
  <c r="M117" i="30"/>
  <c r="R328" i="30"/>
  <c r="Y242" i="30"/>
  <c r="Z280" i="30"/>
  <c r="AC118" i="30"/>
  <c r="AA252" i="30"/>
  <c r="L117" i="30"/>
  <c r="L328" i="30" s="1"/>
  <c r="G328" i="30"/>
  <c r="Y10" i="30"/>
  <c r="AA242" i="30"/>
  <c r="AB328" i="30"/>
  <c r="Z292" i="30"/>
  <c r="AA293" i="30"/>
  <c r="Y293" i="30"/>
  <c r="AB117" i="30"/>
  <c r="M118" i="30"/>
  <c r="AA117" i="30"/>
  <c r="AC117" i="30"/>
  <c r="W328" i="30"/>
  <c r="Y270" i="30"/>
  <c r="Z270" i="30"/>
  <c r="Y119" i="30"/>
  <c r="Z252" i="30"/>
  <c r="Z10" i="30"/>
  <c r="Y121" i="30"/>
  <c r="Z118" i="30"/>
  <c r="AB118" i="30"/>
  <c r="Z119" i="30"/>
  <c r="J115" i="28"/>
  <c r="K81" i="28"/>
  <c r="K100" i="28"/>
  <c r="H63" i="28"/>
  <c r="H115" i="28" s="1"/>
  <c r="M174" i="27"/>
  <c r="H40" i="27"/>
  <c r="N156" i="27"/>
  <c r="M156" i="27"/>
  <c r="O40" i="27"/>
  <c r="H194" i="27"/>
  <c r="N196" i="27"/>
  <c r="M196" i="27"/>
  <c r="M41" i="27"/>
  <c r="J222" i="27"/>
  <c r="N42" i="27"/>
  <c r="H41" i="27"/>
  <c r="N157" i="27"/>
  <c r="N184" i="27"/>
  <c r="M184" i="27"/>
  <c r="K222" i="27"/>
  <c r="M157" i="27"/>
  <c r="M10" i="27"/>
  <c r="Y270" i="26"/>
  <c r="AA270" i="26"/>
  <c r="Y117" i="26"/>
  <c r="R326" i="26"/>
  <c r="M117" i="26"/>
  <c r="Z120" i="26"/>
  <c r="AA120" i="26"/>
  <c r="Y120" i="26"/>
  <c r="Z270" i="26"/>
  <c r="Y119" i="26"/>
  <c r="Z292" i="26"/>
  <c r="AC119" i="26"/>
  <c r="AA119" i="26"/>
  <c r="AA10" i="26"/>
  <c r="Y10" i="26"/>
  <c r="M326" i="26"/>
  <c r="N270" i="26" s="1"/>
  <c r="N293" i="26"/>
  <c r="Y293" i="26"/>
  <c r="U326" i="26"/>
  <c r="L119" i="26"/>
  <c r="L326" i="26" s="1"/>
  <c r="AB117" i="26"/>
  <c r="Z117" i="26"/>
  <c r="M118" i="26"/>
  <c r="AA121" i="26"/>
  <c r="Y121" i="26"/>
  <c r="Z121" i="26"/>
  <c r="Z10" i="26"/>
  <c r="G326" i="26"/>
  <c r="Z119" i="26"/>
  <c r="AB119" i="26"/>
  <c r="J327" i="26"/>
  <c r="K327" i="26"/>
  <c r="Z293" i="26"/>
  <c r="AB326" i="25"/>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I174" i="21" s="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H115" i="32" l="1"/>
  <c r="I64" i="32" s="1"/>
  <c r="K63" i="32"/>
  <c r="K64" i="32"/>
  <c r="N41" i="31"/>
  <c r="H40" i="31"/>
  <c r="M42" i="31"/>
  <c r="N42" i="31"/>
  <c r="O222" i="31"/>
  <c r="Z117" i="30"/>
  <c r="Y117" i="30"/>
  <c r="Y118" i="30"/>
  <c r="AC328" i="30"/>
  <c r="M328" i="30"/>
  <c r="AA118" i="30"/>
  <c r="I114" i="28"/>
  <c r="I106" i="28"/>
  <c r="I92" i="28"/>
  <c r="I80" i="28"/>
  <c r="I40" i="28"/>
  <c r="I19" i="28"/>
  <c r="I56" i="28"/>
  <c r="I34" i="28"/>
  <c r="I112" i="28"/>
  <c r="I98" i="28"/>
  <c r="I17" i="28"/>
  <c r="I70" i="28"/>
  <c r="I57" i="28"/>
  <c r="I42" i="28"/>
  <c r="I22" i="28"/>
  <c r="I61" i="28"/>
  <c r="I38" i="28"/>
  <c r="I53" i="28"/>
  <c r="I47" i="28"/>
  <c r="I32" i="28"/>
  <c r="I18" i="28"/>
  <c r="I87" i="28"/>
  <c r="I27" i="28"/>
  <c r="I51" i="28"/>
  <c r="I50" i="28"/>
  <c r="I46" i="28"/>
  <c r="I23" i="28"/>
  <c r="I52" i="28"/>
  <c r="I15" i="28"/>
  <c r="I43" i="28"/>
  <c r="I28" i="28"/>
  <c r="I33" i="28"/>
  <c r="I21" i="28"/>
  <c r="I97" i="28"/>
  <c r="I62" i="28"/>
  <c r="I20" i="28"/>
  <c r="I36" i="28"/>
  <c r="I74" i="28"/>
  <c r="I39" i="28"/>
  <c r="I88" i="28"/>
  <c r="I37" i="28"/>
  <c r="I49" i="28"/>
  <c r="I41" i="28"/>
  <c r="I55" i="28"/>
  <c r="I14" i="28"/>
  <c r="I113" i="28"/>
  <c r="I13" i="28"/>
  <c r="I79" i="28"/>
  <c r="I54" i="28"/>
  <c r="I73" i="28"/>
  <c r="I86" i="28"/>
  <c r="I26" i="28"/>
  <c r="I16" i="28"/>
  <c r="I105" i="28"/>
  <c r="I69" i="28"/>
  <c r="I111" i="28"/>
  <c r="I48" i="28"/>
  <c r="I91" i="28"/>
  <c r="I60" i="28"/>
  <c r="I96" i="28"/>
  <c r="I35" i="28"/>
  <c r="I45" i="28"/>
  <c r="I31" i="28"/>
  <c r="I109" i="28"/>
  <c r="I59" i="28"/>
  <c r="I104" i="28"/>
  <c r="I110" i="28"/>
  <c r="I25" i="28"/>
  <c r="I12" i="28"/>
  <c r="I90" i="28"/>
  <c r="I30" i="28"/>
  <c r="I44" i="28"/>
  <c r="I85" i="28"/>
  <c r="I95" i="28"/>
  <c r="I68" i="28"/>
  <c r="I72" i="28"/>
  <c r="I78" i="28"/>
  <c r="I94" i="28"/>
  <c r="I11" i="28"/>
  <c r="I77" i="28"/>
  <c r="I89" i="28"/>
  <c r="I107" i="28"/>
  <c r="I71" i="28"/>
  <c r="I67" i="28"/>
  <c r="I84" i="28"/>
  <c r="I103" i="28"/>
  <c r="I8" i="28"/>
  <c r="I29" i="28"/>
  <c r="I58" i="28"/>
  <c r="I108" i="28"/>
  <c r="I83" i="28"/>
  <c r="I93" i="28"/>
  <c r="I101" i="28"/>
  <c r="I24" i="28"/>
  <c r="I66" i="28"/>
  <c r="I76" i="28"/>
  <c r="I10" i="28"/>
  <c r="I82" i="28"/>
  <c r="I102" i="28"/>
  <c r="I99" i="28"/>
  <c r="I9" i="28"/>
  <c r="I81" i="28"/>
  <c r="I64" i="28"/>
  <c r="I100" i="28"/>
  <c r="I65" i="28"/>
  <c r="I75" i="28"/>
  <c r="I63" i="28"/>
  <c r="K115" i="28"/>
  <c r="K63" i="28"/>
  <c r="H222" i="27"/>
  <c r="N40" i="27"/>
  <c r="M40" i="27"/>
  <c r="I194" i="27"/>
  <c r="N194" i="27"/>
  <c r="M194" i="27"/>
  <c r="I41" i="27"/>
  <c r="N41" i="27"/>
  <c r="O222" i="27"/>
  <c r="N222" i="27"/>
  <c r="N119" i="26"/>
  <c r="N292" i="26"/>
  <c r="N117" i="26"/>
  <c r="AA117" i="26"/>
  <c r="N309" i="26"/>
  <c r="N299" i="26"/>
  <c r="N251" i="26"/>
  <c r="N180" i="26"/>
  <c r="N250" i="26"/>
  <c r="N240" i="26"/>
  <c r="N83" i="26"/>
  <c r="N265" i="26"/>
  <c r="N182" i="26"/>
  <c r="N181" i="26"/>
  <c r="N261" i="26"/>
  <c r="N248" i="26"/>
  <c r="N249" i="26"/>
  <c r="N203" i="26"/>
  <c r="N183" i="26"/>
  <c r="N107" i="26"/>
  <c r="N90" i="26"/>
  <c r="N36" i="26"/>
  <c r="N20" i="26"/>
  <c r="N85" i="26"/>
  <c r="N21" i="26"/>
  <c r="N187" i="26"/>
  <c r="N171" i="26"/>
  <c r="N35" i="26"/>
  <c r="N211" i="26"/>
  <c r="N27" i="26"/>
  <c r="N103" i="26"/>
  <c r="N61" i="26"/>
  <c r="N81" i="26"/>
  <c r="N62" i="26"/>
  <c r="N285" i="26"/>
  <c r="N313" i="26"/>
  <c r="N49" i="26"/>
  <c r="N106" i="26"/>
  <c r="N116" i="26"/>
  <c r="N54" i="26"/>
  <c r="N191" i="26"/>
  <c r="N23" i="26"/>
  <c r="N99" i="26"/>
  <c r="N56" i="26"/>
  <c r="N150" i="26"/>
  <c r="N137" i="26"/>
  <c r="N75" i="26"/>
  <c r="N179" i="26"/>
  <c r="N210" i="26"/>
  <c r="N227" i="26"/>
  <c r="N89" i="26"/>
  <c r="N231" i="26"/>
  <c r="N275" i="26"/>
  <c r="N307" i="26"/>
  <c r="N78" i="26"/>
  <c r="N100" i="26"/>
  <c r="N170" i="26"/>
  <c r="N131" i="26"/>
  <c r="N279" i="26"/>
  <c r="N16" i="26"/>
  <c r="N45" i="26"/>
  <c r="N60" i="26"/>
  <c r="N17" i="26"/>
  <c r="N175" i="26"/>
  <c r="N104" i="26"/>
  <c r="N66" i="26"/>
  <c r="N25" i="26"/>
  <c r="N58" i="26"/>
  <c r="N268" i="26"/>
  <c r="N55" i="26"/>
  <c r="N71" i="26"/>
  <c r="N76" i="26"/>
  <c r="N114" i="26"/>
  <c r="N155" i="26"/>
  <c r="N70" i="26"/>
  <c r="N143" i="26"/>
  <c r="N209" i="26"/>
  <c r="N287" i="26"/>
  <c r="N202" i="26"/>
  <c r="N305" i="26"/>
  <c r="N239" i="26"/>
  <c r="N291" i="26"/>
  <c r="N87" i="26"/>
  <c r="N51" i="26"/>
  <c r="N146" i="26"/>
  <c r="N174" i="26"/>
  <c r="N34" i="26"/>
  <c r="N264" i="26"/>
  <c r="N86" i="26"/>
  <c r="N39" i="26"/>
  <c r="N262" i="26"/>
  <c r="N57" i="26"/>
  <c r="N95" i="26"/>
  <c r="N72" i="26"/>
  <c r="N222" i="26"/>
  <c r="N159" i="26"/>
  <c r="N241" i="26"/>
  <c r="N22" i="26"/>
  <c r="N29" i="26"/>
  <c r="N37" i="26"/>
  <c r="N28" i="26"/>
  <c r="N31" i="26"/>
  <c r="N50" i="26"/>
  <c r="N127" i="26"/>
  <c r="N69" i="26"/>
  <c r="N18" i="26"/>
  <c r="N68" i="26"/>
  <c r="N167" i="26"/>
  <c r="N147" i="26"/>
  <c r="N317" i="26"/>
  <c r="N269" i="26"/>
  <c r="N260" i="26"/>
  <c r="N325" i="26"/>
  <c r="N79" i="26"/>
  <c r="N74" i="26"/>
  <c r="N154" i="26"/>
  <c r="N316" i="26"/>
  <c r="N151" i="26"/>
  <c r="N163" i="26"/>
  <c r="N263" i="26"/>
  <c r="N53" i="26"/>
  <c r="N30" i="26"/>
  <c r="N88" i="26"/>
  <c r="N246" i="26"/>
  <c r="N80" i="26"/>
  <c r="N19" i="26"/>
  <c r="N82" i="26"/>
  <c r="N185" i="26"/>
  <c r="N219" i="26"/>
  <c r="N26" i="26"/>
  <c r="N63" i="26"/>
  <c r="N145" i="26"/>
  <c r="N15" i="26"/>
  <c r="N230" i="26"/>
  <c r="N290" i="26"/>
  <c r="N286" i="26"/>
  <c r="N199" i="26"/>
  <c r="N258" i="26"/>
  <c r="N139" i="26"/>
  <c r="N235" i="26"/>
  <c r="N38" i="26"/>
  <c r="N207" i="26"/>
  <c r="N195" i="26"/>
  <c r="N215" i="26"/>
  <c r="N40" i="26"/>
  <c r="N186" i="26"/>
  <c r="N223" i="26"/>
  <c r="N247" i="26"/>
  <c r="N321" i="26"/>
  <c r="N218" i="26"/>
  <c r="N208" i="26"/>
  <c r="N201" i="26"/>
  <c r="N149" i="26"/>
  <c r="N73" i="26"/>
  <c r="N67" i="26"/>
  <c r="N158" i="26"/>
  <c r="N24" i="26"/>
  <c r="N44" i="26"/>
  <c r="N190" i="26"/>
  <c r="N245" i="26"/>
  <c r="N48" i="26"/>
  <c r="N136" i="26"/>
  <c r="N274" i="26"/>
  <c r="N214" i="26"/>
  <c r="N33" i="26"/>
  <c r="N238" i="26"/>
  <c r="N237" i="26" s="1"/>
  <c r="N236" i="26" s="1"/>
  <c r="N115" i="26"/>
  <c r="N312" i="26"/>
  <c r="N324" i="26"/>
  <c r="N206" i="26"/>
  <c r="N169" i="26"/>
  <c r="N289" i="26"/>
  <c r="N52" i="26"/>
  <c r="N306" i="26"/>
  <c r="N59" i="26"/>
  <c r="N315" i="26"/>
  <c r="N65" i="26"/>
  <c r="N162" i="26"/>
  <c r="N77" i="26"/>
  <c r="N102" i="26"/>
  <c r="N226" i="26"/>
  <c r="N229" i="26"/>
  <c r="N98" i="26"/>
  <c r="N284" i="26"/>
  <c r="N184" i="26"/>
  <c r="N94" i="26"/>
  <c r="N259" i="26"/>
  <c r="N278" i="26"/>
  <c r="N267" i="26"/>
  <c r="N173" i="26"/>
  <c r="N142" i="26"/>
  <c r="N14" i="26"/>
  <c r="N256" i="26"/>
  <c r="N221" i="26"/>
  <c r="N113" i="26"/>
  <c r="N138" i="26"/>
  <c r="N304" i="26"/>
  <c r="N105" i="26"/>
  <c r="N298" i="26"/>
  <c r="N130" i="26"/>
  <c r="N178" i="26"/>
  <c r="N153" i="26"/>
  <c r="N308" i="26"/>
  <c r="N166" i="26"/>
  <c r="N84" i="26"/>
  <c r="N126" i="26"/>
  <c r="N198" i="26"/>
  <c r="N194" i="26"/>
  <c r="N320" i="26"/>
  <c r="N144" i="26"/>
  <c r="N234" i="26"/>
  <c r="N152" i="26"/>
  <c r="N288" i="26"/>
  <c r="N228" i="26"/>
  <c r="N165" i="26"/>
  <c r="N32" i="26"/>
  <c r="N273" i="26"/>
  <c r="N244" i="26"/>
  <c r="N302" i="26"/>
  <c r="N277" i="26"/>
  <c r="N197" i="26"/>
  <c r="N220" i="26"/>
  <c r="N225" i="26"/>
  <c r="N213" i="26"/>
  <c r="N157" i="26"/>
  <c r="N200" i="26"/>
  <c r="N43" i="26"/>
  <c r="N297" i="26"/>
  <c r="N64" i="26"/>
  <c r="N193" i="26"/>
  <c r="N303" i="26"/>
  <c r="N257" i="26"/>
  <c r="N97" i="26"/>
  <c r="N110" i="26"/>
  <c r="N254" i="26"/>
  <c r="N205" i="26"/>
  <c r="N112" i="26"/>
  <c r="N148" i="26"/>
  <c r="N217" i="26"/>
  <c r="N314" i="26"/>
  <c r="N134" i="26"/>
  <c r="N93" i="26"/>
  <c r="N189" i="26"/>
  <c r="N266" i="26"/>
  <c r="N161" i="26"/>
  <c r="N125" i="26"/>
  <c r="N323" i="26"/>
  <c r="N233" i="26"/>
  <c r="N319" i="26"/>
  <c r="N141" i="26"/>
  <c r="N177" i="26"/>
  <c r="N311" i="26"/>
  <c r="N13" i="26"/>
  <c r="N129" i="26"/>
  <c r="N135" i="26"/>
  <c r="N168" i="26"/>
  <c r="N172" i="26"/>
  <c r="N47" i="26"/>
  <c r="N282" i="26"/>
  <c r="N101" i="26"/>
  <c r="N176" i="26"/>
  <c r="N111" i="26"/>
  <c r="N322" i="26"/>
  <c r="N9" i="26"/>
  <c r="N128" i="26"/>
  <c r="N140" i="26"/>
  <c r="N280" i="26"/>
  <c r="N132" i="26"/>
  <c r="N300" i="26"/>
  <c r="N96" i="26"/>
  <c r="N252" i="26"/>
  <c r="N272" i="26"/>
  <c r="N124" i="26"/>
  <c r="N164" i="26"/>
  <c r="N283" i="26"/>
  <c r="N212" i="26"/>
  <c r="N188" i="26"/>
  <c r="N42" i="26"/>
  <c r="N204" i="26"/>
  <c r="N160" i="26"/>
  <c r="N192" i="26"/>
  <c r="N108" i="26"/>
  <c r="N318" i="26"/>
  <c r="N296" i="26"/>
  <c r="N91" i="26"/>
  <c r="N232" i="26"/>
  <c r="N156" i="26"/>
  <c r="N276" i="26"/>
  <c r="N224" i="26"/>
  <c r="N255" i="26"/>
  <c r="N310" i="26"/>
  <c r="N196" i="26"/>
  <c r="N12" i="26"/>
  <c r="N92" i="26"/>
  <c r="N133" i="26"/>
  <c r="N301" i="26"/>
  <c r="N243" i="26"/>
  <c r="N216" i="26"/>
  <c r="N46" i="26"/>
  <c r="N253" i="26"/>
  <c r="N295" i="26"/>
  <c r="N122" i="26"/>
  <c r="N281" i="26"/>
  <c r="N109" i="26"/>
  <c r="N242" i="26"/>
  <c r="N271" i="26"/>
  <c r="N41" i="26"/>
  <c r="N294" i="26"/>
  <c r="N11" i="26"/>
  <c r="N123" i="26"/>
  <c r="N118" i="26"/>
  <c r="AA118" i="26"/>
  <c r="Z118" i="26"/>
  <c r="Y118" i="26"/>
  <c r="N120" i="26"/>
  <c r="AA326" i="26"/>
  <c r="N121" i="26"/>
  <c r="AB326" i="26"/>
  <c r="Z326" i="26"/>
  <c r="N10" i="26"/>
  <c r="Y326" i="26"/>
  <c r="AC326" i="26"/>
  <c r="AA326" i="25"/>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I213" i="24"/>
  <c r="I172" i="24"/>
  <c r="I39" i="24"/>
  <c r="I211" i="24"/>
  <c r="I173" i="24"/>
  <c r="I171" i="24"/>
  <c r="I168" i="24"/>
  <c r="I167" i="24"/>
  <c r="I141" i="24"/>
  <c r="I140" i="24"/>
  <c r="I117" i="24"/>
  <c r="I116" i="24"/>
  <c r="I33" i="24"/>
  <c r="I23" i="24"/>
  <c r="I22" i="24"/>
  <c r="I21" i="24"/>
  <c r="I147" i="24"/>
  <c r="I221" i="24"/>
  <c r="I17" i="24"/>
  <c r="I170" i="24"/>
  <c r="I169" i="24"/>
  <c r="I220" i="24"/>
  <c r="I53" i="24"/>
  <c r="I126" i="24"/>
  <c r="I35" i="24"/>
  <c r="I63" i="24"/>
  <c r="I111" i="24"/>
  <c r="I16" i="24"/>
  <c r="I143" i="24"/>
  <c r="I205" i="24"/>
  <c r="I69" i="24"/>
  <c r="I131" i="24"/>
  <c r="I30" i="24"/>
  <c r="I209" i="24"/>
  <c r="I29" i="24"/>
  <c r="I83" i="24"/>
  <c r="I139" i="24"/>
  <c r="I165" i="24"/>
  <c r="I212" i="24"/>
  <c r="I127" i="24"/>
  <c r="I155" i="24"/>
  <c r="I95" i="24"/>
  <c r="I219" i="24"/>
  <c r="I107" i="24"/>
  <c r="I67" i="24"/>
  <c r="I149" i="24"/>
  <c r="I201" i="24"/>
  <c r="I15" i="24"/>
  <c r="I20" i="24"/>
  <c r="I86" i="24"/>
  <c r="I210" i="24"/>
  <c r="I36" i="24"/>
  <c r="I70" i="24"/>
  <c r="I192" i="24"/>
  <c r="I59" i="24"/>
  <c r="I123" i="24"/>
  <c r="I91" i="24"/>
  <c r="I183" i="24"/>
  <c r="I47" i="24"/>
  <c r="I54" i="24"/>
  <c r="I32" i="24"/>
  <c r="I179" i="24"/>
  <c r="I75" i="24"/>
  <c r="I101" i="24"/>
  <c r="I119" i="24"/>
  <c r="I102" i="24"/>
  <c r="I217" i="24"/>
  <c r="I26" i="24"/>
  <c r="I25" i="24"/>
  <c r="I87" i="24"/>
  <c r="I34" i="24"/>
  <c r="I99" i="24"/>
  <c r="I118" i="24"/>
  <c r="I164" i="24"/>
  <c r="I208" i="24"/>
  <c r="I52" i="24"/>
  <c r="I79" i="24"/>
  <c r="I55" i="24"/>
  <c r="I189" i="24"/>
  <c r="I71" i="24"/>
  <c r="I51" i="24"/>
  <c r="I193" i="24"/>
  <c r="I37" i="24"/>
  <c r="I85" i="24"/>
  <c r="I134" i="24"/>
  <c r="I103" i="24"/>
  <c r="I135" i="24"/>
  <c r="I115" i="24"/>
  <c r="I142" i="24"/>
  <c r="I28" i="24"/>
  <c r="I38" i="24"/>
  <c r="I82" i="24"/>
  <c r="I106" i="24"/>
  <c r="I162" i="24"/>
  <c r="I125" i="24"/>
  <c r="I94" i="24"/>
  <c r="I27" i="24"/>
  <c r="I114" i="24"/>
  <c r="I138" i="24"/>
  <c r="I148" i="24"/>
  <c r="I133" i="24"/>
  <c r="I218" i="24"/>
  <c r="I207" i="24"/>
  <c r="I216" i="24"/>
  <c r="I200" i="24"/>
  <c r="I84" i="24"/>
  <c r="I110" i="24"/>
  <c r="I166" i="24"/>
  <c r="I66" i="24"/>
  <c r="I90" i="24"/>
  <c r="I46" i="24"/>
  <c r="I122" i="24"/>
  <c r="I62" i="24"/>
  <c r="I203" i="24"/>
  <c r="I146" i="24"/>
  <c r="I178" i="24"/>
  <c r="I100" i="24"/>
  <c r="I19" i="24"/>
  <c r="I50" i="24"/>
  <c r="I188" i="24"/>
  <c r="I24" i="24"/>
  <c r="I74" i="24"/>
  <c r="I78" i="24"/>
  <c r="I182" i="24"/>
  <c r="I68" i="24"/>
  <c r="I191" i="24"/>
  <c r="I130" i="24"/>
  <c r="I14" i="24"/>
  <c r="I58" i="24"/>
  <c r="I31" i="24"/>
  <c r="I154" i="24"/>
  <c r="I98" i="24"/>
  <c r="I9" i="24"/>
  <c r="I18" i="24"/>
  <c r="I177" i="24"/>
  <c r="I181" i="24"/>
  <c r="I77" i="24"/>
  <c r="I61" i="24"/>
  <c r="I57" i="24"/>
  <c r="I129" i="24"/>
  <c r="I190" i="24"/>
  <c r="I13" i="24"/>
  <c r="I45" i="24"/>
  <c r="I89" i="24"/>
  <c r="I187" i="24"/>
  <c r="I137" i="24"/>
  <c r="I121" i="24"/>
  <c r="I49" i="24"/>
  <c r="I132" i="24"/>
  <c r="I199" i="24"/>
  <c r="I215" i="24"/>
  <c r="I160" i="24"/>
  <c r="I124" i="24"/>
  <c r="I197" i="24"/>
  <c r="I153" i="24"/>
  <c r="I206" i="24"/>
  <c r="I73" i="24"/>
  <c r="I81" i="24"/>
  <c r="I93" i="24"/>
  <c r="I97" i="24"/>
  <c r="I105" i="24"/>
  <c r="I113" i="24"/>
  <c r="I109" i="24"/>
  <c r="I65" i="24"/>
  <c r="I145" i="24"/>
  <c r="I163" i="24"/>
  <c r="I136" i="24"/>
  <c r="I92" i="24"/>
  <c r="I152" i="24"/>
  <c r="I60" i="24"/>
  <c r="I120" i="24"/>
  <c r="I204" i="24"/>
  <c r="I56" i="24"/>
  <c r="I195" i="24"/>
  <c r="I198" i="24"/>
  <c r="I108" i="24"/>
  <c r="I180" i="24"/>
  <c r="I158" i="24"/>
  <c r="I12" i="24"/>
  <c r="I88" i="24"/>
  <c r="I104" i="24"/>
  <c r="I44" i="24"/>
  <c r="I64" i="24"/>
  <c r="I112" i="24"/>
  <c r="I80" i="24"/>
  <c r="I214" i="24"/>
  <c r="I76" i="24"/>
  <c r="I161" i="24"/>
  <c r="I144" i="24"/>
  <c r="I72" i="24"/>
  <c r="I96" i="24"/>
  <c r="I48" i="24"/>
  <c r="I186" i="24"/>
  <c r="I176" i="24"/>
  <c r="I128" i="24"/>
  <c r="I175" i="24"/>
  <c r="I185" i="24"/>
  <c r="I159" i="24"/>
  <c r="I156" i="24"/>
  <c r="I196" i="24"/>
  <c r="I151" i="24"/>
  <c r="I11" i="24"/>
  <c r="I43" i="24"/>
  <c r="I202" i="24"/>
  <c r="I184" i="24"/>
  <c r="I174" i="24"/>
  <c r="I150" i="24"/>
  <c r="N222" i="24"/>
  <c r="I10" i="24"/>
  <c r="I42" i="24"/>
  <c r="I194" i="24"/>
  <c r="I157" i="24"/>
  <c r="I41" i="24"/>
  <c r="M41" i="24"/>
  <c r="N41" i="24"/>
  <c r="M222" i="24"/>
  <c r="I40"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8" i="23"/>
  <c r="I94" i="23"/>
  <c r="I103" i="23"/>
  <c r="I58" i="23"/>
  <c r="I107" i="23"/>
  <c r="I102" i="23"/>
  <c r="I66" i="23"/>
  <c r="I101" i="23"/>
  <c r="I76" i="23"/>
  <c r="I82" i="23"/>
  <c r="I93" i="23"/>
  <c r="I10" i="23"/>
  <c r="I83" i="23"/>
  <c r="I9" i="23"/>
  <c r="I75" i="23"/>
  <c r="I100" i="23"/>
  <c r="I65" i="23"/>
  <c r="I63" i="23"/>
  <c r="I99" i="23"/>
  <c r="I81" i="23"/>
  <c r="K115" i="23"/>
  <c r="I64" i="23"/>
  <c r="K64" i="23"/>
  <c r="K63" i="23"/>
  <c r="AC326" i="22"/>
  <c r="Y119" i="22"/>
  <c r="AA119" i="22"/>
  <c r="N117" i="22"/>
  <c r="Z117" i="22"/>
  <c r="M326" i="22"/>
  <c r="N119" i="22" s="1"/>
  <c r="N118" i="22"/>
  <c r="Z118" i="22"/>
  <c r="Y118" i="22"/>
  <c r="Y117" i="22"/>
  <c r="N222" i="21"/>
  <c r="I41" i="21"/>
  <c r="I157" i="21"/>
  <c r="I10" i="21"/>
  <c r="M41" i="21"/>
  <c r="I212" i="21"/>
  <c r="I169" i="21"/>
  <c r="I173" i="21"/>
  <c r="I220" i="21"/>
  <c r="I22" i="21"/>
  <c r="I26" i="21"/>
  <c r="I25" i="21"/>
  <c r="I17" i="21"/>
  <c r="I211" i="21"/>
  <c r="I30" i="21"/>
  <c r="I146" i="21"/>
  <c r="I14" i="21"/>
  <c r="I114" i="21"/>
  <c r="I113" i="21"/>
  <c r="I121" i="21"/>
  <c r="I39" i="21"/>
  <c r="I62" i="21"/>
  <c r="I29" i="21"/>
  <c r="I134" i="21"/>
  <c r="I208" i="21"/>
  <c r="I82" i="21"/>
  <c r="I103" i="21"/>
  <c r="I115" i="21"/>
  <c r="I127" i="21"/>
  <c r="I139" i="21"/>
  <c r="I183" i="21"/>
  <c r="I83" i="21"/>
  <c r="I219" i="21"/>
  <c r="I21" i="21"/>
  <c r="I51" i="21"/>
  <c r="I70" i="21"/>
  <c r="I122" i="21"/>
  <c r="I24" i="21"/>
  <c r="I47" i="21"/>
  <c r="I66" i="21"/>
  <c r="I23" i="21"/>
  <c r="I63" i="21"/>
  <c r="I142" i="21"/>
  <c r="I209" i="21"/>
  <c r="I54" i="21"/>
  <c r="I192" i="21"/>
  <c r="I210" i="21"/>
  <c r="I105" i="21"/>
  <c r="I216" i="21"/>
  <c r="I79" i="21"/>
  <c r="I87" i="21"/>
  <c r="I164" i="21"/>
  <c r="I99" i="21"/>
  <c r="I123" i="21"/>
  <c r="I147" i="21"/>
  <c r="I221" i="21"/>
  <c r="I94" i="21"/>
  <c r="I106" i="21"/>
  <c r="I101" i="21"/>
  <c r="I117" i="21"/>
  <c r="I78" i="21"/>
  <c r="I179" i="21"/>
  <c r="I31" i="21"/>
  <c r="I130" i="21"/>
  <c r="I97" i="21"/>
  <c r="I137" i="21"/>
  <c r="I67" i="21"/>
  <c r="I85" i="21"/>
  <c r="I109" i="21"/>
  <c r="I125" i="21"/>
  <c r="I141" i="21"/>
  <c r="I32" i="21"/>
  <c r="I102" i="21"/>
  <c r="I207" i="21"/>
  <c r="I95" i="21"/>
  <c r="I107" i="21"/>
  <c r="I119" i="21"/>
  <c r="I131" i="21"/>
  <c r="I143" i="21"/>
  <c r="I155" i="21"/>
  <c r="I167" i="21"/>
  <c r="I193" i="21"/>
  <c r="I213" i="21"/>
  <c r="I75" i="21"/>
  <c r="I138" i="21"/>
  <c r="I74" i="21"/>
  <c r="I129" i="21"/>
  <c r="I35" i="21"/>
  <c r="I71" i="21"/>
  <c r="I50" i="21"/>
  <c r="I86" i="21"/>
  <c r="I110" i="21"/>
  <c r="I59" i="21"/>
  <c r="I91" i="21"/>
  <c r="I149" i="21"/>
  <c r="I188" i="21"/>
  <c r="I217" i="21"/>
  <c r="I98" i="21"/>
  <c r="I165" i="21"/>
  <c r="I55" i="21"/>
  <c r="I118" i="21"/>
  <c r="I111" i="21"/>
  <c r="I135" i="21"/>
  <c r="I189" i="21"/>
  <c r="I46" i="21"/>
  <c r="I81" i="21"/>
  <c r="I33" i="21"/>
  <c r="I133" i="21"/>
  <c r="I58" i="21"/>
  <c r="I126" i="21"/>
  <c r="I15" i="21"/>
  <c r="I154" i="21"/>
  <c r="I201" i="21"/>
  <c r="I104" i="21"/>
  <c r="I187" i="21"/>
  <c r="I77" i="21"/>
  <c r="I132" i="21"/>
  <c r="I172" i="21"/>
  <c r="I140" i="21"/>
  <c r="I53" i="21"/>
  <c r="I112" i="21"/>
  <c r="I153" i="21"/>
  <c r="I116" i="21"/>
  <c r="I128" i="21"/>
  <c r="I100" i="21"/>
  <c r="I93" i="21"/>
  <c r="I124" i="21"/>
  <c r="I166" i="21"/>
  <c r="I80" i="21"/>
  <c r="I20" i="21"/>
  <c r="I182" i="21"/>
  <c r="I205" i="21"/>
  <c r="I61" i="21"/>
  <c r="I45" i="21"/>
  <c r="I84" i="21"/>
  <c r="I96" i="21"/>
  <c r="I148" i="21"/>
  <c r="I65" i="21"/>
  <c r="I69" i="21"/>
  <c r="I200" i="21"/>
  <c r="I162" i="21"/>
  <c r="I16" i="21"/>
  <c r="I136" i="21"/>
  <c r="I206" i="21"/>
  <c r="I57" i="21"/>
  <c r="I49" i="21"/>
  <c r="I34" i="21"/>
  <c r="I218" i="21"/>
  <c r="I120" i="21"/>
  <c r="I90" i="21"/>
  <c r="I28" i="21"/>
  <c r="I215" i="21"/>
  <c r="I73" i="21"/>
  <c r="I108" i="21"/>
  <c r="I191" i="21"/>
  <c r="I38" i="21"/>
  <c r="I178" i="21"/>
  <c r="I168" i="21"/>
  <c r="I68" i="21"/>
  <c r="I89" i="21"/>
  <c r="I160" i="21"/>
  <c r="I171" i="21"/>
  <c r="I181" i="21"/>
  <c r="I64" i="21"/>
  <c r="I60" i="21"/>
  <c r="I203" i="21"/>
  <c r="I13" i="21"/>
  <c r="I204" i="21"/>
  <c r="I177" i="21"/>
  <c r="I199" i="21"/>
  <c r="I145" i="21"/>
  <c r="I76" i="21"/>
  <c r="I37" i="21"/>
  <c r="I72" i="21"/>
  <c r="I52" i="21"/>
  <c r="I214" i="21"/>
  <c r="I56" i="21"/>
  <c r="I19" i="21"/>
  <c r="I186" i="21"/>
  <c r="I44" i="21"/>
  <c r="I27" i="21"/>
  <c r="I190" i="21"/>
  <c r="I163" i="21"/>
  <c r="I48" i="21"/>
  <c r="I152" i="21"/>
  <c r="I92" i="21"/>
  <c r="I88" i="21"/>
  <c r="I151" i="21"/>
  <c r="I144" i="21"/>
  <c r="I202" i="21"/>
  <c r="I43" i="21"/>
  <c r="I176" i="21"/>
  <c r="I170" i="21"/>
  <c r="I161" i="21"/>
  <c r="I185" i="21"/>
  <c r="I198" i="21"/>
  <c r="I36" i="21"/>
  <c r="I12" i="21"/>
  <c r="I18" i="21"/>
  <c r="I158" i="21"/>
  <c r="I180" i="21"/>
  <c r="I197" i="21"/>
  <c r="I11" i="21"/>
  <c r="I196" i="21"/>
  <c r="I150" i="21"/>
  <c r="I184" i="21"/>
  <c r="I9" i="21"/>
  <c r="I222" i="21" s="1"/>
  <c r="I175" i="21"/>
  <c r="I42" i="21"/>
  <c r="I195" i="21"/>
  <c r="I159" i="21"/>
  <c r="I156" i="21"/>
  <c r="I194" i="21"/>
  <c r="I40" i="21"/>
  <c r="M222" i="21"/>
  <c r="I100" i="20"/>
  <c r="I82" i="20"/>
  <c r="I64" i="20"/>
  <c r="I9"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8"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06" i="32" l="1"/>
  <c r="I92" i="32"/>
  <c r="I80" i="32"/>
  <c r="I70" i="32"/>
  <c r="I61" i="32"/>
  <c r="I53" i="32"/>
  <c r="I51" i="32"/>
  <c r="I49" i="32"/>
  <c r="I41" i="32"/>
  <c r="I23" i="32"/>
  <c r="I21" i="32"/>
  <c r="I19" i="32"/>
  <c r="I17" i="32"/>
  <c r="I14" i="32"/>
  <c r="I79" i="32"/>
  <c r="I68" i="32"/>
  <c r="I112" i="32"/>
  <c r="I98" i="32"/>
  <c r="I88" i="32"/>
  <c r="I69" i="32"/>
  <c r="I22" i="32"/>
  <c r="I18" i="32"/>
  <c r="I78" i="32"/>
  <c r="I28" i="32"/>
  <c r="I75" i="32"/>
  <c r="I76" i="32"/>
  <c r="I52" i="32"/>
  <c r="I77" i="32"/>
  <c r="I67" i="32"/>
  <c r="I62" i="32"/>
  <c r="I55" i="32"/>
  <c r="I15" i="32"/>
  <c r="I57" i="32"/>
  <c r="I40" i="32"/>
  <c r="I56" i="32"/>
  <c r="I39" i="32"/>
  <c r="I47" i="32"/>
  <c r="I36" i="32"/>
  <c r="I46" i="32"/>
  <c r="I43" i="32"/>
  <c r="I32" i="32"/>
  <c r="I114" i="32"/>
  <c r="I74" i="32"/>
  <c r="I34" i="32"/>
  <c r="I38" i="32"/>
  <c r="I37" i="32"/>
  <c r="I33" i="32"/>
  <c r="I20" i="32"/>
  <c r="I50" i="32"/>
  <c r="I97" i="32"/>
  <c r="I113" i="32"/>
  <c r="I48" i="32"/>
  <c r="I105" i="32"/>
  <c r="I54" i="32"/>
  <c r="I73" i="32"/>
  <c r="I27" i="32"/>
  <c r="I13" i="32"/>
  <c r="I111" i="32"/>
  <c r="I31" i="32"/>
  <c r="I91" i="32"/>
  <c r="I45" i="32"/>
  <c r="I16" i="32"/>
  <c r="I60" i="32"/>
  <c r="I35" i="32"/>
  <c r="I42" i="32"/>
  <c r="I87" i="32"/>
  <c r="I26" i="32"/>
  <c r="I96" i="32"/>
  <c r="I90" i="32"/>
  <c r="I110" i="32"/>
  <c r="I86" i="32"/>
  <c r="I12" i="32"/>
  <c r="I59" i="32"/>
  <c r="I109" i="32"/>
  <c r="I104" i="32"/>
  <c r="I30" i="32"/>
  <c r="I44" i="32"/>
  <c r="I72" i="32"/>
  <c r="I107" i="32"/>
  <c r="I95" i="32"/>
  <c r="I108" i="32"/>
  <c r="I29" i="32"/>
  <c r="I85" i="32"/>
  <c r="I11" i="32"/>
  <c r="I103" i="32"/>
  <c r="I58" i="32"/>
  <c r="I8" i="32"/>
  <c r="I89" i="32"/>
  <c r="I25" i="32"/>
  <c r="I71" i="32"/>
  <c r="I83" i="32"/>
  <c r="I66" i="32"/>
  <c r="I24" i="32"/>
  <c r="I102" i="32"/>
  <c r="I10" i="32"/>
  <c r="I101" i="32"/>
  <c r="I94" i="32"/>
  <c r="I84" i="32"/>
  <c r="K115" i="32"/>
  <c r="I99" i="32"/>
  <c r="I100" i="32"/>
  <c r="I81" i="32"/>
  <c r="I93" i="32"/>
  <c r="I9" i="32"/>
  <c r="I65" i="32"/>
  <c r="I82" i="32"/>
  <c r="I63" i="32"/>
  <c r="M40" i="31"/>
  <c r="H222" i="31"/>
  <c r="N40" i="31"/>
  <c r="N23" i="30"/>
  <c r="N55" i="30"/>
  <c r="N62" i="30"/>
  <c r="N17" i="30"/>
  <c r="N49" i="30"/>
  <c r="N56" i="30"/>
  <c r="N63" i="30"/>
  <c r="N57" i="30"/>
  <c r="N66" i="30"/>
  <c r="N51" i="30"/>
  <c r="N79" i="30"/>
  <c r="N80" i="30"/>
  <c r="N50" i="30"/>
  <c r="N72" i="30"/>
  <c r="N100" i="30"/>
  <c r="N58" i="30"/>
  <c r="N82" i="30"/>
  <c r="N86" i="30"/>
  <c r="N89" i="30"/>
  <c r="N106" i="30"/>
  <c r="N143" i="30"/>
  <c r="N147" i="30"/>
  <c r="N155" i="30"/>
  <c r="N81" i="30"/>
  <c r="N85" i="30"/>
  <c r="N116" i="30"/>
  <c r="N163" i="30"/>
  <c r="N187" i="30"/>
  <c r="N175" i="30"/>
  <c r="N191" i="30"/>
  <c r="N199" i="30"/>
  <c r="N146" i="30"/>
  <c r="N190" i="30"/>
  <c r="N179" i="30"/>
  <c r="N231" i="30"/>
  <c r="N263" i="30"/>
  <c r="N247" i="30"/>
  <c r="N311" i="30"/>
  <c r="N304" i="30"/>
  <c r="N326" i="30"/>
  <c r="N291" i="30"/>
  <c r="N275" i="30"/>
  <c r="N299" i="30"/>
  <c r="N305" i="30"/>
  <c r="N323" i="30"/>
  <c r="N327" i="30"/>
  <c r="N251" i="30"/>
  <c r="N261" i="30"/>
  <c r="N158" i="30"/>
  <c r="N139" i="30"/>
  <c r="N74" i="30"/>
  <c r="N83" i="30"/>
  <c r="N38" i="30"/>
  <c r="N22" i="30"/>
  <c r="N27" i="30"/>
  <c r="N37" i="30"/>
  <c r="N279" i="30"/>
  <c r="N315" i="30"/>
  <c r="N265" i="30"/>
  <c r="N206" i="30"/>
  <c r="N211" i="30"/>
  <c r="N215" i="30"/>
  <c r="N166" i="30"/>
  <c r="N88" i="30"/>
  <c r="N114" i="30"/>
  <c r="N90" i="30"/>
  <c r="N19" i="30"/>
  <c r="N18" i="30"/>
  <c r="N44" i="30"/>
  <c r="N40" i="30"/>
  <c r="N20" i="30"/>
  <c r="N36" i="30"/>
  <c r="N325" i="30"/>
  <c r="N310" i="30"/>
  <c r="N287" i="30"/>
  <c r="N262" i="30"/>
  <c r="N171" i="30"/>
  <c r="N194" i="30"/>
  <c r="N241" i="30"/>
  <c r="N177" i="30"/>
  <c r="N239" i="30"/>
  <c r="N67" i="30"/>
  <c r="N195" i="30"/>
  <c r="N154" i="30"/>
  <c r="N178" i="30"/>
  <c r="N136" i="30"/>
  <c r="N167" i="30"/>
  <c r="N138" i="30"/>
  <c r="N87" i="30"/>
  <c r="N159" i="30"/>
  <c r="N137" i="30"/>
  <c r="N99" i="30"/>
  <c r="N78" i="30"/>
  <c r="N71" i="30"/>
  <c r="N29" i="30"/>
  <c r="N28" i="30"/>
  <c r="N26" i="30"/>
  <c r="N25" i="30"/>
  <c r="N307" i="30"/>
  <c r="N235" i="30"/>
  <c r="N60" i="30"/>
  <c r="N202" i="30"/>
  <c r="N127" i="30"/>
  <c r="N69" i="30"/>
  <c r="N76" i="30"/>
  <c r="N68" i="30"/>
  <c r="N52" i="30"/>
  <c r="N61" i="30"/>
  <c r="N35" i="30"/>
  <c r="N21" i="30"/>
  <c r="N45" i="30"/>
  <c r="N309" i="30"/>
  <c r="N269" i="30"/>
  <c r="N210" i="30"/>
  <c r="N30" i="30"/>
  <c r="N189" i="30"/>
  <c r="N227" i="30"/>
  <c r="N219" i="30"/>
  <c r="N203" i="30"/>
  <c r="N145" i="30"/>
  <c r="N183" i="30"/>
  <c r="N131" i="30"/>
  <c r="N75" i="30"/>
  <c r="N54" i="30"/>
  <c r="N53" i="30"/>
  <c r="N70" i="30"/>
  <c r="N34" i="30"/>
  <c r="N31" i="30"/>
  <c r="N16" i="30"/>
  <c r="N319" i="30"/>
  <c r="N264" i="30"/>
  <c r="N151" i="30"/>
  <c r="N223" i="30"/>
  <c r="N207" i="30"/>
  <c r="N73" i="30"/>
  <c r="N130" i="30"/>
  <c r="N104" i="30"/>
  <c r="N142" i="30"/>
  <c r="N105" i="30"/>
  <c r="N95" i="30"/>
  <c r="N107" i="30"/>
  <c r="N15" i="30"/>
  <c r="N39" i="30"/>
  <c r="N14" i="30"/>
  <c r="N162" i="30"/>
  <c r="N186" i="30"/>
  <c r="N286" i="30"/>
  <c r="N234" i="30"/>
  <c r="N250" i="30"/>
  <c r="N135" i="30"/>
  <c r="N238" i="30"/>
  <c r="N259" i="30"/>
  <c r="N43" i="30"/>
  <c r="N157" i="30"/>
  <c r="N209" i="30"/>
  <c r="N129" i="30"/>
  <c r="N126" i="30"/>
  <c r="N65" i="30"/>
  <c r="N188" i="30"/>
  <c r="N278" i="30"/>
  <c r="N84" i="30"/>
  <c r="N113" i="30"/>
  <c r="N64" i="30"/>
  <c r="N222" i="30"/>
  <c r="N33" i="30"/>
  <c r="N174" i="30"/>
  <c r="N144" i="30"/>
  <c r="N218" i="30"/>
  <c r="N246" i="30"/>
  <c r="N201" i="30"/>
  <c r="N230" i="30"/>
  <c r="N77" i="30"/>
  <c r="N240" i="30"/>
  <c r="N134" i="30"/>
  <c r="N24" i="30"/>
  <c r="N115" i="30"/>
  <c r="N141" i="30"/>
  <c r="N165" i="30"/>
  <c r="N290" i="30"/>
  <c r="N274" i="30"/>
  <c r="N298" i="30"/>
  <c r="N205" i="30"/>
  <c r="N170" i="30"/>
  <c r="N103" i="30"/>
  <c r="N260" i="30"/>
  <c r="N193" i="30"/>
  <c r="N59" i="30"/>
  <c r="N308" i="30"/>
  <c r="N94" i="30"/>
  <c r="N176" i="30"/>
  <c r="N98" i="30"/>
  <c r="N214" i="30"/>
  <c r="N302" i="30"/>
  <c r="N150" i="30"/>
  <c r="N322" i="30"/>
  <c r="N306" i="30"/>
  <c r="N318" i="30"/>
  <c r="N182" i="30"/>
  <c r="N153" i="30"/>
  <c r="N226" i="30"/>
  <c r="N268" i="30"/>
  <c r="N324" i="30"/>
  <c r="N314" i="30"/>
  <c r="N48" i="30"/>
  <c r="N198" i="30"/>
  <c r="N133" i="30"/>
  <c r="N102" i="30"/>
  <c r="N225" i="30"/>
  <c r="N213" i="30"/>
  <c r="N204" i="30"/>
  <c r="N229" i="30"/>
  <c r="N317" i="30"/>
  <c r="N300" i="30"/>
  <c r="N200" i="30"/>
  <c r="N257" i="30"/>
  <c r="N13" i="30"/>
  <c r="N181" i="30"/>
  <c r="N285" i="30"/>
  <c r="N321" i="30"/>
  <c r="N221" i="30"/>
  <c r="N233" i="30"/>
  <c r="N197" i="30"/>
  <c r="N47" i="30"/>
  <c r="N185" i="30"/>
  <c r="N217" i="30"/>
  <c r="N97" i="30"/>
  <c r="N112" i="30"/>
  <c r="N152" i="30"/>
  <c r="N169" i="30"/>
  <c r="N140" i="30"/>
  <c r="N173" i="30"/>
  <c r="N93" i="30"/>
  <c r="N125" i="30"/>
  <c r="N249" i="30"/>
  <c r="N289" i="30"/>
  <c r="N164" i="30"/>
  <c r="N258" i="30"/>
  <c r="N313" i="30"/>
  <c r="N208" i="30"/>
  <c r="N273" i="30"/>
  <c r="N245" i="30"/>
  <c r="N32" i="30"/>
  <c r="N149" i="30"/>
  <c r="N303" i="30"/>
  <c r="N156" i="30"/>
  <c r="N42" i="30"/>
  <c r="N192" i="30"/>
  <c r="N267" i="30"/>
  <c r="N161" i="30"/>
  <c r="N277" i="30"/>
  <c r="N110" i="30"/>
  <c r="N132" i="30"/>
  <c r="N297" i="30"/>
  <c r="N128" i="30"/>
  <c r="N224" i="30"/>
  <c r="N122" i="30"/>
  <c r="N266" i="30"/>
  <c r="N111" i="30"/>
  <c r="N172" i="30"/>
  <c r="N284" i="30"/>
  <c r="N232" i="30"/>
  <c r="N220" i="30"/>
  <c r="N212" i="30"/>
  <c r="N296" i="30"/>
  <c r="N108" i="30"/>
  <c r="N124" i="30"/>
  <c r="N228" i="30"/>
  <c r="N41" i="30"/>
  <c r="N272" i="30"/>
  <c r="N255" i="30"/>
  <c r="N320" i="30"/>
  <c r="N276" i="30"/>
  <c r="N160" i="30"/>
  <c r="N96" i="30"/>
  <c r="N256" i="30"/>
  <c r="N288" i="30"/>
  <c r="N168" i="30"/>
  <c r="N216" i="30"/>
  <c r="N184" i="30"/>
  <c r="N46" i="30"/>
  <c r="N180" i="30"/>
  <c r="N12" i="30"/>
  <c r="N301" i="30"/>
  <c r="N312" i="30"/>
  <c r="N248" i="30"/>
  <c r="N244" i="30"/>
  <c r="N92" i="30"/>
  <c r="N196" i="30"/>
  <c r="N148" i="30"/>
  <c r="N316" i="30"/>
  <c r="N101" i="30"/>
  <c r="N120" i="30"/>
  <c r="N11" i="30"/>
  <c r="N282" i="30"/>
  <c r="N9" i="30"/>
  <c r="N253" i="30"/>
  <c r="N271" i="30"/>
  <c r="N123" i="30"/>
  <c r="N109" i="30"/>
  <c r="N283" i="30"/>
  <c r="N295" i="30"/>
  <c r="N91" i="30"/>
  <c r="N294" i="30"/>
  <c r="N254" i="30"/>
  <c r="N243" i="30"/>
  <c r="N280" i="30"/>
  <c r="N281" i="30"/>
  <c r="N292" i="30"/>
  <c r="N270" i="30"/>
  <c r="N252" i="30"/>
  <c r="N242" i="30"/>
  <c r="N10" i="30"/>
  <c r="N293" i="30"/>
  <c r="N121" i="30"/>
  <c r="Z328" i="30"/>
  <c r="N119" i="30"/>
  <c r="N117" i="30"/>
  <c r="N118" i="30"/>
  <c r="AA328" i="30"/>
  <c r="Y328" i="30"/>
  <c r="I115" i="28"/>
  <c r="I210" i="27"/>
  <c r="I213" i="27"/>
  <c r="I169" i="27"/>
  <c r="I211" i="27"/>
  <c r="I173" i="27"/>
  <c r="I103" i="27"/>
  <c r="I91" i="27"/>
  <c r="I179" i="27"/>
  <c r="I111" i="27"/>
  <c r="I99" i="27"/>
  <c r="I87" i="27"/>
  <c r="I95" i="27"/>
  <c r="I107" i="27"/>
  <c r="I167" i="27"/>
  <c r="I105" i="27"/>
  <c r="I98" i="27"/>
  <c r="I93" i="27"/>
  <c r="I17" i="27"/>
  <c r="I197" i="27"/>
  <c r="I35" i="27"/>
  <c r="I183" i="27"/>
  <c r="I92" i="27"/>
  <c r="I30" i="27"/>
  <c r="I12" i="27"/>
  <c r="I78" i="27"/>
  <c r="I51" i="27"/>
  <c r="I45" i="27"/>
  <c r="I33" i="27"/>
  <c r="I32" i="27"/>
  <c r="I220" i="27"/>
  <c r="I191" i="27"/>
  <c r="I155" i="27"/>
  <c r="I24" i="27"/>
  <c r="I31" i="27"/>
  <c r="I23" i="27"/>
  <c r="I104" i="27"/>
  <c r="I63" i="27"/>
  <c r="I25" i="27"/>
  <c r="I115" i="27"/>
  <c r="I55" i="27"/>
  <c r="I127" i="27"/>
  <c r="I68" i="27"/>
  <c r="I21" i="27"/>
  <c r="I146" i="27"/>
  <c r="I34" i="27"/>
  <c r="I67" i="27"/>
  <c r="I46" i="27"/>
  <c r="I123" i="27"/>
  <c r="I86" i="27"/>
  <c r="I131" i="27"/>
  <c r="I149" i="27"/>
  <c r="I79" i="27"/>
  <c r="I143" i="27"/>
  <c r="I216" i="27"/>
  <c r="I168" i="27"/>
  <c r="I52" i="27"/>
  <c r="I29" i="27"/>
  <c r="I114" i="27"/>
  <c r="I90" i="27"/>
  <c r="I165" i="27"/>
  <c r="I53" i="27"/>
  <c r="I77" i="27"/>
  <c r="I139" i="27"/>
  <c r="I47" i="27"/>
  <c r="I110" i="27"/>
  <c r="I83" i="27"/>
  <c r="I129" i="27"/>
  <c r="I150" i="27"/>
  <c r="I152" i="27"/>
  <c r="I192" i="27"/>
  <c r="I219" i="27"/>
  <c r="I94" i="27"/>
  <c r="I217" i="27"/>
  <c r="I13" i="27"/>
  <c r="I75" i="27"/>
  <c r="I26" i="27"/>
  <c r="I71" i="27"/>
  <c r="I14" i="27"/>
  <c r="I69" i="27"/>
  <c r="I102" i="27"/>
  <c r="I203" i="27"/>
  <c r="I15" i="27"/>
  <c r="I130" i="27"/>
  <c r="I151" i="27"/>
  <c r="I147" i="27"/>
  <c r="I153" i="27"/>
  <c r="I189" i="27"/>
  <c r="I201" i="27"/>
  <c r="I106" i="27"/>
  <c r="I209" i="27"/>
  <c r="I221" i="27"/>
  <c r="I172" i="27"/>
  <c r="I193" i="27"/>
  <c r="I22" i="27"/>
  <c r="I154" i="27"/>
  <c r="I39" i="27"/>
  <c r="I135" i="27"/>
  <c r="I54" i="27"/>
  <c r="I66" i="27"/>
  <c r="I59" i="27"/>
  <c r="I76" i="27"/>
  <c r="I119" i="27"/>
  <c r="I195" i="27"/>
  <c r="I70" i="27"/>
  <c r="I16" i="27"/>
  <c r="I205" i="27"/>
  <c r="I208" i="27"/>
  <c r="I212" i="27"/>
  <c r="I58" i="27"/>
  <c r="I188" i="27"/>
  <c r="I82" i="27"/>
  <c r="I200" i="27"/>
  <c r="I109" i="27"/>
  <c r="I57" i="27"/>
  <c r="I166" i="27"/>
  <c r="I128" i="27"/>
  <c r="I164" i="27"/>
  <c r="I62" i="27"/>
  <c r="I28" i="27"/>
  <c r="I134" i="27"/>
  <c r="I118" i="27"/>
  <c r="I113" i="27"/>
  <c r="I178" i="27"/>
  <c r="I182" i="27"/>
  <c r="I38" i="27"/>
  <c r="I44" i="27"/>
  <c r="I50" i="27"/>
  <c r="I97" i="27"/>
  <c r="I148" i="27"/>
  <c r="I74" i="27"/>
  <c r="I190" i="27"/>
  <c r="I65" i="27"/>
  <c r="I85" i="27"/>
  <c r="I207" i="27"/>
  <c r="I20" i="27"/>
  <c r="I171" i="27"/>
  <c r="I122" i="27"/>
  <c r="I218" i="27"/>
  <c r="I142" i="27"/>
  <c r="I138" i="27"/>
  <c r="I126" i="27"/>
  <c r="I101" i="27"/>
  <c r="I89" i="27"/>
  <c r="I215" i="27"/>
  <c r="I73" i="27"/>
  <c r="I133" i="27"/>
  <c r="I214" i="27"/>
  <c r="I162" i="27"/>
  <c r="I141" i="27"/>
  <c r="I61" i="27"/>
  <c r="I49" i="27"/>
  <c r="I108" i="27"/>
  <c r="I81" i="27"/>
  <c r="I199" i="27"/>
  <c r="I96" i="27"/>
  <c r="I112" i="27"/>
  <c r="I37" i="27"/>
  <c r="I181" i="27"/>
  <c r="I88" i="27"/>
  <c r="I100" i="27"/>
  <c r="I27" i="27"/>
  <c r="I117" i="27"/>
  <c r="I177" i="27"/>
  <c r="I125" i="27"/>
  <c r="I56" i="27"/>
  <c r="I206" i="27"/>
  <c r="I170" i="27"/>
  <c r="I145" i="27"/>
  <c r="I163" i="27"/>
  <c r="I137" i="27"/>
  <c r="I121" i="27"/>
  <c r="I187" i="27"/>
  <c r="I84" i="27"/>
  <c r="I64" i="27"/>
  <c r="I19" i="27"/>
  <c r="I204" i="27"/>
  <c r="I180" i="27"/>
  <c r="I116" i="27"/>
  <c r="I72" i="27"/>
  <c r="I198" i="27"/>
  <c r="I144" i="27"/>
  <c r="I60" i="27"/>
  <c r="I136" i="27"/>
  <c r="I120" i="27"/>
  <c r="I48" i="27"/>
  <c r="I160" i="27"/>
  <c r="I18" i="27"/>
  <c r="I140" i="27"/>
  <c r="I161" i="27"/>
  <c r="I124" i="27"/>
  <c r="I176" i="27"/>
  <c r="I36" i="27"/>
  <c r="I80" i="27"/>
  <c r="I132" i="27"/>
  <c r="I186" i="27"/>
  <c r="I202" i="27"/>
  <c r="I158" i="27"/>
  <c r="I11" i="27"/>
  <c r="I159" i="27"/>
  <c r="I9" i="27"/>
  <c r="I175" i="27"/>
  <c r="I185" i="27"/>
  <c r="I43" i="27"/>
  <c r="I174" i="27"/>
  <c r="I157" i="27"/>
  <c r="I10" i="27"/>
  <c r="I184" i="27"/>
  <c r="I156" i="27"/>
  <c r="I42" i="27"/>
  <c r="I196" i="27"/>
  <c r="I40" i="27"/>
  <c r="M222" i="27"/>
  <c r="N326" i="26"/>
  <c r="N326" i="25"/>
  <c r="I222" i="24"/>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115" i="32" l="1"/>
  <c r="I173" i="31"/>
  <c r="I169" i="31"/>
  <c r="I211" i="31"/>
  <c r="I149" i="31"/>
  <c r="I99" i="31"/>
  <c r="I91" i="31"/>
  <c r="I212" i="31"/>
  <c r="I171" i="31"/>
  <c r="I71" i="31"/>
  <c r="I33" i="31"/>
  <c r="I32" i="31"/>
  <c r="I26" i="31"/>
  <c r="I25" i="31"/>
  <c r="I103" i="31"/>
  <c r="I220" i="31"/>
  <c r="I79" i="31"/>
  <c r="I55" i="31"/>
  <c r="I47" i="31"/>
  <c r="I39" i="31"/>
  <c r="I29" i="31"/>
  <c r="I59" i="31"/>
  <c r="I114" i="31"/>
  <c r="I87" i="31"/>
  <c r="I95" i="31"/>
  <c r="I172" i="31"/>
  <c r="I208" i="31"/>
  <c r="I90" i="31"/>
  <c r="I118" i="31"/>
  <c r="I142" i="31"/>
  <c r="I207" i="31"/>
  <c r="I210" i="31"/>
  <c r="I188" i="31"/>
  <c r="I201" i="31"/>
  <c r="I183" i="31"/>
  <c r="I217" i="31"/>
  <c r="I164" i="31"/>
  <c r="I21" i="31"/>
  <c r="I115" i="31"/>
  <c r="I139" i="31"/>
  <c r="I153" i="31"/>
  <c r="I221" i="31"/>
  <c r="I138" i="31"/>
  <c r="I51" i="31"/>
  <c r="I23" i="31"/>
  <c r="I165" i="31"/>
  <c r="I193" i="31"/>
  <c r="I107" i="31"/>
  <c r="I119" i="31"/>
  <c r="I131" i="31"/>
  <c r="I143" i="31"/>
  <c r="I192" i="31"/>
  <c r="I167" i="31"/>
  <c r="I189" i="31"/>
  <c r="I14" i="31"/>
  <c r="I31" i="31"/>
  <c r="I38" i="31"/>
  <c r="I130" i="31"/>
  <c r="I30" i="31"/>
  <c r="I75" i="31"/>
  <c r="I152" i="31"/>
  <c r="I15" i="31"/>
  <c r="I98" i="31"/>
  <c r="I126" i="31"/>
  <c r="I146" i="31"/>
  <c r="I209" i="31"/>
  <c r="I35" i="31"/>
  <c r="I17" i="31"/>
  <c r="I110" i="31"/>
  <c r="I134" i="31"/>
  <c r="I216" i="31"/>
  <c r="I155" i="31"/>
  <c r="I168" i="31"/>
  <c r="I122" i="31"/>
  <c r="I22" i="31"/>
  <c r="I24" i="31"/>
  <c r="I179" i="31"/>
  <c r="I170" i="31"/>
  <c r="I127" i="31"/>
  <c r="I63" i="31"/>
  <c r="I34" i="31"/>
  <c r="I106" i="31"/>
  <c r="I67" i="31"/>
  <c r="I111" i="31"/>
  <c r="I123" i="31"/>
  <c r="I135" i="31"/>
  <c r="I147" i="31"/>
  <c r="I154" i="31"/>
  <c r="I219" i="31"/>
  <c r="I213" i="31"/>
  <c r="I94" i="31"/>
  <c r="I46" i="31"/>
  <c r="I83" i="31"/>
  <c r="I102" i="31"/>
  <c r="I105" i="31"/>
  <c r="I97" i="31"/>
  <c r="I129" i="31"/>
  <c r="I74" i="31"/>
  <c r="I137" i="31"/>
  <c r="I206" i="31"/>
  <c r="I133" i="31"/>
  <c r="I117" i="31"/>
  <c r="I162" i="31"/>
  <c r="I20" i="31"/>
  <c r="I218" i="31"/>
  <c r="I182" i="31"/>
  <c r="I187" i="31"/>
  <c r="I205" i="31"/>
  <c r="I109" i="31"/>
  <c r="I178" i="31"/>
  <c r="I148" i="31"/>
  <c r="I58" i="31"/>
  <c r="I141" i="31"/>
  <c r="I37" i="31"/>
  <c r="I151" i="31"/>
  <c r="I86" i="31"/>
  <c r="I16" i="31"/>
  <c r="I125" i="31"/>
  <c r="I78" i="31"/>
  <c r="I62" i="31"/>
  <c r="I50" i="31"/>
  <c r="I54" i="31"/>
  <c r="I89" i="31"/>
  <c r="I121" i="31"/>
  <c r="I191" i="31"/>
  <c r="I215" i="31"/>
  <c r="I28" i="31"/>
  <c r="I70" i="31"/>
  <c r="I200" i="31"/>
  <c r="I166" i="31"/>
  <c r="I66" i="31"/>
  <c r="I113" i="31"/>
  <c r="I88" i="31"/>
  <c r="I101" i="31"/>
  <c r="I19" i="31"/>
  <c r="I128" i="31"/>
  <c r="I140" i="31"/>
  <c r="I53" i="31"/>
  <c r="I49" i="31"/>
  <c r="I27" i="31"/>
  <c r="I65" i="31"/>
  <c r="I93" i="31"/>
  <c r="I145" i="31"/>
  <c r="I57" i="31"/>
  <c r="I204" i="31"/>
  <c r="I69" i="31"/>
  <c r="I120" i="31"/>
  <c r="I61" i="31"/>
  <c r="I13" i="31"/>
  <c r="I163" i="31"/>
  <c r="I108" i="31"/>
  <c r="I203" i="31"/>
  <c r="I181" i="31"/>
  <c r="I124" i="31"/>
  <c r="I150" i="31"/>
  <c r="I85" i="31"/>
  <c r="I136" i="31"/>
  <c r="I199" i="31"/>
  <c r="I96" i="31"/>
  <c r="I77" i="31"/>
  <c r="I112" i="31"/>
  <c r="I214" i="31"/>
  <c r="I82" i="31"/>
  <c r="I45" i="31"/>
  <c r="I36" i="31"/>
  <c r="I186" i="31"/>
  <c r="I132" i="31"/>
  <c r="I73" i="31"/>
  <c r="I190" i="31"/>
  <c r="I116" i="31"/>
  <c r="I177" i="31"/>
  <c r="I104" i="31"/>
  <c r="I160" i="31"/>
  <c r="I72" i="31"/>
  <c r="I9" i="31"/>
  <c r="I84" i="31"/>
  <c r="I60" i="31"/>
  <c r="I197" i="31"/>
  <c r="I56" i="31"/>
  <c r="I76" i="31"/>
  <c r="I185" i="31"/>
  <c r="I100" i="31"/>
  <c r="I158" i="31"/>
  <c r="I18" i="31"/>
  <c r="I81" i="31"/>
  <c r="I176" i="31"/>
  <c r="I12" i="31"/>
  <c r="I92" i="31"/>
  <c r="I44" i="31"/>
  <c r="I198" i="31"/>
  <c r="I68" i="31"/>
  <c r="I64" i="31"/>
  <c r="I180" i="31"/>
  <c r="I202" i="31"/>
  <c r="I48" i="31"/>
  <c r="I161" i="31"/>
  <c r="I52" i="31"/>
  <c r="I144" i="31"/>
  <c r="I195" i="31"/>
  <c r="I196" i="31"/>
  <c r="I80" i="31"/>
  <c r="I159" i="31"/>
  <c r="I175" i="31"/>
  <c r="I156" i="31"/>
  <c r="I11" i="31"/>
  <c r="I184" i="31"/>
  <c r="I174" i="31"/>
  <c r="I43" i="31"/>
  <c r="I194" i="31"/>
  <c r="I157" i="31"/>
  <c r="I10" i="31"/>
  <c r="I41" i="31"/>
  <c r="I42" i="31"/>
  <c r="N222" i="31"/>
  <c r="M222" i="31"/>
  <c r="I40" i="31"/>
  <c r="N328" i="30"/>
  <c r="N237" i="30"/>
  <c r="N236" i="30" s="1"/>
  <c r="I222" i="27"/>
  <c r="N326" i="22"/>
  <c r="N326" i="19"/>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I222" i="31" l="1"/>
  <c r="H115" i="6"/>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<sst xmlns="http://schemas.openxmlformats.org/spreadsheetml/2006/main" count="24448" uniqueCount="596">
  <si>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</si>
  <si>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</si>
  <si>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</si>
  <si>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</si>
  <si>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</si>
  <si>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</si>
  <si>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</si>
  <si>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</si>
  <si>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</si>
  <si>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</si>
  <si>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</si>
  <si>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</si>
  <si>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</si>
  <si>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</si>
  <si>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</si>
  <si>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</si>
  <si>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</si>
  <si>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</si>
  <si>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</si>
  <si>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</si>
  <si>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</si>
  <si>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</si>
  <si>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</si>
  <si>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</si>
  <si>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</si>
  <si>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</si>
  <si>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</si>
  <si>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</si>
  <si>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</si>
  <si>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</si>
  <si>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</si>
  <si>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</si>
  <si>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</si>
  <si>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</si>
  <si>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</si>
  <si>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</si>
  <si>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</si>
  <si>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</si>
  <si>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</si>
  <si>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</si>
  <si>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</si>
  <si>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</si>
  <si>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</si>
  <si>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</si>
  <si>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</si>
  <si>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</si>
  <si>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</si>
  <si>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</si>
  <si>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</si>
  <si>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</si>
  <si>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</si>
  <si>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</si>
  <si>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</si>
  <si>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</si>
  <si>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</si>
  <si>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</si>
  <si>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</si>
  <si>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</si>
  <si>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</si>
  <si>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</si>
  <si>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</si>
  <si>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</si>
  <si>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</si>
  <si>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</si>
  <si>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</si>
  <si>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</si>
  <si>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</si>
  <si>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</si>
  <si>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</si>
  <si>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</si>
  <si>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</si>
  <si>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</si>
  <si>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</si>
  <si>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</si>
  <si>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</si>
  <si>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</si>
  <si>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</si>
  <si>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</si>
  <si>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</si>
  <si>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</si>
  <si>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</si>
  <si>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</si>
  <si>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</si>
  <si>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</si>
  <si>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</si>
  <si>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</si>
  <si>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</si>
  <si>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</si>
  <si>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</si>
  <si>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</si>
  <si>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</si>
  <si>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</si>
  <si>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</si>
  <si>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</si>
  <si>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</si>
  <si>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</si>
  <si>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</si>
  <si>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</si>
  <si>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</si>
  <si>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</si>
  <si>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</si>
  <si>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</si>
  <si>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</si>
  <si>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</si>
  <si>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</si>
  <si>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</si>
  <si>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</si>
  <si>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</si>
  <si>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</si>
  <si>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</si>
  <si>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</si>
  <si>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</si>
  <si>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</si>
  <si>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</si>
  <si>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</si>
  <si>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</si>
  <si>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</si>
  <si>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</si>
  <si>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</si>
  <si>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</si>
  <si>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</si>
  <si>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</si>
  <si>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</si>
  <si>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</si>
  <si>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</si>
  <si>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</si>
  <si>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</si>
  <si>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</si>
  <si>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</si>
  <si>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</si>
  <si>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</si>
  <si>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</si>
  <si>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</si>
  <si>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</si>
  <si>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</si>
  <si>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</si>
  <si>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</si>
  <si>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</si>
  <si>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</si>
  <si>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</si>
  <si>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</si>
  <si>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</si>
  <si>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</si>
  <si>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</si>
  <si>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</si>
  <si>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</si>
  <si>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</si>
  <si>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</si>
  <si>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</si>
  <si>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</si>
  <si>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</si>
  <si>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</si>
  <si>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</si>
  <si>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</si>
  <si>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</si>
  <si>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</si>
  <si>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</si>
  <si>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</si>
  <si>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</si>
  <si>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</si>
  <si>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</si>
  <si>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</si>
  <si>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</si>
  <si>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</si>
  <si>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</si>
  <si>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</si>
  <si>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</si>
  <si>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</si>
  <si>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</si>
  <si>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</si>
  <si>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</si>
  <si>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</si>
  <si>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</si>
  <si>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</si>
  <si>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</si>
  <si>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</si>
  <si>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</si>
  <si>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</si>
  <si>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</si>
  <si>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</si>
  <si>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</si>
  <si>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</si>
  <si>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</si>
  <si>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</si>
  <si>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</si>
  <si>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</si>
  <si>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</si>
  <si>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</si>
  <si>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</si>
  <si>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</si>
  <si>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</si>
  <si>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</si>
  <si>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</si>
  <si>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</si>
  <si>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</si>
  <si>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</si>
  <si>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</si>
  <si>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</si>
  <si>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</si>
  <si>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</si>
  <si>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</si>
  <si>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</si>
  <si>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</si>
  <si>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</si>
  <si>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</si>
  <si>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</si>
  <si>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</si>
  <si>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</si>
  <si>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</si>
  <si>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</si>
  <si>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</si>
  <si>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</si>
  <si>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</si>
  <si>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</si>
  <si>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</si>
  <si>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</si>
  <si>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</si>
  <si>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</si>
  <si>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</si>
  <si>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</si>
  <si>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</si>
  <si>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</si>
  <si>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</si>
  <si>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</si>
  <si>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</si>
  <si>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</si>
  <si>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</si>
  <si>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</si>
  <si>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</si>
  <si>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</si>
  <si>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</si>
  <si>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</si>
  <si>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</si>
  <si>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</si>
  <si>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</si>
  <si>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</si>
  <si>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</si>
  <si>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</si>
  <si>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</si>
  <si>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</si>
  <si>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</si>
  <si>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</si>
  <si>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</si>
  <si>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</si>
  <si>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</si>
  <si>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</si>
  <si>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</si>
  <si>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</si>
  <si>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</si>
  <si>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</si>
  <si>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</si>
  <si>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</si>
  <si>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</si>
  <si>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</si>
  <si>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</si>
  <si>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</si>
  <si>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</si>
  <si>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</si>
  <si>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</si>
  <si>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</si>
  <si>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</si>
  <si>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</si>
  <si>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</si>
  <si>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</si>
  <si>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</si>
  <si>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</si>
  <si>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</si>
  <si>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</si>
  <si>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</si>
  <si>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</si>
  <si>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</si>
  <si>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</si>
  <si>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</si>
  <si>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</si>
  <si>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</si>
  <si>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</si>
  <si>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</si>
  <si>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</si>
  <si>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</si>
  <si>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</si>
  <si>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</si>
  <si>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</si>
  <si>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</si>
  <si>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</si>
  <si>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</si>
  <si>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</si>
  <si>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</si>
  <si>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</si>
  <si>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</si>
  <si>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</si>
  <si>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</si>
  <si>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</si>
  <si>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</si>
  <si>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</si>
  <si>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</si>
  <si>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</si>
  <si>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</si>
  <si>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</si>
  <si>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</si>
  <si>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</si>
  <si>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</si>
  <si>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</si>
  <si>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</si>
  <si>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</si>
  <si>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</si>
  <si>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</si>
  <si>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</si>
  <si>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</si>
  <si>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</si>
  <si>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</si>
  <si>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</si>
  <si>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</si>
  <si>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</si>
  <si>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</si>
  <si>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</si>
  <si>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</si>
  <si>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</si>
  <si>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</si>
  <si>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</si>
  <si>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</si>
  <si>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</si>
  <si>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</si>
  <si>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</si>
  <si>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</si>
  <si>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</si>
  <si>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</si>
  <si>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</si>
  <si>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</si>
  <si>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</si>
  <si>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</si>
  <si>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</si>
  <si>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</si>
  <si>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</si>
  <si>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</si>
  <si>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</si>
  <si>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</si>
  <si>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</si>
  <si>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</si>
  <si>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</si>
  <si>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</si>
  <si>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</si>
  <si>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</si>
  <si>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</si>
  <si>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</si>
  <si>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</si>
  <si>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</si>
  <si>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</si>
  <si>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</si>
  <si>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</si>
  <si>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</si>
  <si>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</si>
  <si>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</si>
  <si>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</si>
  <si>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</si>
  <si>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</si>
  <si>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</si>
  <si>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</si>
  <si>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</si>
  <si>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</si>
  <si>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</si>
  <si>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</si>
  <si>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</si>
  <si>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</si>
  <si>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</si>
  <si>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</si>
  <si>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</si>
  <si>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</si>
  <si>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</si>
  <si>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</si>
  <si>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</si>
  <si>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</si>
  <si>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</si>
  <si>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</si>
  <si>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</si>
  <si>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</si>
  <si>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</si>
  <si>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</si>
  <si>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</si>
  <si>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</si>
  <si>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</si>
  <si>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</si>
  <si>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</si>
  <si>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</si>
  <si>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</si>
  <si>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</si>
  <si>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</si>
  <si>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</si>
  <si>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</si>
  <si>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</si>
  <si>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</si>
  <si>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</si>
  <si>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</si>
  <si>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</si>
  <si>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</si>
  <si>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</si>
  <si>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</si>
  <si>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</si>
  <si>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</si>
  <si>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</si>
  <si>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</si>
  <si>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</si>
  <si>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</si>
  <si>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</si>
  <si>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</si>
  <si>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</si>
  <si>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</si>
  <si>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</si>
  <si>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</si>
  <si>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</si>
  <si>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</si>
  <si>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</si>
  <si>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</si>
  <si>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</si>
  <si>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</si>
  <si>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</si>
  <si>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</si>
  <si>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</si>
  <si>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</si>
  <si>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</si>
  <si>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</si>
  <si>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</si>
  <si>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</si>
  <si>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</si>
  <si>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</si>
  <si>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</si>
  <si>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</si>
  <si>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</si>
  <si>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</si>
  <si>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</si>
  <si>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</si>
  <si>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</si>
  <si>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</si>
  <si>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</si>
  <si>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</si>
  <si>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</si>
  <si>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</si>
  <si>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</si>
  <si>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</si>
  <si>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</si>
  <si>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</si>
  <si>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</si>
  <si>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</si>
  <si>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</si>
  <si>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</si>
  <si>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</si>
  <si>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</si>
  <si>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</si>
  <si>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</si>
  <si>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</si>
  <si>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</si>
  <si>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</si>
  <si>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</si>
  <si>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</si>
  <si>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</si>
  <si>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</si>
  <si>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</si>
  <si>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</si>
  <si>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</si>
  <si>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</si>
  <si>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</si>
  <si>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</si>
  <si>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</si>
  <si>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</si>
  <si>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</si>
  <si>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</si>
  <si>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</si>
  <si>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</si>
  <si>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</si>
  <si>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</si>
  <si>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</si>
  <si>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</si>
  <si>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</si>
  <si>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</si>
  <si>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</si>
  <si>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</si>
  <si>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</si>
  <si>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</si>
  <si>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</si>
  <si>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</si>
  <si>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</si>
  <si>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</si>
  <si>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</si>
  <si>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</si>
  <si>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</si>
  <si>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</si>
  <si>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</si>
  <si>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</si>
  <si>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</si>
  <si>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</si>
  <si>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</si>
  <si>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</si>
  <si>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</si>
  <si>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</si>
  <si>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</si>
  <si>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</si>
  <si>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</si>
  <si>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</si>
  <si>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</si>
  <si>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</si>
  <si>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</si>
  <si>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</si>
  <si>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</si>
  <si>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</si>
  <si>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</si>
  <si>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</si>
  <si>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</si>
  <si>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</si>
  <si>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</si>
  <si>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</si>
  <si>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</si>
  <si>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</si>
  <si>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</si>
  <si>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</si>
  <si>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</si>
  <si>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</si>
  <si>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</si>
  <si>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</si>
  <si>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</si>
  <si>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</si>
  <si>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</si>
  <si>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</si>
  <si>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</si>
  <si>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</si>
  <si>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</si>
  <si>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</si>
  <si>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</si>
  <si>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</si>
  <si>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</si>
  <si>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</si>
  <si>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</si>
  <si>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</si>
  <si>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</si>
  <si>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</si>
  <si>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</si>
  <si>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</si>
  <si>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</si>
  <si>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</si>
  <si>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</si>
  <si>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</si>
  <si>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</si>
  <si>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</si>
  <si>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</si>
  <si>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</si>
  <si>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</si>
  <si>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</si>
  <si>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</si>
  <si>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</si>
  <si>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</si>
  <si>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</si>
  <si>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</si>
  <si>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</si>
  <si>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</si>
  <si>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</si>
  <si>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</si>
  <si>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</si>
  <si>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</si>
  <si>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</si>
  <si>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</si>
  <si>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</si>
  <si>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</si>
  <si>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</si>
  <si>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</si>
  <si>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</si>
  <si>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</si>
  <si>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</si>
  <si>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</si>
  <si>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</si>
  <si>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</si>
  <si>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</si>
  <si>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</si>
  <si>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</si>
  <si>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</si>
  <si>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</si>
  <si>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</si>
  <si>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</si>
  <si>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</si>
  <si>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</si>
  <si>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</si>
  <si>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</si>
  <si>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</si>
  <si>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</si>
  <si>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</si>
  <si>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</si>
  <si>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</si>
  <si>
    <t>PERIODO DEL 01/01/2025 AL 31/08/2025</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</si>
  <si>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 Radicado No. 2-2025-050789 de 22 de agosto de 2025, radicado ANI No. 20254091056702 de 22 de agosto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xml:space="preserve">,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xml:space="preserve">, de la cuenta A-03 </t>
    </r>
    <r>
      <rPr>
        <i/>
        <sz val="12"/>
        <rFont val="Aptos Narrow"/>
        <family val="2"/>
        <scheme val="minor"/>
      </rPr>
      <t>“Transferencias Corrientes”</t>
    </r>
    <r>
      <rPr>
        <sz val="12"/>
        <rFont val="Aptos Narrow"/>
        <family val="2"/>
        <scheme val="minor"/>
      </rPr>
      <t xml:space="preserve"> del Presupuesto de Gastos de Funcionamiento, por valor de  $2.786.694.813, con fuente de financiación recursos propios.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</si>
  <si>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r>
      <rPr>
        <b/>
        <sz val="12"/>
        <rFont val="Aptos Narrow"/>
        <family val="2"/>
        <scheme val="minor"/>
      </rPr>
      <t>Fuente:</t>
    </r>
    <r>
      <rPr>
        <sz val="12"/>
        <rFont val="Aptos Narrow"/>
        <family val="2"/>
        <scheme val="minor"/>
      </rPr>
      <t xml:space="preserve"> Información del SIIF Nación al 31 de agosto de 2025.</t>
    </r>
  </si>
  <si>
    <t>PERIODO: 01/01/2025 AL 31/08/2025</t>
  </si>
  <si>
    <r>
      <rPr>
        <b/>
        <sz val="9"/>
        <rFont val="Aptos Narrow"/>
        <family val="2"/>
        <scheme val="minor"/>
      </rPr>
      <t>Fuente:</t>
    </r>
    <r>
      <rPr>
        <sz val="9"/>
        <rFont val="Aptos Narrow"/>
        <family val="2"/>
        <scheme val="minor"/>
      </rPr>
      <t xml:space="preserve"> Información del SIIF Nación al 31 de agosto de 2025.</t>
    </r>
  </si>
  <si>
    <r>
      <t xml:space="preserve">Fuente: </t>
    </r>
    <r>
      <rPr>
        <sz val="9"/>
        <rFont val="Aptos Narrow"/>
        <family val="2"/>
        <scheme val="minor"/>
      </rPr>
      <t>Información del SIIF Nación al 31 de agosto 2025.</t>
    </r>
  </si>
  <si>
    <t>PERIODO DEL 01/01/2025 AL 30/09/2025</t>
  </si>
  <si>
    <r>
      <rPr>
        <b/>
        <sz val="12"/>
        <rFont val="Aptos Narrow"/>
        <family val="2"/>
        <scheme val="minor"/>
      </rPr>
      <t>Fuente:</t>
    </r>
    <r>
      <rPr>
        <sz val="12"/>
        <rFont val="Aptos Narrow"/>
        <family val="2"/>
        <scheme val="minor"/>
      </rPr>
      <t xml:space="preserve"> Información del SIIF Nación al 30 de septiembre de 2025.</t>
    </r>
  </si>
  <si>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</si>
  <si>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t>PERIODO: 01/01/2025 AL 30/09/2025</t>
  </si>
  <si>
    <r>
      <t xml:space="preserve">Fuente: </t>
    </r>
    <r>
      <rPr>
        <sz val="9"/>
        <rFont val="Aptos Narrow"/>
        <family val="2"/>
        <scheme val="minor"/>
      </rPr>
      <t>Información del SIIF Nación al  30 de septiembre de 2025</t>
    </r>
    <r>
      <rPr>
        <b/>
        <sz val="9"/>
        <rFont val="Aptos Narrow"/>
        <family val="2"/>
        <scheme val="minor"/>
      </rPr>
      <t>.</t>
    </r>
  </si>
  <si>
    <r>
      <t xml:space="preserve">Fuente: </t>
    </r>
    <r>
      <rPr>
        <sz val="9"/>
        <rFont val="Aptos Narrow"/>
        <family val="2"/>
        <scheme val="minor"/>
      </rPr>
      <t>Información del SIIF Nación al 30 de septiembre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</si>
</sst>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8">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409">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4" fontId="10" fillId="2" borderId="0" xfId="1" applyNumberFormat="1" applyFont="1" applyFill="1" applyAlignment="1">
      <alignment vertical="center"/>
    </xf>
    <xf numFmtId="49" fontId="6" fillId="3" borderId="34" xfId="6" applyNumberFormat="1" applyFont="1" applyFill="1" applyBorder="1" applyAlignment="1">
      <alignment vertical="center"/>
    </xf>
    <xf numFmtId="49" fontId="6" fillId="3" borderId="19" xfId="6" applyNumberFormat="1" applyFont="1" applyFill="1" applyBorder="1" applyAlignment="1">
      <alignment vertical="center"/>
    </xf>
    <xf numFmtId="49" fontId="13" fillId="2" borderId="17" xfId="6" applyNumberFormat="1" applyFont="1" applyFill="1" applyBorder="1" applyAlignment="1">
      <alignment vertical="center"/>
    </xf>
    <xf numFmtId="49" fontId="13" fillId="2" borderId="11" xfId="6" applyNumberFormat="1" applyFont="1" applyFill="1" applyBorder="1" applyAlignment="1">
      <alignment vertical="center"/>
    </xf>
    <xf numFmtId="49" fontId="6" fillId="2" borderId="11" xfId="6" applyNumberFormat="1" applyFont="1" applyFill="1" applyBorder="1" applyAlignment="1">
      <alignment vertical="center"/>
    </xf>
    <xf numFmtId="49" fontId="6" fillId="2" borderId="17" xfId="6" applyNumberFormat="1" applyFont="1" applyFill="1" applyBorder="1" applyAlignment="1">
      <alignment vertical="center"/>
    </xf>
    <xf numFmtId="0" fontId="13" fillId="2" borderId="17" xfId="6" applyFont="1" applyFill="1" applyBorder="1" applyAlignment="1">
      <alignment vertical="center"/>
    </xf>
    <xf numFmtId="0" fontId="13" fillId="2" borderId="11" xfId="6" applyFont="1" applyFill="1" applyBorder="1" applyAlignment="1">
      <alignment vertical="center"/>
    </xf>
    <xf numFmtId="0" fontId="22" fillId="0" borderId="0" xfId="17" applyFont="1" applyAlignment="1">
      <alignment vertical="center"/>
    </xf>
    <xf numFmtId="0" fontId="14" fillId="2" borderId="0" xfId="17" applyFont="1" applyFill="1" applyAlignment="1">
      <alignment vertical="center"/>
    </xf>
    <xf numFmtId="0" fontId="14" fillId="2" borderId="0" xfId="17" applyFont="1" applyFill="1" applyAlignment="1">
      <alignment vertical="center" wrapText="1"/>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0" fontId="6" fillId="2" borderId="13" xfId="1" applyFont="1" applyFill="1" applyBorder="1" applyAlignment="1">
      <alignment horizontal="left"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39" fontId="6" fillId="3" borderId="35" xfId="2" applyNumberFormat="1" applyFont="1" applyFill="1" applyBorder="1" applyAlignment="1">
      <alignment horizontal="center" vertical="center"/>
    </xf>
    <xf numFmtId="39" fontId="6" fillId="3" borderId="20" xfId="2" applyNumberFormat="1" applyFont="1" applyFill="1" applyBorder="1" applyAlignment="1">
      <alignment horizontal="center" vertical="center"/>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21" fillId="0" borderId="0" xfId="17" applyFont="1" applyAlignment="1">
      <alignment horizontal="left" vertical="center"/>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8">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2 2 6" xfId="17" xr:uid="{66599ACF-31B6-43C7-9679-332ED6DE9C79}"/>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F9CC418-810C-4D15-A005-D5B99ED2BF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3D9E8570-D049-4863-8FE5-17B0267D99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9F3F13E5-AFDD-4E99-A83D-EA70156AB7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60452B04-D3DC-4D01-94C5-352C905BDA5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547CAED-15C8-46D2-AC7C-11B8EAA27D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8F9FC9C2-89E4-46D8-92C9-317E0A3ED51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762804" cy="77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lio%202025/INFORMES%20DE%20EJECUCI&#211;N%20Y%20LISTADOS%20CIERRE%20MES%20JUNIO%202025.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anionline-my.sharepoint.com/personal/asorozco_ani_gov_co/Documents/PRESUPUESTO/EJECUCIONES%20PRESUPUESTO/EJECUCIONES%202025/septiembre%202025/Copia%20de%20INFORMES%20EJECUCI&#211;N%20GASTOS%20VIGENCIA%20Y%20REZAGO%20Y%20LISTADOS%20CIERRE%20SEPTIEMBRE%202025.xlsx" TargetMode="External"/><Relationship Id="rId2" Type="http://schemas.microsoft.com/office/2019/04/relationships/externalLinkLongPath" Target="/personal/asorozco_ani_gov_co/Documents/PRESUPUESTO/EJECUCIONES%20PRESUPUESTO/EJECUCIONES%202025/septiembre%202025/Copia%20de%20INFORMES%20EJECUCI&#211;N%20GASTOS%20VIGENCIA%20Y%20REZAGO%20Y%20LISTADOS%20CIERRE%20SEPTIEMBRE%202025.xlsx?6C08F5CB" TargetMode="External"/><Relationship Id="rId1" Type="http://schemas.openxmlformats.org/officeDocument/2006/relationships/externalLinkPath" Target="file:///\\6C08F5CB\Copia%20de%20INFORMES%20EJECUCI&#211;N%20GASTOS%20VIGENCIA%20Y%20REZAGO%20Y%20LISTADOS%20CIERRE%20SEPT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CUMULADO-DECRETO"/>
      <sheetName val="APROPIACIONES VIGENCIA 2025"/>
      <sheetName val="EJECUCIÓN VIGENCIA"/>
      <sheetName val="LISTADO CDPs VIGENCIA"/>
      <sheetName val="LISTADO COMPROMISOS VIGENCIA"/>
      <sheetName val="LISTADO OBLIGACIONES VIGENCIA"/>
      <sheetName val="LISTADO ORDENES PAGO VIGENCIA"/>
      <sheetName val="EJECUCIÓN RESERVAS"/>
      <sheetName val="LISTADO COMPROMISOS RESERVAS"/>
      <sheetName val="LISTADO OBLIGACIONES RESERVAS"/>
      <sheetName val="LISTADO ORDENES DE PAGO RESERVA"/>
      <sheetName val="EJECUCIÓN CXP"/>
      <sheetName val="LISTADO OBLIGACIONES CXP"/>
      <sheetName val="LISTADO ORDENES DE PAGO CXP"/>
      <sheetName val="ACUMULADO-DECRETO (2)"/>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23">
          <cell r="AP323">
            <v>134319232110</v>
          </cell>
        </row>
        <row r="333">
          <cell r="AU333">
            <v>76659585135.339996</v>
          </cell>
        </row>
      </sheetData>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2</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42"/>
      <c r="B8" s="343"/>
      <c r="C8" s="343"/>
      <c r="D8" s="343"/>
      <c r="E8" s="343"/>
      <c r="F8" s="343"/>
      <c r="G8" s="209" t="s">
        <v>26</v>
      </c>
      <c r="H8" s="209" t="s">
        <v>27</v>
      </c>
      <c r="I8" s="209" t="s">
        <v>28</v>
      </c>
      <c r="J8" s="209" t="s">
        <v>29</v>
      </c>
      <c r="K8" s="209" t="s">
        <v>30</v>
      </c>
      <c r="L8" s="210" t="s">
        <v>31</v>
      </c>
      <c r="M8" s="337"/>
      <c r="N8" s="337"/>
      <c r="O8" s="337"/>
      <c r="P8" s="331"/>
      <c r="Q8" s="331"/>
      <c r="R8" s="331"/>
      <c r="S8" s="333"/>
      <c r="T8" s="333"/>
      <c r="U8" s="333"/>
      <c r="V8" s="333"/>
      <c r="W8" s="333"/>
      <c r="X8" s="333"/>
      <c r="Y8" s="211" t="s">
        <v>32</v>
      </c>
      <c r="Z8" s="211" t="s">
        <v>33</v>
      </c>
      <c r="AA8" s="211" t="s">
        <v>34</v>
      </c>
      <c r="AB8" s="211" t="s">
        <v>35</v>
      </c>
      <c r="AC8" s="212" t="s">
        <v>36</v>
      </c>
    </row>
    <row r="9" spans="1:29" s="2" customFormat="1" ht="21.75" customHeight="1" thickBot="1" x14ac:dyDescent="0.3">
      <c r="A9" s="320" t="s">
        <v>37</v>
      </c>
      <c r="B9" s="213" t="s">
        <v>38</v>
      </c>
      <c r="C9" s="213">
        <v>10</v>
      </c>
      <c r="D9" s="309" t="s">
        <v>39</v>
      </c>
      <c r="E9" s="326"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21"/>
      <c r="B10" s="213" t="s">
        <v>41</v>
      </c>
      <c r="C10" s="213">
        <v>20</v>
      </c>
      <c r="D10" s="310"/>
      <c r="E10" s="327"/>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94" t="s">
        <v>192</v>
      </c>
      <c r="B87" s="52" t="s">
        <v>38</v>
      </c>
      <c r="C87" s="52">
        <v>10</v>
      </c>
      <c r="D87" s="328" t="s">
        <v>39</v>
      </c>
      <c r="E87" s="298"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95"/>
      <c r="B88" s="30" t="s">
        <v>41</v>
      </c>
      <c r="C88" s="30">
        <v>20</v>
      </c>
      <c r="D88" s="329"/>
      <c r="E88" s="299"/>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20" t="s">
        <v>224</v>
      </c>
      <c r="B104" s="322" t="s">
        <v>38</v>
      </c>
      <c r="C104" s="324">
        <v>11</v>
      </c>
      <c r="D104" s="221" t="s">
        <v>225</v>
      </c>
      <c r="E104" s="326"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21"/>
      <c r="B105" s="323"/>
      <c r="C105" s="325"/>
      <c r="D105" s="221" t="s">
        <v>39</v>
      </c>
      <c r="E105" s="327"/>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17" t="s">
        <v>227</v>
      </c>
      <c r="B106" s="318" t="s">
        <v>38</v>
      </c>
      <c r="C106" s="318">
        <v>11</v>
      </c>
      <c r="D106" s="22" t="s">
        <v>225</v>
      </c>
      <c r="E106" s="319"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305"/>
      <c r="B107" s="297"/>
      <c r="C107" s="297"/>
      <c r="D107" s="30" t="s">
        <v>39</v>
      </c>
      <c r="E107" s="301"/>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06" t="s">
        <v>238</v>
      </c>
      <c r="B113" s="309" t="s">
        <v>38</v>
      </c>
      <c r="C113" s="222">
        <v>10</v>
      </c>
      <c r="D113" s="311" t="s">
        <v>39</v>
      </c>
      <c r="E113" s="314"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07"/>
      <c r="B114" s="310"/>
      <c r="C114" s="222">
        <v>11</v>
      </c>
      <c r="D114" s="312"/>
      <c r="E114" s="315"/>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08"/>
      <c r="B115" s="213" t="s">
        <v>41</v>
      </c>
      <c r="C115" s="222">
        <v>20</v>
      </c>
      <c r="D115" s="313"/>
      <c r="E115" s="316"/>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17" t="s">
        <v>240</v>
      </c>
      <c r="B116" s="318" t="s">
        <v>38</v>
      </c>
      <c r="C116" s="22">
        <v>10</v>
      </c>
      <c r="D116" s="318" t="s">
        <v>39</v>
      </c>
      <c r="E116" s="319"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305"/>
      <c r="B117" s="297"/>
      <c r="C117" s="30">
        <v>11</v>
      </c>
      <c r="D117" s="297"/>
      <c r="E117" s="301"/>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304" t="s">
        <v>242</v>
      </c>
      <c r="B118" s="296" t="s">
        <v>38</v>
      </c>
      <c r="C118" s="30">
        <v>10</v>
      </c>
      <c r="D118" s="296" t="s">
        <v>39</v>
      </c>
      <c r="E118" s="300"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305"/>
      <c r="B119" s="297"/>
      <c r="C119" s="30">
        <v>11</v>
      </c>
      <c r="D119" s="297"/>
      <c r="E119" s="301"/>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304" t="s">
        <v>257</v>
      </c>
      <c r="B128" s="296" t="s">
        <v>38</v>
      </c>
      <c r="C128" s="30">
        <v>10</v>
      </c>
      <c r="D128" s="296" t="s">
        <v>39</v>
      </c>
      <c r="E128" s="300"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305"/>
      <c r="B129" s="297"/>
      <c r="C129" s="30">
        <v>11</v>
      </c>
      <c r="D129" s="297"/>
      <c r="E129" s="301"/>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304" t="s">
        <v>259</v>
      </c>
      <c r="B130" s="346" t="s">
        <v>38</v>
      </c>
      <c r="C130" s="30">
        <v>10</v>
      </c>
      <c r="D130" s="296" t="s">
        <v>39</v>
      </c>
      <c r="E130" s="300"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305"/>
      <c r="B131" s="347"/>
      <c r="C131" s="30">
        <v>11</v>
      </c>
      <c r="D131" s="297"/>
      <c r="E131" s="301"/>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304" t="s">
        <v>409</v>
      </c>
      <c r="B248" s="30" t="s">
        <v>38</v>
      </c>
      <c r="C248" s="30">
        <v>10</v>
      </c>
      <c r="D248" s="296" t="s">
        <v>39</v>
      </c>
      <c r="E248" s="300"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305"/>
      <c r="B249" s="52" t="s">
        <v>41</v>
      </c>
      <c r="C249" s="52">
        <v>20</v>
      </c>
      <c r="D249" s="297"/>
      <c r="E249" s="301"/>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304" t="s">
        <v>411</v>
      </c>
      <c r="B250" s="30" t="s">
        <v>38</v>
      </c>
      <c r="C250" s="30">
        <v>10</v>
      </c>
      <c r="D250" s="296" t="s">
        <v>39</v>
      </c>
      <c r="E250" s="300"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305"/>
      <c r="B251" s="30" t="s">
        <v>41</v>
      </c>
      <c r="C251" s="30">
        <v>20</v>
      </c>
      <c r="D251" s="297"/>
      <c r="E251" s="301"/>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304" t="s">
        <v>412</v>
      </c>
      <c r="B252" s="30" t="s">
        <v>38</v>
      </c>
      <c r="C252" s="30">
        <v>10</v>
      </c>
      <c r="D252" s="296" t="s">
        <v>39</v>
      </c>
      <c r="E252" s="300"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305"/>
      <c r="B253" s="30" t="s">
        <v>41</v>
      </c>
      <c r="C253" s="30">
        <v>20</v>
      </c>
      <c r="D253" s="297"/>
      <c r="E253" s="301"/>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304" t="s">
        <v>414</v>
      </c>
      <c r="B254" s="30" t="s">
        <v>38</v>
      </c>
      <c r="C254" s="30">
        <v>10</v>
      </c>
      <c r="D254" s="296" t="s">
        <v>39</v>
      </c>
      <c r="E254" s="300"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305"/>
      <c r="B255" s="30" t="s">
        <v>41</v>
      </c>
      <c r="C255" s="30">
        <v>20</v>
      </c>
      <c r="D255" s="297"/>
      <c r="E255" s="301"/>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304" t="s">
        <v>441</v>
      </c>
      <c r="B276" s="296" t="s">
        <v>38</v>
      </c>
      <c r="C276" s="30">
        <v>10</v>
      </c>
      <c r="D276" s="296" t="s">
        <v>39</v>
      </c>
      <c r="E276" s="300"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305"/>
      <c r="B277" s="297"/>
      <c r="C277" s="30">
        <v>11</v>
      </c>
      <c r="D277" s="297"/>
      <c r="E277" s="301"/>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304" t="s">
        <v>443</v>
      </c>
      <c r="B278" s="296" t="s">
        <v>38</v>
      </c>
      <c r="C278" s="30">
        <v>10</v>
      </c>
      <c r="D278" s="30" t="s">
        <v>39</v>
      </c>
      <c r="E278" s="298"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305"/>
      <c r="B279" s="297"/>
      <c r="C279" s="30">
        <v>11</v>
      </c>
      <c r="D279" s="30" t="s">
        <v>39</v>
      </c>
      <c r="E279" s="299"/>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02" t="s">
        <v>457</v>
      </c>
      <c r="B288" s="102" t="s">
        <v>38</v>
      </c>
      <c r="C288" s="30">
        <v>10</v>
      </c>
      <c r="D288" s="296" t="s">
        <v>39</v>
      </c>
      <c r="E288" s="298"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03"/>
      <c r="B289" s="102" t="s">
        <v>41</v>
      </c>
      <c r="C289" s="30">
        <v>20</v>
      </c>
      <c r="D289" s="297"/>
      <c r="E289" s="299"/>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02" t="s">
        <v>459</v>
      </c>
      <c r="B290" s="102" t="s">
        <v>38</v>
      </c>
      <c r="C290" s="30">
        <v>10</v>
      </c>
      <c r="D290" s="296" t="s">
        <v>39</v>
      </c>
      <c r="E290" s="298"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03"/>
      <c r="B291" s="102" t="s">
        <v>41</v>
      </c>
      <c r="C291" s="30">
        <v>20</v>
      </c>
      <c r="D291" s="297"/>
      <c r="E291" s="299"/>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94" t="s">
        <v>466</v>
      </c>
      <c r="B296" s="52" t="s">
        <v>38</v>
      </c>
      <c r="C296" s="30">
        <v>10</v>
      </c>
      <c r="D296" s="296" t="s">
        <v>39</v>
      </c>
      <c r="E296" s="298"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95"/>
      <c r="B297" s="102" t="s">
        <v>41</v>
      </c>
      <c r="C297" s="30">
        <v>20</v>
      </c>
      <c r="D297" s="297"/>
      <c r="E297" s="299"/>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94" t="s">
        <v>468</v>
      </c>
      <c r="B298" s="52" t="s">
        <v>38</v>
      </c>
      <c r="C298" s="30">
        <v>10</v>
      </c>
      <c r="D298" s="296" t="s">
        <v>39</v>
      </c>
      <c r="E298" s="300"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95"/>
      <c r="B299" s="52" t="s">
        <v>41</v>
      </c>
      <c r="C299" s="30">
        <v>20</v>
      </c>
      <c r="D299" s="297"/>
      <c r="E299" s="301"/>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88" t="s">
        <v>497</v>
      </c>
      <c r="B322" s="289"/>
      <c r="C322" s="289"/>
      <c r="D322" s="289"/>
      <c r="E322" s="290"/>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91" t="s">
        <v>499</v>
      </c>
      <c r="B324" s="292"/>
      <c r="C324" s="292"/>
      <c r="D324" s="292"/>
      <c r="E324" s="292"/>
      <c r="F324" s="292"/>
      <c r="G324" s="292"/>
      <c r="H324" s="292"/>
      <c r="I324" s="292"/>
      <c r="J324" s="292"/>
      <c r="K324" s="292"/>
      <c r="L324" s="292"/>
      <c r="M324" s="292"/>
      <c r="N324" s="292"/>
      <c r="O324" s="293"/>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533</v>
      </c>
      <c r="B5" s="390"/>
      <c r="C5" s="390"/>
      <c r="D5" s="390"/>
      <c r="E5" s="390"/>
      <c r="F5" s="390"/>
      <c r="G5" s="390"/>
      <c r="H5" s="390"/>
      <c r="I5" s="390"/>
      <c r="J5" s="390"/>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34"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3"/>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82"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52"/>
      <c r="B10" s="19" t="s">
        <v>41</v>
      </c>
      <c r="C10" s="19">
        <v>20</v>
      </c>
      <c r="D10" s="362"/>
      <c r="E10" s="383"/>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304" t="s">
        <v>409</v>
      </c>
      <c r="B156" s="30" t="s">
        <v>38</v>
      </c>
      <c r="C156" s="30">
        <v>10</v>
      </c>
      <c r="D156" s="296" t="s">
        <v>39</v>
      </c>
      <c r="E156" s="384"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305"/>
      <c r="B157" s="52" t="s">
        <v>41</v>
      </c>
      <c r="C157" s="52">
        <v>20</v>
      </c>
      <c r="D157" s="297"/>
      <c r="E157" s="385"/>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305"/>
      <c r="B159" s="30" t="s">
        <v>41</v>
      </c>
      <c r="C159" s="30">
        <v>20</v>
      </c>
      <c r="D159" s="297"/>
      <c r="E159" s="301"/>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304" t="s">
        <v>412</v>
      </c>
      <c r="B160" s="30" t="s">
        <v>38</v>
      </c>
      <c r="C160" s="30">
        <v>10</v>
      </c>
      <c r="D160" s="296" t="s">
        <v>39</v>
      </c>
      <c r="E160" s="300"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305"/>
      <c r="B161" s="30" t="s">
        <v>41</v>
      </c>
      <c r="C161" s="30">
        <v>20</v>
      </c>
      <c r="D161" s="297"/>
      <c r="E161" s="301"/>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304" t="s">
        <v>414</v>
      </c>
      <c r="B162" s="30" t="s">
        <v>38</v>
      </c>
      <c r="C162" s="30">
        <v>10</v>
      </c>
      <c r="D162" s="296" t="s">
        <v>39</v>
      </c>
      <c r="E162" s="300"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305"/>
      <c r="B163" s="30" t="s">
        <v>41</v>
      </c>
      <c r="C163" s="30">
        <v>20</v>
      </c>
      <c r="D163" s="297"/>
      <c r="E163" s="301"/>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02" t="s">
        <v>457</v>
      </c>
      <c r="B194" s="102" t="s">
        <v>38</v>
      </c>
      <c r="C194" s="30">
        <v>10</v>
      </c>
      <c r="D194" s="296" t="s">
        <v>39</v>
      </c>
      <c r="E194" s="298"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03"/>
      <c r="B195" s="102" t="s">
        <v>41</v>
      </c>
      <c r="C195" s="30">
        <v>20</v>
      </c>
      <c r="D195" s="297"/>
      <c r="E195" s="299"/>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02" t="s">
        <v>459</v>
      </c>
      <c r="B196" s="102" t="s">
        <v>38</v>
      </c>
      <c r="C196" s="30">
        <v>10</v>
      </c>
      <c r="D196" s="296" t="s">
        <v>39</v>
      </c>
      <c r="E196" s="298"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03"/>
      <c r="B197" s="102" t="s">
        <v>41</v>
      </c>
      <c r="C197" s="30">
        <v>20</v>
      </c>
      <c r="D197" s="297"/>
      <c r="E197" s="299"/>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94" t="s">
        <v>466</v>
      </c>
      <c r="B202" s="52" t="s">
        <v>38</v>
      </c>
      <c r="C202" s="30">
        <v>10</v>
      </c>
      <c r="D202" s="296" t="s">
        <v>39</v>
      </c>
      <c r="E202" s="298"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95"/>
      <c r="B203" s="102" t="s">
        <v>41</v>
      </c>
      <c r="C203" s="30">
        <v>20</v>
      </c>
      <c r="D203" s="297"/>
      <c r="E203" s="299"/>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94" t="s">
        <v>468</v>
      </c>
      <c r="B204" s="52" t="s">
        <v>38</v>
      </c>
      <c r="C204" s="30">
        <v>10</v>
      </c>
      <c r="D204" s="296" t="s">
        <v>39</v>
      </c>
      <c r="E204" s="300"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95"/>
      <c r="B205" s="52" t="s">
        <v>41</v>
      </c>
      <c r="C205" s="30">
        <v>20</v>
      </c>
      <c r="D205" s="297"/>
      <c r="E205" s="301"/>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88" t="s">
        <v>558</v>
      </c>
      <c r="B222" s="289"/>
      <c r="C222" s="289"/>
      <c r="D222" s="289"/>
      <c r="E222" s="290"/>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555</v>
      </c>
      <c r="B5" s="390"/>
      <c r="C5" s="390"/>
      <c r="D5" s="390"/>
      <c r="E5" s="390"/>
      <c r="F5" s="390"/>
      <c r="G5" s="390"/>
      <c r="H5" s="390"/>
      <c r="I5" s="390"/>
      <c r="J5" s="390"/>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82"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52"/>
      <c r="B10" s="19" t="s">
        <v>41</v>
      </c>
      <c r="C10" s="19">
        <v>20</v>
      </c>
      <c r="D10" s="362"/>
      <c r="E10" s="383"/>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304" t="s">
        <v>409</v>
      </c>
      <c r="B156" s="30" t="s">
        <v>38</v>
      </c>
      <c r="C156" s="30">
        <v>10</v>
      </c>
      <c r="D156" s="296" t="s">
        <v>39</v>
      </c>
      <c r="E156" s="384"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305"/>
      <c r="B157" s="52" t="s">
        <v>41</v>
      </c>
      <c r="C157" s="52">
        <v>20</v>
      </c>
      <c r="D157" s="297"/>
      <c r="E157" s="385"/>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305"/>
      <c r="B161" s="30" t="s">
        <v>41</v>
      </c>
      <c r="C161" s="30">
        <v>20</v>
      </c>
      <c r="D161" s="297"/>
      <c r="E161" s="301"/>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305"/>
      <c r="B163" s="30" t="s">
        <v>41</v>
      </c>
      <c r="C163" s="30">
        <v>20</v>
      </c>
      <c r="D163" s="297"/>
      <c r="E163" s="301"/>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2" t="s">
        <v>457</v>
      </c>
      <c r="B194" s="102" t="s">
        <v>38</v>
      </c>
      <c r="C194" s="30">
        <v>10</v>
      </c>
      <c r="D194" s="296" t="s">
        <v>39</v>
      </c>
      <c r="E194" s="298"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03"/>
      <c r="B195" s="102" t="s">
        <v>41</v>
      </c>
      <c r="C195" s="30">
        <v>20</v>
      </c>
      <c r="D195" s="297"/>
      <c r="E195" s="299"/>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02" t="s">
        <v>459</v>
      </c>
      <c r="B196" s="102" t="s">
        <v>38</v>
      </c>
      <c r="C196" s="30">
        <v>10</v>
      </c>
      <c r="D196" s="296" t="s">
        <v>39</v>
      </c>
      <c r="E196" s="298"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03"/>
      <c r="B197" s="102" t="s">
        <v>41</v>
      </c>
      <c r="C197" s="30">
        <v>20</v>
      </c>
      <c r="D197" s="297"/>
      <c r="E197" s="299"/>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94" t="s">
        <v>466</v>
      </c>
      <c r="B202" s="52" t="s">
        <v>38</v>
      </c>
      <c r="C202" s="30">
        <v>10</v>
      </c>
      <c r="D202" s="296" t="s">
        <v>39</v>
      </c>
      <c r="E202" s="298"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95"/>
      <c r="B203" s="102" t="s">
        <v>41</v>
      </c>
      <c r="C203" s="30">
        <v>20</v>
      </c>
      <c r="D203" s="297"/>
      <c r="E203" s="299"/>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94" t="s">
        <v>468</v>
      </c>
      <c r="B204" s="52" t="s">
        <v>38</v>
      </c>
      <c r="C204" s="30">
        <v>10</v>
      </c>
      <c r="D204" s="296" t="s">
        <v>39</v>
      </c>
      <c r="E204" s="300"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95"/>
      <c r="B205" s="52" t="s">
        <v>41</v>
      </c>
      <c r="C205" s="30">
        <v>20</v>
      </c>
      <c r="D205" s="297"/>
      <c r="E205" s="301"/>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288" t="s">
        <v>558</v>
      </c>
      <c r="B222" s="289"/>
      <c r="C222" s="289"/>
      <c r="D222" s="289"/>
      <c r="E222" s="290"/>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9:A10"/>
    <mergeCell ref="A40:A41"/>
    <mergeCell ref="A156:A157"/>
    <mergeCell ref="A158:A159"/>
    <mergeCell ref="A160:A16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561</v>
      </c>
      <c r="B5" s="390"/>
      <c r="C5" s="390"/>
      <c r="D5" s="390"/>
      <c r="E5" s="390"/>
      <c r="F5" s="390"/>
      <c r="G5" s="390"/>
      <c r="H5" s="390"/>
      <c r="I5" s="390"/>
      <c r="J5" s="390"/>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63"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62"/>
      <c r="E10" s="364"/>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304" t="s">
        <v>409</v>
      </c>
      <c r="B156" s="30" t="s">
        <v>38</v>
      </c>
      <c r="C156" s="30">
        <v>10</v>
      </c>
      <c r="D156" s="296" t="s">
        <v>39</v>
      </c>
      <c r="E156" s="384"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305"/>
      <c r="B157" s="52" t="s">
        <v>41</v>
      </c>
      <c r="C157" s="52">
        <v>20</v>
      </c>
      <c r="D157" s="297"/>
      <c r="E157" s="385"/>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305"/>
      <c r="B161" s="30" t="s">
        <v>41</v>
      </c>
      <c r="C161" s="30">
        <v>20</v>
      </c>
      <c r="D161" s="297"/>
      <c r="E161" s="301"/>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305"/>
      <c r="B163" s="30" t="s">
        <v>41</v>
      </c>
      <c r="C163" s="30">
        <v>20</v>
      </c>
      <c r="D163" s="297"/>
      <c r="E163" s="301"/>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2" t="s">
        <v>457</v>
      </c>
      <c r="B194" s="102" t="s">
        <v>38</v>
      </c>
      <c r="C194" s="30">
        <v>10</v>
      </c>
      <c r="D194" s="296" t="s">
        <v>39</v>
      </c>
      <c r="E194" s="298"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03"/>
      <c r="B195" s="102" t="s">
        <v>41</v>
      </c>
      <c r="C195" s="30">
        <v>20</v>
      </c>
      <c r="D195" s="297"/>
      <c r="E195" s="299"/>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02" t="s">
        <v>459</v>
      </c>
      <c r="B196" s="102" t="s">
        <v>38</v>
      </c>
      <c r="C196" s="30">
        <v>10</v>
      </c>
      <c r="D196" s="296" t="s">
        <v>39</v>
      </c>
      <c r="E196" s="298"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03"/>
      <c r="B197" s="102" t="s">
        <v>41</v>
      </c>
      <c r="C197" s="30">
        <v>20</v>
      </c>
      <c r="D197" s="297"/>
      <c r="E197" s="299"/>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94" t="s">
        <v>466</v>
      </c>
      <c r="B202" s="52" t="s">
        <v>38</v>
      </c>
      <c r="C202" s="30">
        <v>10</v>
      </c>
      <c r="D202" s="296" t="s">
        <v>39</v>
      </c>
      <c r="E202" s="298"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95"/>
      <c r="B203" s="102" t="s">
        <v>41</v>
      </c>
      <c r="C203" s="30">
        <v>20</v>
      </c>
      <c r="D203" s="297"/>
      <c r="E203" s="299"/>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294" t="s">
        <v>468</v>
      </c>
      <c r="B204" s="52" t="s">
        <v>38</v>
      </c>
      <c r="C204" s="30">
        <v>10</v>
      </c>
      <c r="D204" s="296" t="s">
        <v>39</v>
      </c>
      <c r="E204" s="300"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295"/>
      <c r="B205" s="52" t="s">
        <v>41</v>
      </c>
      <c r="C205" s="30">
        <v>20</v>
      </c>
      <c r="D205" s="297"/>
      <c r="E205" s="301"/>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562</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160:A161"/>
    <mergeCell ref="A158:A159"/>
    <mergeCell ref="A156:A157"/>
    <mergeCell ref="A9:A10"/>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566</v>
      </c>
      <c r="B5" s="390"/>
      <c r="C5" s="390"/>
      <c r="D5" s="390"/>
      <c r="E5" s="390"/>
      <c r="F5" s="390"/>
      <c r="G5" s="390"/>
      <c r="H5" s="390"/>
      <c r="I5" s="390"/>
      <c r="J5" s="390"/>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63"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62"/>
      <c r="E10" s="364"/>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304" t="s">
        <v>409</v>
      </c>
      <c r="B156" s="30" t="s">
        <v>38</v>
      </c>
      <c r="C156" s="30">
        <v>10</v>
      </c>
      <c r="D156" s="296" t="s">
        <v>39</v>
      </c>
      <c r="E156" s="384"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305"/>
      <c r="B157" s="52" t="s">
        <v>41</v>
      </c>
      <c r="C157" s="52">
        <v>20</v>
      </c>
      <c r="D157" s="297"/>
      <c r="E157" s="385"/>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305"/>
      <c r="B161" s="30" t="s">
        <v>41</v>
      </c>
      <c r="C161" s="30">
        <v>20</v>
      </c>
      <c r="D161" s="297"/>
      <c r="E161" s="301"/>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305"/>
      <c r="B163" s="30" t="s">
        <v>41</v>
      </c>
      <c r="C163" s="30">
        <v>20</v>
      </c>
      <c r="D163" s="297"/>
      <c r="E163" s="301"/>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2" t="s">
        <v>457</v>
      </c>
      <c r="B194" s="102" t="s">
        <v>38</v>
      </c>
      <c r="C194" s="30">
        <v>10</v>
      </c>
      <c r="D194" s="296" t="s">
        <v>39</v>
      </c>
      <c r="E194" s="298"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03"/>
      <c r="B195" s="102" t="s">
        <v>41</v>
      </c>
      <c r="C195" s="30">
        <v>20</v>
      </c>
      <c r="D195" s="297"/>
      <c r="E195" s="299"/>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02" t="s">
        <v>459</v>
      </c>
      <c r="B196" s="102" t="s">
        <v>38</v>
      </c>
      <c r="C196" s="30">
        <v>10</v>
      </c>
      <c r="D196" s="296" t="s">
        <v>39</v>
      </c>
      <c r="E196" s="298"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03"/>
      <c r="B197" s="102" t="s">
        <v>41</v>
      </c>
      <c r="C197" s="30">
        <v>20</v>
      </c>
      <c r="D197" s="297"/>
      <c r="E197" s="299"/>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94" t="s">
        <v>466</v>
      </c>
      <c r="B202" s="52" t="s">
        <v>38</v>
      </c>
      <c r="C202" s="30">
        <v>10</v>
      </c>
      <c r="D202" s="296" t="s">
        <v>39</v>
      </c>
      <c r="E202" s="298"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295"/>
      <c r="B203" s="102" t="s">
        <v>41</v>
      </c>
      <c r="C203" s="30">
        <v>20</v>
      </c>
      <c r="D203" s="297"/>
      <c r="E203" s="299"/>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294" t="s">
        <v>468</v>
      </c>
      <c r="B204" s="52" t="s">
        <v>38</v>
      </c>
      <c r="C204" s="30">
        <v>10</v>
      </c>
      <c r="D204" s="296" t="s">
        <v>39</v>
      </c>
      <c r="E204" s="300"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295"/>
      <c r="B205" s="52" t="s">
        <v>41</v>
      </c>
      <c r="C205" s="30">
        <v>20</v>
      </c>
      <c r="D205" s="297"/>
      <c r="E205" s="301"/>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567</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3" activePane="bottomRight" state="frozen"/>
      <selection pane="topRight" activeCell="H1" sqref="H1"/>
      <selection pane="bottomLeft" activeCell="A9" sqref="A9"/>
      <selection pane="bottomRight" activeCell="D6" sqref="D6"/>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570</v>
      </c>
      <c r="B5" s="390"/>
      <c r="C5" s="390"/>
      <c r="D5" s="390"/>
      <c r="E5" s="390"/>
      <c r="F5" s="390"/>
      <c r="G5" s="390"/>
      <c r="H5" s="390"/>
      <c r="I5" s="390"/>
      <c r="J5" s="390"/>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63"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62"/>
      <c r="E10" s="364"/>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304" t="s">
        <v>409</v>
      </c>
      <c r="B156" s="30" t="s">
        <v>38</v>
      </c>
      <c r="C156" s="30">
        <v>10</v>
      </c>
      <c r="D156" s="296" t="s">
        <v>39</v>
      </c>
      <c r="E156" s="384"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305"/>
      <c r="B157" s="52" t="s">
        <v>41</v>
      </c>
      <c r="C157" s="52">
        <v>20</v>
      </c>
      <c r="D157" s="297"/>
      <c r="E157" s="385"/>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305"/>
      <c r="B161" s="30" t="s">
        <v>41</v>
      </c>
      <c r="C161" s="30">
        <v>20</v>
      </c>
      <c r="D161" s="297"/>
      <c r="E161" s="301"/>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305"/>
      <c r="B163" s="30" t="s">
        <v>41</v>
      </c>
      <c r="C163" s="30">
        <v>20</v>
      </c>
      <c r="D163" s="297"/>
      <c r="E163" s="301"/>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02" t="s">
        <v>457</v>
      </c>
      <c r="B194" s="102" t="s">
        <v>38</v>
      </c>
      <c r="C194" s="30">
        <v>10</v>
      </c>
      <c r="D194" s="296" t="s">
        <v>39</v>
      </c>
      <c r="E194" s="298"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03"/>
      <c r="B195" s="102" t="s">
        <v>41</v>
      </c>
      <c r="C195" s="30">
        <v>20</v>
      </c>
      <c r="D195" s="297"/>
      <c r="E195" s="299"/>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02" t="s">
        <v>459</v>
      </c>
      <c r="B196" s="102" t="s">
        <v>38</v>
      </c>
      <c r="C196" s="30">
        <v>10</v>
      </c>
      <c r="D196" s="296" t="s">
        <v>39</v>
      </c>
      <c r="E196" s="298"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03"/>
      <c r="B197" s="102" t="s">
        <v>41</v>
      </c>
      <c r="C197" s="30">
        <v>20</v>
      </c>
      <c r="D197" s="297"/>
      <c r="E197" s="299"/>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94" t="s">
        <v>466</v>
      </c>
      <c r="B202" s="52" t="s">
        <v>38</v>
      </c>
      <c r="C202" s="30">
        <v>10</v>
      </c>
      <c r="D202" s="296" t="s">
        <v>39</v>
      </c>
      <c r="E202" s="298"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295"/>
      <c r="B203" s="102" t="s">
        <v>41</v>
      </c>
      <c r="C203" s="30">
        <v>20</v>
      </c>
      <c r="D203" s="297"/>
      <c r="E203" s="299"/>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294" t="s">
        <v>468</v>
      </c>
      <c r="B204" s="52" t="s">
        <v>38</v>
      </c>
      <c r="C204" s="30">
        <v>10</v>
      </c>
      <c r="D204" s="296" t="s">
        <v>39</v>
      </c>
      <c r="E204" s="300"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295"/>
      <c r="B205" s="52" t="s">
        <v>41</v>
      </c>
      <c r="C205" s="30">
        <v>20</v>
      </c>
      <c r="D205" s="297"/>
      <c r="E205" s="301"/>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288" t="s">
        <v>558</v>
      </c>
      <c r="B222" s="289"/>
      <c r="C222" s="289"/>
      <c r="D222" s="289"/>
      <c r="E222" s="290"/>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K219" activePane="bottomRight" state="frozen"/>
      <selection pane="topRight" activeCell="H1" sqref="H1"/>
      <selection pane="bottomLeft" activeCell="A9" sqref="A9"/>
      <selection pane="bottomRight" activeCell="N212" sqref="N21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575</v>
      </c>
      <c r="B5" s="390"/>
      <c r="C5" s="390"/>
      <c r="D5" s="390"/>
      <c r="E5" s="390"/>
      <c r="F5" s="390"/>
      <c r="G5" s="390"/>
      <c r="H5" s="390"/>
      <c r="I5" s="390"/>
      <c r="J5" s="390"/>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63"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62"/>
      <c r="E10" s="364"/>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64413599.860000134</v>
      </c>
      <c r="H40" s="20">
        <f>+H42+H150+H156+H174+H184+H194</f>
        <v>4159325480990.9404</v>
      </c>
      <c r="I40" s="167">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304" t="s">
        <v>409</v>
      </c>
      <c r="B156" s="30" t="s">
        <v>38</v>
      </c>
      <c r="C156" s="30">
        <v>10</v>
      </c>
      <c r="D156" s="296" t="s">
        <v>39</v>
      </c>
      <c r="E156" s="384"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305"/>
      <c r="B157" s="52" t="s">
        <v>41</v>
      </c>
      <c r="C157" s="52">
        <v>20</v>
      </c>
      <c r="D157" s="297"/>
      <c r="E157" s="385"/>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305"/>
      <c r="B161" s="30" t="s">
        <v>41</v>
      </c>
      <c r="C161" s="30">
        <v>20</v>
      </c>
      <c r="D161" s="297"/>
      <c r="E161" s="301"/>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305"/>
      <c r="B163" s="30" t="s">
        <v>41</v>
      </c>
      <c r="C163" s="30">
        <v>20</v>
      </c>
      <c r="D163" s="297"/>
      <c r="E163" s="301"/>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302" t="s">
        <v>457</v>
      </c>
      <c r="B194" s="102" t="s">
        <v>38</v>
      </c>
      <c r="C194" s="30">
        <v>10</v>
      </c>
      <c r="D194" s="296" t="s">
        <v>39</v>
      </c>
      <c r="E194" s="298"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303"/>
      <c r="B195" s="102" t="s">
        <v>41</v>
      </c>
      <c r="C195" s="30">
        <v>20</v>
      </c>
      <c r="D195" s="297"/>
      <c r="E195" s="299"/>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302" t="s">
        <v>459</v>
      </c>
      <c r="B196" s="102" t="s">
        <v>38</v>
      </c>
      <c r="C196" s="30">
        <v>10</v>
      </c>
      <c r="D196" s="296" t="s">
        <v>39</v>
      </c>
      <c r="E196" s="298"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303"/>
      <c r="B197" s="102" t="s">
        <v>41</v>
      </c>
      <c r="C197" s="30">
        <v>20</v>
      </c>
      <c r="D197" s="297"/>
      <c r="E197" s="299"/>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94" t="s">
        <v>466</v>
      </c>
      <c r="B202" s="52" t="s">
        <v>38</v>
      </c>
      <c r="C202" s="30">
        <v>10</v>
      </c>
      <c r="D202" s="296" t="s">
        <v>39</v>
      </c>
      <c r="E202" s="298"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295"/>
      <c r="B203" s="102" t="s">
        <v>41</v>
      </c>
      <c r="C203" s="30">
        <v>20</v>
      </c>
      <c r="D203" s="297"/>
      <c r="E203" s="299"/>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294" t="s">
        <v>468</v>
      </c>
      <c r="B204" s="52" t="s">
        <v>38</v>
      </c>
      <c r="C204" s="30">
        <v>10</v>
      </c>
      <c r="D204" s="296" t="s">
        <v>39</v>
      </c>
      <c r="E204" s="300"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295"/>
      <c r="B205" s="52" t="s">
        <v>41</v>
      </c>
      <c r="C205" s="30">
        <v>20</v>
      </c>
      <c r="D205" s="297"/>
      <c r="E205" s="301"/>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576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zoomScale="78" zoomScaleNormal="78" workbookViewId="0">
      <selection activeCell="F224" sqref="F224"/>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580</v>
      </c>
      <c r="B5" s="390"/>
      <c r="C5" s="390"/>
      <c r="D5" s="390"/>
      <c r="E5" s="390"/>
      <c r="F5" s="390"/>
      <c r="G5" s="390"/>
      <c r="H5" s="390"/>
      <c r="I5" s="390"/>
      <c r="J5" s="390"/>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351" t="s">
        <v>37</v>
      </c>
      <c r="B9" s="19" t="s">
        <v>38</v>
      </c>
      <c r="C9" s="19">
        <v>10</v>
      </c>
      <c r="D9" s="361" t="s">
        <v>39</v>
      </c>
      <c r="E9" s="363" t="s">
        <v>40</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2"/>
      <c r="B10" s="19" t="s">
        <v>41</v>
      </c>
      <c r="C10" s="19">
        <v>20</v>
      </c>
      <c r="D10" s="362"/>
      <c r="E10" s="364"/>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1" t="s">
        <v>238</v>
      </c>
      <c r="B40" s="19" t="s">
        <v>38</v>
      </c>
      <c r="C40" s="19">
        <v>10</v>
      </c>
      <c r="D40" s="361" t="s">
        <v>39</v>
      </c>
      <c r="E40" s="363" t="s">
        <v>239</v>
      </c>
      <c r="F40" s="20">
        <f>+F42+F150+F156+F174+F184+F194</f>
        <v>4159389894590.8003</v>
      </c>
      <c r="G40" s="20">
        <f>+G42+G150+G156+G174+G184+G194</f>
        <v>64859849.860000134</v>
      </c>
      <c r="H40" s="20">
        <f>+H42+H150+H156+H174+H184+H194</f>
        <v>4159325034740.9404</v>
      </c>
      <c r="I40" s="167">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52"/>
      <c r="B41" s="19" t="s">
        <v>41</v>
      </c>
      <c r="C41" s="19">
        <v>20</v>
      </c>
      <c r="D41" s="362"/>
      <c r="E41" s="364"/>
      <c r="F41" s="20">
        <f>+F157+F195</f>
        <v>40277373804.330002</v>
      </c>
      <c r="G41" s="20">
        <f>+G157+G195</f>
        <v>0</v>
      </c>
      <c r="H41" s="20">
        <f>+H157+H195</f>
        <v>40277373804.330002</v>
      </c>
      <c r="I41" s="167">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304" t="s">
        <v>409</v>
      </c>
      <c r="B156" s="30" t="s">
        <v>38</v>
      </c>
      <c r="C156" s="30">
        <v>10</v>
      </c>
      <c r="D156" s="296" t="s">
        <v>39</v>
      </c>
      <c r="E156" s="300" t="s">
        <v>410</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305"/>
      <c r="B157" s="52" t="s">
        <v>41</v>
      </c>
      <c r="C157" s="52">
        <v>20</v>
      </c>
      <c r="D157" s="297"/>
      <c r="E157" s="301"/>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304" t="s">
        <v>411</v>
      </c>
      <c r="B158" s="30" t="s">
        <v>38</v>
      </c>
      <c r="C158" s="30">
        <v>10</v>
      </c>
      <c r="D158" s="296" t="s">
        <v>39</v>
      </c>
      <c r="E158" s="300" t="s">
        <v>243</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305"/>
      <c r="B159" s="30" t="s">
        <v>41</v>
      </c>
      <c r="C159" s="30">
        <v>20</v>
      </c>
      <c r="D159" s="297"/>
      <c r="E159" s="301"/>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304" t="s">
        <v>412</v>
      </c>
      <c r="B160" s="30" t="s">
        <v>38</v>
      </c>
      <c r="C160" s="30">
        <v>10</v>
      </c>
      <c r="D160" s="296" t="s">
        <v>39</v>
      </c>
      <c r="E160" s="300" t="s">
        <v>413</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5"/>
      <c r="B161" s="30" t="s">
        <v>41</v>
      </c>
      <c r="C161" s="30">
        <v>20</v>
      </c>
      <c r="D161" s="297"/>
      <c r="E161" s="301"/>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304" t="s">
        <v>414</v>
      </c>
      <c r="B162" s="30" t="s">
        <v>38</v>
      </c>
      <c r="C162" s="30">
        <v>10</v>
      </c>
      <c r="D162" s="296" t="s">
        <v>39</v>
      </c>
      <c r="E162" s="300" t="s">
        <v>415</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5"/>
      <c r="B163" s="30" t="s">
        <v>41</v>
      </c>
      <c r="C163" s="30">
        <v>20</v>
      </c>
      <c r="D163" s="297"/>
      <c r="E163" s="301"/>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422</v>
      </c>
      <c r="B170" s="30" t="s">
        <v>38</v>
      </c>
      <c r="C170" s="30">
        <v>10</v>
      </c>
      <c r="D170" s="30" t="s">
        <v>39</v>
      </c>
      <c r="E170" s="31" t="s">
        <v>423</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0</v>
      </c>
      <c r="H186" s="48">
        <f t="shared" si="76"/>
        <v>30625740.180000067</v>
      </c>
      <c r="I186" s="155">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0</v>
      </c>
      <c r="H187" s="48">
        <f t="shared" si="76"/>
        <v>30625740.180000067</v>
      </c>
      <c r="I187" s="156">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0</v>
      </c>
      <c r="H188" s="48">
        <f t="shared" si="76"/>
        <v>30625740.180000067</v>
      </c>
      <c r="I188" s="156">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302" t="s">
        <v>457</v>
      </c>
      <c r="B194" s="102" t="s">
        <v>38</v>
      </c>
      <c r="C194" s="30">
        <v>10</v>
      </c>
      <c r="D194" s="296" t="s">
        <v>39</v>
      </c>
      <c r="E194" s="298" t="s">
        <v>458</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303"/>
      <c r="B195" s="102" t="s">
        <v>41</v>
      </c>
      <c r="C195" s="30">
        <v>20</v>
      </c>
      <c r="D195" s="297"/>
      <c r="E195" s="299"/>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302" t="s">
        <v>459</v>
      </c>
      <c r="B196" s="102" t="s">
        <v>38</v>
      </c>
      <c r="C196" s="30">
        <v>10</v>
      </c>
      <c r="D196" s="296" t="s">
        <v>39</v>
      </c>
      <c r="E196" s="298" t="s">
        <v>243</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303"/>
      <c r="B197" s="102" t="s">
        <v>41</v>
      </c>
      <c r="C197" s="30">
        <v>20</v>
      </c>
      <c r="D197" s="297"/>
      <c r="E197" s="299"/>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294" t="s">
        <v>466</v>
      </c>
      <c r="B202" s="52" t="s">
        <v>38</v>
      </c>
      <c r="C202" s="30">
        <v>10</v>
      </c>
      <c r="D202" s="296" t="s">
        <v>39</v>
      </c>
      <c r="E202" s="298" t="s">
        <v>467</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295"/>
      <c r="B203" s="102" t="s">
        <v>41</v>
      </c>
      <c r="C203" s="30">
        <v>20</v>
      </c>
      <c r="D203" s="297"/>
      <c r="E203" s="299"/>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294" t="s">
        <v>468</v>
      </c>
      <c r="B204" s="52" t="s">
        <v>38</v>
      </c>
      <c r="C204" s="30">
        <v>10</v>
      </c>
      <c r="D204" s="296" t="s">
        <v>39</v>
      </c>
      <c r="E204" s="300" t="s">
        <v>247</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295"/>
      <c r="B205" s="52" t="s">
        <v>41</v>
      </c>
      <c r="C205" s="30">
        <v>20</v>
      </c>
      <c r="D205" s="297"/>
      <c r="E205" s="301"/>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469</v>
      </c>
      <c r="B206" s="52" t="s">
        <v>38</v>
      </c>
      <c r="C206" s="30">
        <v>10</v>
      </c>
      <c r="D206" s="30" t="s">
        <v>39</v>
      </c>
      <c r="E206" s="31" t="s">
        <v>390</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470</v>
      </c>
      <c r="B207" s="101" t="s">
        <v>38</v>
      </c>
      <c r="C207" s="37">
        <v>10</v>
      </c>
      <c r="D207" s="37" t="s">
        <v>39</v>
      </c>
      <c r="E207" s="109" t="s">
        <v>251</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E369-9331-4B0F-B94E-64B221525F52}">
  <sheetPr>
    <tabColor theme="0"/>
  </sheetPr>
  <dimension ref="A1:O227"/>
  <sheetViews>
    <sheetView topLeftCell="A217" zoomScale="78" zoomScaleNormal="78" workbookViewId="0">
      <selection activeCell="H7" sqref="H7:H8"/>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587</v>
      </c>
      <c r="B5" s="390"/>
      <c r="C5" s="390"/>
      <c r="D5" s="390"/>
      <c r="E5" s="390"/>
      <c r="F5" s="390"/>
      <c r="G5" s="390"/>
      <c r="H5" s="390"/>
      <c r="I5" s="390"/>
      <c r="J5" s="390"/>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277" t="s">
        <v>37</v>
      </c>
      <c r="B9" s="19" t="s">
        <v>38</v>
      </c>
      <c r="C9" s="19">
        <v>10</v>
      </c>
      <c r="D9" s="361" t="s">
        <v>39</v>
      </c>
      <c r="E9" s="363" t="s">
        <v>40</v>
      </c>
      <c r="F9" s="20">
        <f>+F36</f>
        <v>60516773.300000191</v>
      </c>
      <c r="G9" s="20">
        <f>+G36</f>
        <v>0</v>
      </c>
      <c r="H9" s="20">
        <f>+H36</f>
        <v>60516773.300000191</v>
      </c>
      <c r="I9" s="167">
        <f t="shared" ref="I9:I72" si="0">+H9/$H$222</f>
        <v>1.4406681122116479E-5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278" t="s">
        <v>37</v>
      </c>
      <c r="B10" s="19" t="s">
        <v>41</v>
      </c>
      <c r="C10" s="19">
        <v>20</v>
      </c>
      <c r="D10" s="362"/>
      <c r="E10" s="364"/>
      <c r="F10" s="20">
        <f>+F11</f>
        <v>1273145554.3699999</v>
      </c>
      <c r="G10" s="20">
        <f>+G11</f>
        <v>0</v>
      </c>
      <c r="H10" s="20">
        <f>+H11</f>
        <v>1273145554.3699999</v>
      </c>
      <c r="I10" s="166">
        <f t="shared" si="0"/>
        <v>3.0308625235061468E-4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3.0308625235061468E-4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2.9741030344297177E-4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2.9741030344297177E-4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9.92364965995624E-7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9.92364965995624E-7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2.9641793847697614E-4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2.9641793847697614E-4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5.6759489076429173E-6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3.6639969429853497E-6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3.110400227092773E-6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1.1564184867010544E-6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1.0051338416842912E-6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9.4884789870742744E-7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5.5359671589257656E-7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6.020109351801686E-8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4.9339562237455967E-7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2.011951964657568E-6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1.4826817459800146E-7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1.3968226803000782E-7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8.5859065679936259E-9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3.6389974474376115E-7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1.0157275543853315E-7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2.6232698930522798E-7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1.4997840453158057E-6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1.4997840453158057E-6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1.4406681122116479E-5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1.4406681122116479E-5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1.4406681122116479E-5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1.4406681122116479E-5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277" t="s">
        <v>238</v>
      </c>
      <c r="B40" s="19" t="s">
        <v>38</v>
      </c>
      <c r="C40" s="19">
        <v>10</v>
      </c>
      <c r="D40" s="361" t="s">
        <v>39</v>
      </c>
      <c r="E40" s="363" t="s">
        <v>239</v>
      </c>
      <c r="F40" s="20">
        <f>+F42+F150+F156+F174+F184+F194</f>
        <v>4159389894590.8003</v>
      </c>
      <c r="G40" s="20">
        <f>+G42+G150+G156+G174+G184+G194</f>
        <v>396170539.86000001</v>
      </c>
      <c r="H40" s="20">
        <f>+H42+H150+H156+H174+H184+H194</f>
        <v>4158993724050.9404</v>
      </c>
      <c r="I40" s="167">
        <f t="shared" si="0"/>
        <v>0.99009403680955033</v>
      </c>
      <c r="J40" s="20">
        <f>+J42+J150+J156+J174+J184+J194</f>
        <v>4157147646455.9404</v>
      </c>
      <c r="K40" s="20">
        <f>+K42+K150+K156+K174+K184+K194</f>
        <v>4156988002455.9404</v>
      </c>
      <c r="L40" s="20">
        <f>+L42+L150+L156+L174+L184+L194</f>
        <v>159644000</v>
      </c>
      <c r="M40" s="166">
        <f t="shared" si="1"/>
        <v>0.99955612397673876</v>
      </c>
      <c r="N40" s="166">
        <f t="shared" si="2"/>
        <v>0.99951773873006799</v>
      </c>
      <c r="O40" s="165">
        <f t="shared" si="3"/>
        <v>0.99996159770747228</v>
      </c>
    </row>
    <row r="41" spans="1:15" s="2" customFormat="1" ht="42" customHeight="1" thickBot="1" x14ac:dyDescent="0.3">
      <c r="A41" s="278" t="s">
        <v>238</v>
      </c>
      <c r="B41" s="19" t="s">
        <v>41</v>
      </c>
      <c r="C41" s="19">
        <v>20</v>
      </c>
      <c r="D41" s="362"/>
      <c r="E41" s="364"/>
      <c r="F41" s="20">
        <f>+F157+F195</f>
        <v>40277373804.330002</v>
      </c>
      <c r="G41" s="20">
        <f>+G157+G195</f>
        <v>0</v>
      </c>
      <c r="H41" s="20">
        <f>+H157+H195</f>
        <v>40277373804.330002</v>
      </c>
      <c r="I41" s="167">
        <f t="shared" si="0"/>
        <v>9.5884702569769692E-3</v>
      </c>
      <c r="J41" s="20">
        <f>+J157+J195</f>
        <v>27548660836.330002</v>
      </c>
      <c r="K41" s="20">
        <f>+K157+K195</f>
        <v>27479421836.330002</v>
      </c>
      <c r="L41" s="20">
        <f>+L157+L195</f>
        <v>69239000</v>
      </c>
      <c r="M41" s="166">
        <f t="shared" si="1"/>
        <v>0.68397361183882344</v>
      </c>
      <c r="N41" s="166">
        <f t="shared" si="2"/>
        <v>0.68225455735586804</v>
      </c>
      <c r="O41" s="165">
        <f t="shared" si="3"/>
        <v>0.99748666548942766</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0.9793262761955881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0.9793262761955881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4.7313654825345774E-2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4.7313654825345774E-2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4.7313654825345774E-2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4.7313654825345774E-2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7.8155274190972021E-4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7.8155274190972021E-4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7.8155274190972021E-4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7.8155274190972021E-4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7.8072975729503599E-2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7.8072975729503599E-2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7.8072975729503599E-2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7.8072975729503599E-2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4.1863955281606018E-2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4.1863955281606018E-2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4.1863955281606018E-2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4.1863955281606018E-2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5.7496336770441976E-2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5.7496336770441976E-2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5.7496336770441976E-2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5.7496336770441976E-2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5.165020433142372E-2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5.165020433142372E-2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5.165020433142372E-2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5.165020433142372E-2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3.4167945536192103E-2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3.4167945536192103E-2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3.4167945536192103E-2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3.4167945536192103E-2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3.6189592921943806E-2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3.6189592921943806E-2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3.6189592921943806E-2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3.6189592921943806E-2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3.8395143524280528E-2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3.8395143524280528E-2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3.8395143524280528E-2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3.8395143524280528E-2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1.161570888423099E-4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1.161570888423099E-4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1.161570888423099E-4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1.161570888423099E-4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4.8243973342346598E-2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4.8243973342346598E-2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4.8243973342346598E-2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4.8243973342346598E-2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5.8928657829788199E-2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5.8928657829788199E-2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5.8928657829788199E-2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5.8928657829788199E-2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1.4851135897937498E-2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1.4851135897937498E-2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1.4851135897937498E-2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1.4851135897937498E-2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3.6639578518760034E-2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3.6639578518760034E-2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3.6639578518760034E-2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3.6639578518760034E-2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2.8674546465960359E-2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2.8674546465960359E-2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2.8674546465960359E-2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2.8674546465960359E-2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3.8597779912514049E-2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3.8597779912514049E-2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3.8597779912514049E-2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3.8597779912514049E-2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5.4741957873938485E-2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5.4741957873938485E-2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5.4741957873938485E-2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5.4741957873938485E-2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2.5291297413416538E-2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2.5291297413416538E-2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2.5291297413416538E-2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2.5291297413416538E-2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7.1345994774559066E-2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7.1345994774559066E-2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7.1345994774559066E-2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7.1345994774559066E-2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2.4321821505661142E-2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2.4321821505661142E-2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2.4321821505661142E-2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2.4321821505661142E-2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7.3711089630940488E-2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7.3711089630940488E-2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7.3711089630940488E-2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7.3711089630940488E-2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1.1275082573809523E-2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1.1275082573809523E-2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1.1275082573809523E-2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1.1275082573809523E-2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3.3341463431065704E-5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3.3341463431065704E-5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3.3341463431065704E-5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3.3341463431065704E-5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7.2875347291580975E-2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7.2875347291580975E-2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7.2875347291580975E-2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7.2875347291580975E-2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3.3601957437874454E-2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3.3601957437874454E-2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3.3601957437874454E-2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3.3601957437874454E-2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1.4519551157996544E-4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1.4519551157996544E-4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1.1552631937665699E-4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1.1552631937665699E-4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2.9669192203308438E-5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2.9669192203308438E-5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9.8422966621119224E-6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9.8422966621119224E-6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9.8422966621119224E-6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9.8422966621119224E-6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9.8422966621119224E-6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9.8422966621119224E-6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2" t="s">
        <v>409</v>
      </c>
      <c r="B156" s="30" t="s">
        <v>38</v>
      </c>
      <c r="C156" s="30">
        <v>10</v>
      </c>
      <c r="D156" s="296" t="s">
        <v>39</v>
      </c>
      <c r="E156" s="300" t="s">
        <v>410</v>
      </c>
      <c r="F156" s="25">
        <f t="shared" ref="F156:H157" si="66">+F158</f>
        <v>3079048688.2799997</v>
      </c>
      <c r="G156" s="25">
        <f t="shared" si="66"/>
        <v>283270</v>
      </c>
      <c r="H156" s="25">
        <f t="shared" si="66"/>
        <v>3078765418.2799997</v>
      </c>
      <c r="I156" s="155">
        <f t="shared" si="58"/>
        <v>7.3293384977879145E-4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1" t="s">
        <v>409</v>
      </c>
      <c r="B157" s="52" t="s">
        <v>41</v>
      </c>
      <c r="C157" s="52">
        <v>20</v>
      </c>
      <c r="D157" s="297"/>
      <c r="E157" s="301"/>
      <c r="F157" s="54">
        <f t="shared" si="66"/>
        <v>21965048603.330002</v>
      </c>
      <c r="G157" s="54">
        <f t="shared" si="66"/>
        <v>0</v>
      </c>
      <c r="H157" s="54">
        <f t="shared" si="66"/>
        <v>21965048603.330002</v>
      </c>
      <c r="I157" s="155">
        <f t="shared" si="58"/>
        <v>5.229020547596914E-3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2" t="s">
        <v>411</v>
      </c>
      <c r="B158" s="30" t="s">
        <v>38</v>
      </c>
      <c r="C158" s="30">
        <v>10</v>
      </c>
      <c r="D158" s="296" t="s">
        <v>39</v>
      </c>
      <c r="E158" s="300" t="s">
        <v>243</v>
      </c>
      <c r="F158" s="25">
        <f>+F160+F170</f>
        <v>3079048688.2799997</v>
      </c>
      <c r="G158" s="25">
        <f>+G160+G170</f>
        <v>283270</v>
      </c>
      <c r="H158" s="25">
        <f>+H160+H170</f>
        <v>3078765418.2799997</v>
      </c>
      <c r="I158" s="155">
        <f t="shared" si="58"/>
        <v>7.3293384977879145E-4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1" t="s">
        <v>411</v>
      </c>
      <c r="B159" s="30" t="s">
        <v>41</v>
      </c>
      <c r="C159" s="30">
        <v>20</v>
      </c>
      <c r="D159" s="297"/>
      <c r="E159" s="301"/>
      <c r="F159" s="25">
        <f t="shared" ref="F159:H162" si="68">+F161</f>
        <v>21965048603.330002</v>
      </c>
      <c r="G159" s="25">
        <f t="shared" si="68"/>
        <v>0</v>
      </c>
      <c r="H159" s="25">
        <f t="shared" si="68"/>
        <v>21965048603.330002</v>
      </c>
      <c r="I159" s="155">
        <f t="shared" si="58"/>
        <v>5.229020547596914E-3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2" t="s">
        <v>412</v>
      </c>
      <c r="B160" s="30" t="s">
        <v>38</v>
      </c>
      <c r="C160" s="30">
        <v>10</v>
      </c>
      <c r="D160" s="296" t="s">
        <v>39</v>
      </c>
      <c r="E160" s="300" t="s">
        <v>413</v>
      </c>
      <c r="F160" s="25">
        <f t="shared" si="68"/>
        <v>3069303164.0999999</v>
      </c>
      <c r="G160" s="25">
        <f t="shared" si="68"/>
        <v>0</v>
      </c>
      <c r="H160" s="25">
        <f t="shared" si="68"/>
        <v>3069303164.0999999</v>
      </c>
      <c r="I160" s="155">
        <f t="shared" si="58"/>
        <v>7.3068125646896819E-4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1" t="s">
        <v>412</v>
      </c>
      <c r="B161" s="30" t="s">
        <v>41</v>
      </c>
      <c r="C161" s="30">
        <v>20</v>
      </c>
      <c r="D161" s="297"/>
      <c r="E161" s="301"/>
      <c r="F161" s="25">
        <f t="shared" si="68"/>
        <v>21965048603.330002</v>
      </c>
      <c r="G161" s="25">
        <f t="shared" si="68"/>
        <v>0</v>
      </c>
      <c r="H161" s="25">
        <f t="shared" si="68"/>
        <v>21965048603.330002</v>
      </c>
      <c r="I161" s="155">
        <f t="shared" si="58"/>
        <v>5.229020547596914E-3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2" t="s">
        <v>414</v>
      </c>
      <c r="B162" s="30" t="s">
        <v>38</v>
      </c>
      <c r="C162" s="30">
        <v>10</v>
      </c>
      <c r="D162" s="296" t="s">
        <v>39</v>
      </c>
      <c r="E162" s="300" t="s">
        <v>415</v>
      </c>
      <c r="F162" s="25">
        <f t="shared" si="68"/>
        <v>3069303164.0999999</v>
      </c>
      <c r="G162" s="25">
        <f t="shared" si="68"/>
        <v>0</v>
      </c>
      <c r="H162" s="25">
        <f t="shared" si="68"/>
        <v>3069303164.0999999</v>
      </c>
      <c r="I162" s="155">
        <f t="shared" si="58"/>
        <v>7.3068125646896819E-4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1" t="s">
        <v>414</v>
      </c>
      <c r="B163" s="30" t="s">
        <v>41</v>
      </c>
      <c r="C163" s="30">
        <v>20</v>
      </c>
      <c r="D163" s="297"/>
      <c r="E163" s="301"/>
      <c r="F163" s="25">
        <f>+F166+F168</f>
        <v>21965048603.330002</v>
      </c>
      <c r="G163" s="25">
        <f>+G166+G168</f>
        <v>0</v>
      </c>
      <c r="H163" s="25">
        <f>+H166+H168</f>
        <v>21965048603.330002</v>
      </c>
      <c r="I163" s="155">
        <f t="shared" si="58"/>
        <v>5.229020547596914E-3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7.3068125646896819E-4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7.3068125646896819E-4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4.7967912392815728E-3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4.7967912392815728E-3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4.3222930831534072E-4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4.3222930831534072E-4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2.252593309823316E-6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2.252593309823316E-6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2.252593309823316E-6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2.252593309823316E-6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6.7229522395651665E-6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6.7229522395651665E-6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1.7184668427804245E-6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1.7184668427804245E-6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1.7184668427804245E-6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1.7184668427804245E-6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5.0044853967847422E-6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5.0044853967847422E-6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5.0044853967847422E-6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5.0044853967847422E-6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9.0965509947634002E-3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9.0965509947634002E-3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2.6346754364764558E-6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2.6346754364764558E-6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2.6346754364764558E-6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2.6346754364764558E-6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9.093916319326923E-3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9.093916319326923E-3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9.093916319326923E-3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9.093916319326923E-3</v>
      </c>
      <c r="J193" s="39">
        <v>38199948179.669998</v>
      </c>
      <c r="K193" s="39">
        <v>38199948179.669998</v>
      </c>
      <c r="L193" s="159">
        <f>+J193-K193</f>
        <v>0</v>
      </c>
      <c r="M193" s="158">
        <f t="shared" si="59"/>
        <v>1</v>
      </c>
      <c r="N193" s="158">
        <f t="shared" si="60"/>
        <v>1</v>
      </c>
      <c r="O193" s="157">
        <f t="shared" si="61"/>
        <v>1</v>
      </c>
    </row>
    <row r="194" spans="1:15" ht="46.5" customHeight="1" x14ac:dyDescent="0.25">
      <c r="A194" s="283" t="s">
        <v>457</v>
      </c>
      <c r="B194" s="102" t="s">
        <v>38</v>
      </c>
      <c r="C194" s="30">
        <v>10</v>
      </c>
      <c r="D194" s="296" t="s">
        <v>39</v>
      </c>
      <c r="E194" s="298" t="s">
        <v>458</v>
      </c>
      <c r="F194" s="54">
        <f t="shared" ref="F194:H195" si="80">+F196</f>
        <v>4003780906.8600001</v>
      </c>
      <c r="G194" s="54">
        <f t="shared" si="80"/>
        <v>132039306.86000013</v>
      </c>
      <c r="H194" s="54">
        <f t="shared" si="80"/>
        <v>3871741600</v>
      </c>
      <c r="I194" s="155">
        <f t="shared" si="58"/>
        <v>9.2171052051833173E-4</v>
      </c>
      <c r="J194" s="54">
        <f t="shared" ref="J194:L195" si="81">+J196</f>
        <v>2107901459</v>
      </c>
      <c r="K194" s="54">
        <f t="shared" si="81"/>
        <v>1948257459</v>
      </c>
      <c r="L194" s="54">
        <f t="shared" si="81"/>
        <v>159644000</v>
      </c>
      <c r="M194" s="155">
        <f t="shared" si="59"/>
        <v>0.54443237095161512</v>
      </c>
      <c r="N194" s="155">
        <f t="shared" si="60"/>
        <v>0.50319924733613419</v>
      </c>
      <c r="O194" s="154">
        <f t="shared" si="61"/>
        <v>0.92426401181213846</v>
      </c>
    </row>
    <row r="195" spans="1:15" ht="46.5" customHeight="1" x14ac:dyDescent="0.25">
      <c r="A195" s="284" t="s">
        <v>457</v>
      </c>
      <c r="B195" s="102" t="s">
        <v>41</v>
      </c>
      <c r="C195" s="30">
        <v>20</v>
      </c>
      <c r="D195" s="297"/>
      <c r="E195" s="299"/>
      <c r="F195" s="48">
        <f t="shared" si="80"/>
        <v>18312325201</v>
      </c>
      <c r="G195" s="48">
        <f t="shared" si="80"/>
        <v>0</v>
      </c>
      <c r="H195" s="48">
        <f t="shared" si="80"/>
        <v>18312325201</v>
      </c>
      <c r="I195" s="155">
        <f t="shared" si="58"/>
        <v>4.359449709380056E-3</v>
      </c>
      <c r="J195" s="48">
        <f t="shared" si="81"/>
        <v>5673442924</v>
      </c>
      <c r="K195" s="48">
        <f t="shared" si="81"/>
        <v>5604203924</v>
      </c>
      <c r="L195" s="48">
        <f t="shared" si="81"/>
        <v>69239000</v>
      </c>
      <c r="M195" s="155">
        <f t="shared" si="59"/>
        <v>0.30981554017455876</v>
      </c>
      <c r="N195" s="155">
        <f t="shared" si="60"/>
        <v>0.30603453480030846</v>
      </c>
      <c r="O195" s="154">
        <f t="shared" si="61"/>
        <v>0.98779594667162285</v>
      </c>
    </row>
    <row r="196" spans="1:15" ht="42" customHeight="1" x14ac:dyDescent="0.25">
      <c r="A196" s="283" t="s">
        <v>459</v>
      </c>
      <c r="B196" s="102" t="s">
        <v>38</v>
      </c>
      <c r="C196" s="30">
        <v>10</v>
      </c>
      <c r="D196" s="296" t="s">
        <v>39</v>
      </c>
      <c r="E196" s="298" t="s">
        <v>243</v>
      </c>
      <c r="F196" s="54">
        <f>+F198+F202+F214+F218</f>
        <v>4003780906.8600001</v>
      </c>
      <c r="G196" s="54">
        <f>+G198+G202+G214+G218</f>
        <v>132039306.86000013</v>
      </c>
      <c r="H196" s="54">
        <f>+H198+H202+H214+H218</f>
        <v>3871741600</v>
      </c>
      <c r="I196" s="155">
        <f t="shared" si="58"/>
        <v>9.2171052051833173E-4</v>
      </c>
      <c r="J196" s="54">
        <f>+J198+J202+J214+J218</f>
        <v>2107901459</v>
      </c>
      <c r="K196" s="54">
        <f>+K198+K202+K214+K218</f>
        <v>1948257459</v>
      </c>
      <c r="L196" s="54">
        <f>+L198+L202+L214+L218</f>
        <v>159644000</v>
      </c>
      <c r="M196" s="155">
        <f t="shared" si="59"/>
        <v>0.54443237095161512</v>
      </c>
      <c r="N196" s="155">
        <f t="shared" si="60"/>
        <v>0.50319924733613419</v>
      </c>
      <c r="O196" s="154">
        <f t="shared" si="61"/>
        <v>0.92426401181213846</v>
      </c>
    </row>
    <row r="197" spans="1:15" ht="42" customHeight="1" x14ac:dyDescent="0.25">
      <c r="A197" s="284" t="s">
        <v>459</v>
      </c>
      <c r="B197" s="102" t="s">
        <v>41</v>
      </c>
      <c r="C197" s="30">
        <v>20</v>
      </c>
      <c r="D197" s="297"/>
      <c r="E197" s="299"/>
      <c r="F197" s="54">
        <f>+F203</f>
        <v>18312325201</v>
      </c>
      <c r="G197" s="54">
        <f>+G203</f>
        <v>0</v>
      </c>
      <c r="H197" s="54">
        <f>+H203</f>
        <v>18312325201</v>
      </c>
      <c r="I197" s="155">
        <f t="shared" si="58"/>
        <v>4.359449709380056E-3</v>
      </c>
      <c r="J197" s="54">
        <f>+J203</f>
        <v>5673442924</v>
      </c>
      <c r="K197" s="54">
        <f>+K203</f>
        <v>5604203924</v>
      </c>
      <c r="L197" s="54">
        <f>+L203</f>
        <v>69239000</v>
      </c>
      <c r="M197" s="155">
        <f t="shared" si="59"/>
        <v>0.30981554017455876</v>
      </c>
      <c r="N197" s="155">
        <f t="shared" si="60"/>
        <v>0.30603453480030846</v>
      </c>
      <c r="O197" s="154">
        <f t="shared" si="61"/>
        <v>0.98779594667162285</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1.7512306013002825E-5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1.7512306013002825E-5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1.7512306013002825E-5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1.7512306013002825E-5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279" t="s">
        <v>466</v>
      </c>
      <c r="B202" s="52" t="s">
        <v>38</v>
      </c>
      <c r="C202" s="30">
        <v>10</v>
      </c>
      <c r="D202" s="296" t="s">
        <v>39</v>
      </c>
      <c r="E202" s="298" t="s">
        <v>467</v>
      </c>
      <c r="F202" s="48">
        <f t="shared" ref="F202:H203" si="88">+F204</f>
        <v>2902120386</v>
      </c>
      <c r="G202" s="48">
        <f t="shared" si="88"/>
        <v>131474041</v>
      </c>
      <c r="H202" s="48">
        <f t="shared" si="88"/>
        <v>2770646345</v>
      </c>
      <c r="I202" s="155">
        <f t="shared" si="84"/>
        <v>6.5958272753072244E-4</v>
      </c>
      <c r="J202" s="48">
        <f t="shared" ref="J202:L203" si="89">+J204</f>
        <v>1603540120</v>
      </c>
      <c r="K202" s="48">
        <f t="shared" si="89"/>
        <v>1443896120</v>
      </c>
      <c r="L202" s="48">
        <f t="shared" si="89"/>
        <v>159644000</v>
      </c>
      <c r="M202" s="155">
        <f t="shared" si="85"/>
        <v>0.57876030367203002</v>
      </c>
      <c r="N202" s="155">
        <f t="shared" si="86"/>
        <v>0.5211405355308889</v>
      </c>
      <c r="O202" s="154">
        <f t="shared" si="87"/>
        <v>0.90044277782086302</v>
      </c>
    </row>
    <row r="203" spans="1:15" ht="67.5" customHeight="1" x14ac:dyDescent="0.25">
      <c r="A203" s="280" t="s">
        <v>466</v>
      </c>
      <c r="B203" s="102" t="s">
        <v>41</v>
      </c>
      <c r="C203" s="30">
        <v>20</v>
      </c>
      <c r="D203" s="297"/>
      <c r="E203" s="299"/>
      <c r="F203" s="48">
        <f t="shared" si="88"/>
        <v>18312325201</v>
      </c>
      <c r="G203" s="48">
        <f t="shared" si="88"/>
        <v>0</v>
      </c>
      <c r="H203" s="48">
        <f t="shared" si="88"/>
        <v>18312325201</v>
      </c>
      <c r="I203" s="155">
        <f t="shared" si="84"/>
        <v>4.359449709380056E-3</v>
      </c>
      <c r="J203" s="48">
        <f t="shared" si="89"/>
        <v>5673442924</v>
      </c>
      <c r="K203" s="48">
        <f t="shared" si="89"/>
        <v>5604203924</v>
      </c>
      <c r="L203" s="48">
        <f t="shared" si="89"/>
        <v>69239000</v>
      </c>
      <c r="M203" s="155">
        <f t="shared" si="85"/>
        <v>0.30981554017455876</v>
      </c>
      <c r="N203" s="155">
        <f t="shared" si="86"/>
        <v>0.30603453480030846</v>
      </c>
      <c r="O203" s="154">
        <f t="shared" si="87"/>
        <v>0.98779594667162285</v>
      </c>
    </row>
    <row r="204" spans="1:15" ht="61.5" customHeight="1" x14ac:dyDescent="0.25">
      <c r="A204" s="279" t="s">
        <v>468</v>
      </c>
      <c r="B204" s="52" t="s">
        <v>38</v>
      </c>
      <c r="C204" s="30">
        <v>10</v>
      </c>
      <c r="D204" s="296" t="s">
        <v>39</v>
      </c>
      <c r="E204" s="300" t="s">
        <v>247</v>
      </c>
      <c r="F204" s="54">
        <f>+F206+F210</f>
        <v>2902120386</v>
      </c>
      <c r="G204" s="54">
        <f>+G206+G210</f>
        <v>131474041</v>
      </c>
      <c r="H204" s="54">
        <f>+H206+H210</f>
        <v>2770646345</v>
      </c>
      <c r="I204" s="155">
        <f t="shared" si="84"/>
        <v>6.5958272753072244E-4</v>
      </c>
      <c r="J204" s="54">
        <f>+J206+J210</f>
        <v>1603540120</v>
      </c>
      <c r="K204" s="54">
        <f>+K206+K210</f>
        <v>1443896120</v>
      </c>
      <c r="L204" s="54">
        <f>+L206+L210</f>
        <v>159644000</v>
      </c>
      <c r="M204" s="155">
        <f t="shared" si="85"/>
        <v>0.57876030367203002</v>
      </c>
      <c r="N204" s="155">
        <f t="shared" si="86"/>
        <v>0.5211405355308889</v>
      </c>
      <c r="O204" s="154">
        <f t="shared" si="87"/>
        <v>0.90044277782086302</v>
      </c>
    </row>
    <row r="205" spans="1:15" ht="60.75" customHeight="1" x14ac:dyDescent="0.25">
      <c r="A205" s="280" t="s">
        <v>468</v>
      </c>
      <c r="B205" s="52" t="s">
        <v>41</v>
      </c>
      <c r="C205" s="30">
        <v>20</v>
      </c>
      <c r="D205" s="297"/>
      <c r="E205" s="301"/>
      <c r="F205" s="54">
        <f>+F208+F212</f>
        <v>18312325201</v>
      </c>
      <c r="G205" s="54">
        <f>+G208+G212</f>
        <v>0</v>
      </c>
      <c r="H205" s="54">
        <f>+H208+H212</f>
        <v>18312325201</v>
      </c>
      <c r="I205" s="155">
        <f t="shared" si="84"/>
        <v>4.359449709380056E-3</v>
      </c>
      <c r="J205" s="54">
        <f>+J208+J212</f>
        <v>5673442924</v>
      </c>
      <c r="K205" s="54">
        <f>+K208+K212</f>
        <v>5604203924</v>
      </c>
      <c r="L205" s="54">
        <f>+L208+L212</f>
        <v>69239000</v>
      </c>
      <c r="M205" s="155">
        <f t="shared" si="85"/>
        <v>0.30981554017455876</v>
      </c>
      <c r="N205" s="155">
        <f t="shared" si="86"/>
        <v>0.30603453480030846</v>
      </c>
      <c r="O205" s="154">
        <f t="shared" si="87"/>
        <v>0.98779594667162285</v>
      </c>
    </row>
    <row r="206" spans="1:15" ht="42" customHeight="1" x14ac:dyDescent="0.25">
      <c r="A206" s="51" t="s">
        <v>469</v>
      </c>
      <c r="B206" s="52" t="s">
        <v>38</v>
      </c>
      <c r="C206" s="30">
        <v>10</v>
      </c>
      <c r="D206" s="30" t="s">
        <v>39</v>
      </c>
      <c r="E206" s="31" t="s">
        <v>390</v>
      </c>
      <c r="F206" s="54">
        <f>+F207</f>
        <v>2374500016</v>
      </c>
      <c r="G206" s="54">
        <f>+G207</f>
        <v>131474041</v>
      </c>
      <c r="H206" s="54">
        <f>+H207</f>
        <v>2243025975</v>
      </c>
      <c r="I206" s="155">
        <f t="shared" si="84"/>
        <v>5.3397691595776647E-4</v>
      </c>
      <c r="J206" s="54">
        <f>+J207</f>
        <v>1603540120</v>
      </c>
      <c r="K206" s="54">
        <f>+K207</f>
        <v>1443896120</v>
      </c>
      <c r="L206" s="54">
        <f>+L207</f>
        <v>159644000</v>
      </c>
      <c r="M206" s="155">
        <f t="shared" si="85"/>
        <v>0.71490037916301885</v>
      </c>
      <c r="N206" s="155">
        <f t="shared" si="86"/>
        <v>0.64372688327873684</v>
      </c>
      <c r="O206" s="154">
        <f t="shared" si="87"/>
        <v>0.90044277782086302</v>
      </c>
    </row>
    <row r="207" spans="1:15" ht="42" customHeight="1" x14ac:dyDescent="0.25">
      <c r="A207" s="104" t="s">
        <v>470</v>
      </c>
      <c r="B207" s="101" t="s">
        <v>38</v>
      </c>
      <c r="C207" s="37">
        <v>10</v>
      </c>
      <c r="D207" s="37" t="s">
        <v>39</v>
      </c>
      <c r="E207" s="109" t="s">
        <v>251</v>
      </c>
      <c r="F207" s="110">
        <v>2374500016</v>
      </c>
      <c r="G207" s="110">
        <f>473334+40500000+446250+90054457</f>
        <v>131474041</v>
      </c>
      <c r="H207" s="159">
        <f>+F207-G207</f>
        <v>2243025975</v>
      </c>
      <c r="I207" s="158">
        <f t="shared" si="84"/>
        <v>5.3397691595776647E-4</v>
      </c>
      <c r="J207" s="110">
        <v>1603540120</v>
      </c>
      <c r="K207" s="110">
        <v>1443896120</v>
      </c>
      <c r="L207" s="159">
        <f>+J207-K207</f>
        <v>159644000</v>
      </c>
      <c r="M207" s="158">
        <f t="shared" si="85"/>
        <v>0.71490037916301885</v>
      </c>
      <c r="N207" s="158">
        <f t="shared" si="86"/>
        <v>0.64372688327873684</v>
      </c>
      <c r="O207" s="157">
        <f t="shared" si="87"/>
        <v>0.90044277782086302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4.7212705627501811E-5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4.7212705627501811E-5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1.2560581157295591E-4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1.2560581157295591E-4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4.3122370037525547E-3</v>
      </c>
      <c r="J212" s="25">
        <f>+J213</f>
        <v>5475121008</v>
      </c>
      <c r="K212" s="25">
        <f>+K213</f>
        <v>5405882008</v>
      </c>
      <c r="L212" s="25">
        <f>+L213</f>
        <v>69239000</v>
      </c>
      <c r="M212" s="155">
        <f t="shared" si="85"/>
        <v>0.30225902700006052</v>
      </c>
      <c r="N212" s="155">
        <f t="shared" si="86"/>
        <v>0.29843662513170399</v>
      </c>
      <c r="O212" s="154">
        <f t="shared" ref="O212:O222" si="90">+K212/J212</f>
        <v>0.98735388680929037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4.3122370037525547E-3</v>
      </c>
      <c r="J213" s="39">
        <v>5475121008</v>
      </c>
      <c r="K213" s="39">
        <v>5405882008</v>
      </c>
      <c r="L213" s="159">
        <f>+J213-K213</f>
        <v>69239000</v>
      </c>
      <c r="M213" s="158">
        <f t="shared" si="85"/>
        <v>0.30225902700006052</v>
      </c>
      <c r="N213" s="158">
        <f t="shared" si="86"/>
        <v>0.29843662513170399</v>
      </c>
      <c r="O213" s="157">
        <f t="shared" si="90"/>
        <v>0.98735388680929037</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1.8548863687096014E-4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1.8548863687096014E-4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1.8548863687096014E-4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1.8548863687096014E-4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5.9126850103646341E-5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5.9126850103646341E-5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5.9126850103646341E-5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5.9126850103646341E-5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396170539.86000001</v>
      </c>
      <c r="H222" s="20">
        <f t="shared" si="95"/>
        <v>4200604760182.9404</v>
      </c>
      <c r="I222" s="263">
        <f t="shared" si="95"/>
        <v>1</v>
      </c>
      <c r="J222" s="20">
        <f t="shared" si="95"/>
        <v>4186028902745.9404</v>
      </c>
      <c r="K222" s="20">
        <f t="shared" si="95"/>
        <v>4185800019745.9404</v>
      </c>
      <c r="L222" s="20">
        <f t="shared" si="95"/>
        <v>228883000.00000018</v>
      </c>
      <c r="M222" s="263">
        <f t="shared" si="85"/>
        <v>0.9965300573919349</v>
      </c>
      <c r="N222" s="263">
        <f t="shared" si="86"/>
        <v>0.99647556928532466</v>
      </c>
      <c r="O222" s="264">
        <f t="shared" si="90"/>
        <v>0.99994532216443854</v>
      </c>
    </row>
    <row r="223" spans="1:15" s="134" customFormat="1" ht="15" customHeight="1" x14ac:dyDescent="0.25">
      <c r="A223" s="147" t="s">
        <v>549</v>
      </c>
      <c r="E223" s="135"/>
      <c r="F223" s="136"/>
    </row>
    <row r="224" spans="1:15" s="142" customFormat="1" ht="15" customHeight="1" x14ac:dyDescent="0.25">
      <c r="A224" s="146" t="s">
        <v>588</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37">
    <mergeCell ref="D204:D205"/>
    <mergeCell ref="E204:E205"/>
    <mergeCell ref="A222:E222"/>
    <mergeCell ref="D194:D195"/>
    <mergeCell ref="E194:E195"/>
    <mergeCell ref="D196:D197"/>
    <mergeCell ref="E196:E197"/>
    <mergeCell ref="D202:D203"/>
    <mergeCell ref="E202:E203"/>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654F-FB5D-473B-90E9-7FEA0B7A5612}">
  <sheetPr>
    <tabColor theme="0"/>
  </sheetPr>
  <dimension ref="A1:O227"/>
  <sheetViews>
    <sheetView topLeftCell="B1" zoomScale="69" zoomScaleNormal="69" workbookViewId="0">
      <selection activeCell="A5" sqref="A5:J5"/>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8" t="s">
        <v>0</v>
      </c>
      <c r="B3" s="388"/>
      <c r="C3" s="388"/>
      <c r="D3" s="388"/>
      <c r="E3" s="388"/>
      <c r="F3" s="388"/>
      <c r="G3" s="388"/>
      <c r="H3" s="388"/>
      <c r="I3" s="388"/>
      <c r="J3" s="388"/>
      <c r="K3" s="175"/>
      <c r="L3" s="175"/>
      <c r="M3" s="175"/>
      <c r="N3" s="175"/>
      <c r="O3" s="175"/>
    </row>
    <row r="4" spans="1:15" ht="21" x14ac:dyDescent="0.25">
      <c r="A4" s="389" t="s">
        <v>534</v>
      </c>
      <c r="B4" s="389"/>
      <c r="C4" s="389"/>
      <c r="D4" s="389"/>
      <c r="E4" s="389"/>
      <c r="F4" s="389"/>
      <c r="G4" s="389"/>
      <c r="H4" s="389"/>
      <c r="I4" s="389"/>
      <c r="J4" s="389"/>
      <c r="K4" s="179"/>
      <c r="L4" s="175"/>
      <c r="M4" s="175"/>
      <c r="N4" s="175"/>
      <c r="O4" s="175"/>
    </row>
    <row r="5" spans="1:15" x14ac:dyDescent="0.25">
      <c r="A5" s="390" t="s">
        <v>593</v>
      </c>
      <c r="B5" s="390"/>
      <c r="C5" s="390"/>
      <c r="D5" s="390"/>
      <c r="E5" s="390"/>
      <c r="F5" s="390"/>
      <c r="G5" s="390"/>
      <c r="H5" s="390"/>
      <c r="I5" s="390"/>
      <c r="J5" s="390"/>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41" t="s">
        <v>6</v>
      </c>
      <c r="B7" s="334" t="s">
        <v>7</v>
      </c>
      <c r="C7" s="334" t="s">
        <v>8</v>
      </c>
      <c r="D7" s="334" t="s">
        <v>9</v>
      </c>
      <c r="E7" s="334" t="s">
        <v>10</v>
      </c>
      <c r="F7" s="391" t="s">
        <v>532</v>
      </c>
      <c r="G7" s="393" t="s">
        <v>531</v>
      </c>
      <c r="H7" s="391" t="s">
        <v>530</v>
      </c>
      <c r="I7" s="395" t="s">
        <v>14</v>
      </c>
      <c r="J7" s="391" t="s">
        <v>529</v>
      </c>
      <c r="K7" s="391" t="s">
        <v>528</v>
      </c>
      <c r="L7" s="391" t="s">
        <v>527</v>
      </c>
      <c r="M7" s="386" t="s">
        <v>526</v>
      </c>
      <c r="N7" s="386"/>
      <c r="O7" s="387"/>
    </row>
    <row r="8" spans="1:15" ht="84.75" customHeight="1" thickBot="1" x14ac:dyDescent="0.3">
      <c r="A8" s="342"/>
      <c r="B8" s="359"/>
      <c r="C8" s="359"/>
      <c r="D8" s="359"/>
      <c r="E8" s="359"/>
      <c r="F8" s="392"/>
      <c r="G8" s="394"/>
      <c r="H8" s="392"/>
      <c r="I8" s="396"/>
      <c r="J8" s="392"/>
      <c r="K8" s="392"/>
      <c r="L8" s="392"/>
      <c r="M8" s="228" t="s">
        <v>525</v>
      </c>
      <c r="N8" s="228" t="s">
        <v>524</v>
      </c>
      <c r="O8" s="229" t="s">
        <v>523</v>
      </c>
    </row>
    <row r="9" spans="1:15" s="2" customFormat="1" ht="28.5" customHeight="1" thickBot="1" x14ac:dyDescent="0.3">
      <c r="A9" s="277" t="s">
        <v>37</v>
      </c>
      <c r="B9" s="19" t="s">
        <v>38</v>
      </c>
      <c r="C9" s="19">
        <v>10</v>
      </c>
      <c r="D9" s="361" t="s">
        <v>39</v>
      </c>
      <c r="E9" s="363" t="s">
        <v>40</v>
      </c>
      <c r="F9" s="20">
        <f>+F36</f>
        <v>60516773.300000191</v>
      </c>
      <c r="G9" s="20">
        <f>+G36</f>
        <v>0</v>
      </c>
      <c r="H9" s="20">
        <f>+H36</f>
        <v>60516773.300000191</v>
      </c>
      <c r="I9" s="167">
        <f t="shared" ref="I9:I72" si="0">+H9/$H$222</f>
        <v>1.4407098236534319E-5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278" t="s">
        <v>37</v>
      </c>
      <c r="B10" s="19" t="s">
        <v>41</v>
      </c>
      <c r="C10" s="19">
        <v>20</v>
      </c>
      <c r="D10" s="362"/>
      <c r="E10" s="364"/>
      <c r="F10" s="20">
        <f>+F11</f>
        <v>1273145554.3699999</v>
      </c>
      <c r="G10" s="20">
        <f>+G11</f>
        <v>1066874</v>
      </c>
      <c r="H10" s="20">
        <f>+H11</f>
        <v>1272078680.3699999</v>
      </c>
      <c r="I10" s="166">
        <f t="shared" si="0"/>
        <v>3.0284103915850173E-4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3.0284103915850173E-4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2.974189143176436E-4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2.974189143176436E-4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9.9239369778551837E-7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9.9239369778551837E-7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2.9642652061985807E-4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2.9642652061985807E-4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5.4221248408581092E-6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3.6641030261240602E-6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3.1104902820311016E-6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1.1564519683072461E-6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1.0051629431694753E-6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9.4887537055438036E-7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5.5361274409295874E-7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6.0202836510997918E-8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4.9340990758196082E-7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1.758021814734049E-6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62">
        <f t="shared" si="0"/>
        <v>2.5522540221821993E-8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2.4122939319230827E-8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261">
        <f t="shared" si="0"/>
        <v>1.3996009025911663E-9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2.3267180618013862E-7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1.0157569625886463E-7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1.3109610992127398E-7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1.4998274683320883E-6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1.4998274683320883E-6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1.4407098236534319E-5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1.4407098236534319E-5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1.4407098236534319E-5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1.4407098236534319E-5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277" t="s">
        <v>238</v>
      </c>
      <c r="B40" s="19" t="s">
        <v>38</v>
      </c>
      <c r="C40" s="19">
        <v>10</v>
      </c>
      <c r="D40" s="361" t="s">
        <v>39</v>
      </c>
      <c r="E40" s="363" t="s">
        <v>239</v>
      </c>
      <c r="F40" s="20">
        <f>+F42+F150+F156+F174+F184+F194</f>
        <v>4159389894590.8003</v>
      </c>
      <c r="G40" s="20">
        <f>+G42+G150+G156+G174+G184+G194</f>
        <v>516719606.86000001</v>
      </c>
      <c r="H40" s="20">
        <f>+H42+H150+H156+H174+H184+H194</f>
        <v>4158873174983.9404</v>
      </c>
      <c r="I40" s="167">
        <f t="shared" si="0"/>
        <v>0.99009400399212666</v>
      </c>
      <c r="J40" s="20">
        <f>+J42+J150+J156+J174+J184+J194</f>
        <v>4157171646455.9404</v>
      </c>
      <c r="K40" s="20">
        <f>+K42+K150+K156+K174+K184+K194</f>
        <v>4157147646455.9404</v>
      </c>
      <c r="L40" s="20">
        <f>+L42+L150+L156+L174+L184+L194</f>
        <v>24000000</v>
      </c>
      <c r="M40" s="166">
        <f t="shared" si="1"/>
        <v>0.99959086789704599</v>
      </c>
      <c r="N40" s="166">
        <f t="shared" si="2"/>
        <v>0.99958509710313381</v>
      </c>
      <c r="O40" s="165">
        <f t="shared" si="3"/>
        <v>0.99999422684410433</v>
      </c>
    </row>
    <row r="41" spans="1:15" s="2" customFormat="1" ht="42" customHeight="1" thickBot="1" x14ac:dyDescent="0.3">
      <c r="A41" s="278" t="s">
        <v>238</v>
      </c>
      <c r="B41" s="19" t="s">
        <v>41</v>
      </c>
      <c r="C41" s="19">
        <v>20</v>
      </c>
      <c r="D41" s="362"/>
      <c r="E41" s="364"/>
      <c r="F41" s="20">
        <f>+F157+F195</f>
        <v>40277373804.330002</v>
      </c>
      <c r="G41" s="20">
        <f>+G157+G195</f>
        <v>0</v>
      </c>
      <c r="H41" s="20">
        <f>+H157+H195</f>
        <v>40277373804.330002</v>
      </c>
      <c r="I41" s="167">
        <f t="shared" si="0"/>
        <v>9.5887478704783247E-3</v>
      </c>
      <c r="J41" s="20">
        <f>+J157+J195</f>
        <v>28495628836.330002</v>
      </c>
      <c r="K41" s="20">
        <f>+K157+K195</f>
        <v>28495628836.330002</v>
      </c>
      <c r="L41" s="20">
        <f>+L157+L195</f>
        <v>0</v>
      </c>
      <c r="M41" s="166">
        <f t="shared" si="1"/>
        <v>0.70748477730359349</v>
      </c>
      <c r="N41" s="166">
        <f t="shared" si="2"/>
        <v>0.70748477730359349</v>
      </c>
      <c r="O41" s="165">
        <f t="shared" si="3"/>
        <v>1</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0.97935463047830651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0.97935463047830651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4.7315024690300862E-2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4.7315024690300862E-2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4.7315024690300862E-2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4.7315024690300862E-2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7.8157537008578587E-4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7.8157537008578587E-4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7.8157537008578587E-4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7.8157537008578587E-4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7.8075236164335496E-2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7.8075236164335496E-2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7.8075236164335496E-2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7.8075236164335496E-2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4.1865167362250252E-2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4.1865167362250252E-2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4.1865167362250252E-2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4.1865167362250252E-2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5.7498001453017832E-2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5.7498001453017832E-2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5.7498001453017832E-2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5.7498001453017832E-2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5.1651699751828206E-2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5.1651699751828206E-2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5.1651699751828206E-2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5.1651699751828206E-2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3.4168934795452459E-2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3.4168934795452459E-2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3.4168934795452459E-2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3.4168934795452459E-2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3.6190640713649302E-2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3.6190640713649302E-2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3.6190640713649302E-2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3.6190640713649302E-2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3.8396255172952642E-2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3.8396255172952642E-2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3.8396255172952642E-2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3.8396255172952642E-2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1.1616045192059834E-4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1.1616045192059834E-4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1.1616045192059834E-4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1.1616045192059834E-4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4.8245370142670309E-2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4.8245370142670309E-2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4.8245370142670309E-2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4.8245370142670309E-2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5.8930363982134901E-2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5.8930363982134901E-2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5.8930363982134901E-2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5.8930363982134901E-2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1.4851565880585952E-2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1.4851565880585952E-2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1.4851565880585952E-2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1.4851565880585952E-2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3.6640639338829148E-2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3.6640639338829148E-2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3.6640639338829148E-2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3.6640639338829148E-2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2.8675376675684209E-2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2.8675376675684209E-2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2.8675376675684209E-2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2.8675376675684209E-2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3.8598897428086282E-2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3.8598897428086282E-2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3.8598897428086282E-2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3.8598897428086282E-2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5.4743542809406721E-2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5.4743542809406721E-2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5.4743542809406721E-2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5.4743542809406721E-2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2.5292029668452072E-2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2.5292029668452072E-2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2.5292029668452072E-2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2.5292029668452072E-2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7.1348060444148279E-2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7.1348060444148279E-2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7.1348060444148279E-2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7.1348060444148279E-2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2.4322525691610156E-2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2.4322525691610156E-2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2.4322525691610156E-2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2.4322525691610156E-2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7.3713223776756528E-2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7.3713223776756528E-2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7.3713223776756528E-2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7.3713223776756528E-2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1.1275409019537306E-2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1.1275409019537306E-2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1.1275409019537306E-2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1.1275409019537306E-2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3.3342428761317066E-5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3.3342428761317066E-5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3.3342428761317066E-5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3.3342428761317066E-5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7.2877457240277888E-2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7.2877457240277888E-2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7.2877457240277888E-2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7.2877457240277888E-2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3.3602930310168644E-2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3.3602930310168644E-2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3.3602930310168644E-2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3.3602930310168644E-2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1.4519971540323133E-4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1.4519971540323133E-4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1.1552966419237433E-4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1.1552966419237433E-4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2.9670051210856999E-5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2.9670051210856999E-5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9.8425816246100601E-6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9.8425816246100601E-6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9.8425816246100601E-6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9.8425816246100601E-6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9.8425816246100601E-6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9.8425816246100601E-6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2" t="s">
        <v>409</v>
      </c>
      <c r="B156" s="30" t="s">
        <v>38</v>
      </c>
      <c r="C156" s="30">
        <v>10</v>
      </c>
      <c r="D156" s="296" t="s">
        <v>39</v>
      </c>
      <c r="E156" s="300" t="s">
        <v>410</v>
      </c>
      <c r="F156" s="25">
        <f t="shared" ref="F156:H157" si="66">+F158</f>
        <v>3079048688.2799997</v>
      </c>
      <c r="G156" s="25">
        <f t="shared" si="66"/>
        <v>283270</v>
      </c>
      <c r="H156" s="25">
        <f t="shared" si="66"/>
        <v>3078765418.2799997</v>
      </c>
      <c r="I156" s="155">
        <f t="shared" si="58"/>
        <v>7.3295507029956747E-4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1" t="s">
        <v>409</v>
      </c>
      <c r="B157" s="52" t="s">
        <v>41</v>
      </c>
      <c r="C157" s="52">
        <v>20</v>
      </c>
      <c r="D157" s="297"/>
      <c r="E157" s="301"/>
      <c r="F157" s="54">
        <f t="shared" si="66"/>
        <v>21965048603.330002</v>
      </c>
      <c r="G157" s="54">
        <f t="shared" si="66"/>
        <v>0</v>
      </c>
      <c r="H157" s="54">
        <f t="shared" si="66"/>
        <v>21965048603.330002</v>
      </c>
      <c r="I157" s="155">
        <f t="shared" si="58"/>
        <v>5.2291719426228109E-3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2" t="s">
        <v>411</v>
      </c>
      <c r="B158" s="30" t="s">
        <v>38</v>
      </c>
      <c r="C158" s="30">
        <v>10</v>
      </c>
      <c r="D158" s="296" t="s">
        <v>39</v>
      </c>
      <c r="E158" s="300" t="s">
        <v>243</v>
      </c>
      <c r="F158" s="25">
        <f>+F160+F170</f>
        <v>3079048688.2799997</v>
      </c>
      <c r="G158" s="25">
        <f>+G160+G170</f>
        <v>283270</v>
      </c>
      <c r="H158" s="25">
        <f>+H160+H170</f>
        <v>3078765418.2799997</v>
      </c>
      <c r="I158" s="155">
        <f t="shared" si="58"/>
        <v>7.3295507029956747E-4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1" t="s">
        <v>411</v>
      </c>
      <c r="B159" s="30" t="s">
        <v>41</v>
      </c>
      <c r="C159" s="30">
        <v>20</v>
      </c>
      <c r="D159" s="297"/>
      <c r="E159" s="301"/>
      <c r="F159" s="25">
        <f t="shared" ref="F159:H162" si="68">+F161</f>
        <v>21965048603.330002</v>
      </c>
      <c r="G159" s="25">
        <f t="shared" si="68"/>
        <v>0</v>
      </c>
      <c r="H159" s="25">
        <f t="shared" si="68"/>
        <v>21965048603.330002</v>
      </c>
      <c r="I159" s="155">
        <f t="shared" si="58"/>
        <v>5.2291719426228109E-3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2" t="s">
        <v>412</v>
      </c>
      <c r="B160" s="30" t="s">
        <v>38</v>
      </c>
      <c r="C160" s="30">
        <v>10</v>
      </c>
      <c r="D160" s="296" t="s">
        <v>39</v>
      </c>
      <c r="E160" s="300" t="s">
        <v>413</v>
      </c>
      <c r="F160" s="25">
        <f t="shared" si="68"/>
        <v>3069303164.0999999</v>
      </c>
      <c r="G160" s="25">
        <f t="shared" si="68"/>
        <v>0</v>
      </c>
      <c r="H160" s="25">
        <f t="shared" si="68"/>
        <v>3069303164.0999999</v>
      </c>
      <c r="I160" s="155">
        <f t="shared" si="58"/>
        <v>7.3070241177075731E-4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1" t="s">
        <v>412</v>
      </c>
      <c r="B161" s="30" t="s">
        <v>41</v>
      </c>
      <c r="C161" s="30">
        <v>20</v>
      </c>
      <c r="D161" s="297"/>
      <c r="E161" s="301"/>
      <c r="F161" s="25">
        <f t="shared" si="68"/>
        <v>21965048603.330002</v>
      </c>
      <c r="G161" s="25">
        <f t="shared" si="68"/>
        <v>0</v>
      </c>
      <c r="H161" s="25">
        <f t="shared" si="68"/>
        <v>21965048603.330002</v>
      </c>
      <c r="I161" s="155">
        <f t="shared" si="58"/>
        <v>5.2291719426228109E-3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2" t="s">
        <v>414</v>
      </c>
      <c r="B162" s="30" t="s">
        <v>38</v>
      </c>
      <c r="C162" s="30">
        <v>10</v>
      </c>
      <c r="D162" s="296" t="s">
        <v>39</v>
      </c>
      <c r="E162" s="300" t="s">
        <v>415</v>
      </c>
      <c r="F162" s="25">
        <f t="shared" si="68"/>
        <v>3069303164.0999999</v>
      </c>
      <c r="G162" s="25">
        <f t="shared" si="68"/>
        <v>0</v>
      </c>
      <c r="H162" s="25">
        <f t="shared" si="68"/>
        <v>3069303164.0999999</v>
      </c>
      <c r="I162" s="155">
        <f t="shared" si="58"/>
        <v>7.3070241177075731E-4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1" t="s">
        <v>414</v>
      </c>
      <c r="B163" s="30" t="s">
        <v>41</v>
      </c>
      <c r="C163" s="30">
        <v>20</v>
      </c>
      <c r="D163" s="297"/>
      <c r="E163" s="301"/>
      <c r="F163" s="25">
        <f>+F166+F168</f>
        <v>21965048603.330002</v>
      </c>
      <c r="G163" s="25">
        <f>+G166+G168</f>
        <v>0</v>
      </c>
      <c r="H163" s="25">
        <f>+H166+H168</f>
        <v>21965048603.330002</v>
      </c>
      <c r="I163" s="155">
        <f t="shared" si="58"/>
        <v>5.2291719426228109E-3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7.3070241177075731E-4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7.3070241177075731E-4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4.7969301200389324E-3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4.7969301200389324E-3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4.3224182258387925E-4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4.3224182258387925E-4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2.2526585288101937E-6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2.2526585288101937E-6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2.2526585288101937E-6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2.2526585288101937E-6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6.7231468881650629E-6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6.7231468881650629E-6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1.7185165972860338E-6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1.7185165972860338E-6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1.7185165972860338E-6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1.7185165972860338E-6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5.0046302908790287E-6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5.0046302908790287E-6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5.0046302908790287E-6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5.0046302908790287E-6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9.0968143658021802E-3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9.0968143658021802E-3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2.6347517178282511E-6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2.6347517178282511E-6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2.6347517178282511E-6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2.6347517178282511E-6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9.0941796140843519E-3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9.0941796140843519E-3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9.0941796140843519E-3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9.0941796140843519E-3</v>
      </c>
      <c r="J193" s="39">
        <v>38199948179.669998</v>
      </c>
      <c r="K193" s="39">
        <v>38199948179.669998</v>
      </c>
      <c r="L193" s="159">
        <f>+J193-K193</f>
        <v>0</v>
      </c>
      <c r="M193" s="158">
        <f t="shared" si="59"/>
        <v>1</v>
      </c>
      <c r="N193" s="158">
        <f t="shared" si="60"/>
        <v>1</v>
      </c>
      <c r="O193" s="157">
        <f t="shared" si="61"/>
        <v>1</v>
      </c>
    </row>
    <row r="194" spans="1:15" ht="46.5" customHeight="1" x14ac:dyDescent="0.25">
      <c r="A194" s="283" t="s">
        <v>457</v>
      </c>
      <c r="B194" s="102" t="s">
        <v>38</v>
      </c>
      <c r="C194" s="30">
        <v>10</v>
      </c>
      <c r="D194" s="296" t="s">
        <v>39</v>
      </c>
      <c r="E194" s="298" t="s">
        <v>458</v>
      </c>
      <c r="F194" s="54">
        <f t="shared" ref="F194:H195" si="80">+F196</f>
        <v>4003780906.8600001</v>
      </c>
      <c r="G194" s="54">
        <f t="shared" si="80"/>
        <v>252588373.86000013</v>
      </c>
      <c r="H194" s="54">
        <f t="shared" si="80"/>
        <v>3751192533</v>
      </c>
      <c r="I194" s="155">
        <f t="shared" si="58"/>
        <v>8.930383492056546E-4</v>
      </c>
      <c r="J194" s="54">
        <f t="shared" ref="J194:L195" si="81">+J196</f>
        <v>2131901459</v>
      </c>
      <c r="K194" s="54">
        <f t="shared" si="81"/>
        <v>2107901459</v>
      </c>
      <c r="L194" s="54">
        <f t="shared" si="81"/>
        <v>24000000</v>
      </c>
      <c r="M194" s="155">
        <f t="shared" si="59"/>
        <v>0.56832632296135999</v>
      </c>
      <c r="N194" s="155">
        <f t="shared" si="60"/>
        <v>0.56192835757065629</v>
      </c>
      <c r="O194" s="154">
        <f t="shared" si="61"/>
        <v>0.98874244402869471</v>
      </c>
    </row>
    <row r="195" spans="1:15" ht="46.5" customHeight="1" x14ac:dyDescent="0.25">
      <c r="A195" s="284" t="s">
        <v>457</v>
      </c>
      <c r="B195" s="102" t="s">
        <v>41</v>
      </c>
      <c r="C195" s="30">
        <v>20</v>
      </c>
      <c r="D195" s="297"/>
      <c r="E195" s="299"/>
      <c r="F195" s="48">
        <f t="shared" si="80"/>
        <v>18312325201</v>
      </c>
      <c r="G195" s="48">
        <f t="shared" si="80"/>
        <v>0</v>
      </c>
      <c r="H195" s="48">
        <f t="shared" si="80"/>
        <v>18312325201</v>
      </c>
      <c r="I195" s="155">
        <f t="shared" si="58"/>
        <v>4.359575927855513E-3</v>
      </c>
      <c r="J195" s="48">
        <f t="shared" si="81"/>
        <v>6620410924</v>
      </c>
      <c r="K195" s="48">
        <f t="shared" si="81"/>
        <v>6620410924</v>
      </c>
      <c r="L195" s="48">
        <f t="shared" si="81"/>
        <v>0</v>
      </c>
      <c r="M195" s="155">
        <f t="shared" si="59"/>
        <v>0.3615275969235448</v>
      </c>
      <c r="N195" s="155">
        <f t="shared" si="60"/>
        <v>0.3615275969235448</v>
      </c>
      <c r="O195" s="154">
        <f t="shared" si="61"/>
        <v>1</v>
      </c>
    </row>
    <row r="196" spans="1:15" ht="42" customHeight="1" x14ac:dyDescent="0.25">
      <c r="A196" s="283" t="s">
        <v>459</v>
      </c>
      <c r="B196" s="102" t="s">
        <v>38</v>
      </c>
      <c r="C196" s="30">
        <v>10</v>
      </c>
      <c r="D196" s="296" t="s">
        <v>39</v>
      </c>
      <c r="E196" s="298" t="s">
        <v>243</v>
      </c>
      <c r="F196" s="54">
        <f>+F198+F202+F214+F218</f>
        <v>4003780906.8600001</v>
      </c>
      <c r="G196" s="54">
        <f>+G198+G202+G214+G218</f>
        <v>252588373.86000013</v>
      </c>
      <c r="H196" s="54">
        <f>+H198+H202+H214+H218</f>
        <v>3751192533</v>
      </c>
      <c r="I196" s="155">
        <f t="shared" si="58"/>
        <v>8.930383492056546E-4</v>
      </c>
      <c r="J196" s="54">
        <f>+J198+J202+J214+J218</f>
        <v>2131901459</v>
      </c>
      <c r="K196" s="54">
        <f>+K198+K202+K214+K218</f>
        <v>2107901459</v>
      </c>
      <c r="L196" s="54">
        <f>+L198+L202+L214+L218</f>
        <v>24000000</v>
      </c>
      <c r="M196" s="155">
        <f t="shared" si="59"/>
        <v>0.56832632296135999</v>
      </c>
      <c r="N196" s="155">
        <f t="shared" si="60"/>
        <v>0.56192835757065629</v>
      </c>
      <c r="O196" s="154">
        <f t="shared" si="61"/>
        <v>0.98874244402869471</v>
      </c>
    </row>
    <row r="197" spans="1:15" ht="42" customHeight="1" x14ac:dyDescent="0.25">
      <c r="A197" s="284" t="s">
        <v>459</v>
      </c>
      <c r="B197" s="102" t="s">
        <v>41</v>
      </c>
      <c r="C197" s="30">
        <v>20</v>
      </c>
      <c r="D197" s="297"/>
      <c r="E197" s="299"/>
      <c r="F197" s="54">
        <f>+F203</f>
        <v>18312325201</v>
      </c>
      <c r="G197" s="54">
        <f>+G203</f>
        <v>0</v>
      </c>
      <c r="H197" s="54">
        <f>+H203</f>
        <v>18312325201</v>
      </c>
      <c r="I197" s="155">
        <f t="shared" si="58"/>
        <v>4.359575927855513E-3</v>
      </c>
      <c r="J197" s="54">
        <f>+J203</f>
        <v>6620410924</v>
      </c>
      <c r="K197" s="54">
        <f>+K203</f>
        <v>6620410924</v>
      </c>
      <c r="L197" s="54">
        <f>+L203</f>
        <v>0</v>
      </c>
      <c r="M197" s="155">
        <f t="shared" si="59"/>
        <v>0.3615275969235448</v>
      </c>
      <c r="N197" s="155">
        <f t="shared" si="60"/>
        <v>0.3615275969235448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1.751281304409942E-5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1.751281304409942E-5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1.751281304409942E-5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1.751281304409942E-5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279" t="s">
        <v>466</v>
      </c>
      <c r="B202" s="52" t="s">
        <v>38</v>
      </c>
      <c r="C202" s="30">
        <v>10</v>
      </c>
      <c r="D202" s="296" t="s">
        <v>39</v>
      </c>
      <c r="E202" s="298" t="s">
        <v>467</v>
      </c>
      <c r="F202" s="48">
        <f t="shared" ref="F202:H203" si="88">+F204</f>
        <v>2902120386</v>
      </c>
      <c r="G202" s="48">
        <f t="shared" si="88"/>
        <v>252023108</v>
      </c>
      <c r="H202" s="48">
        <f t="shared" si="88"/>
        <v>2650097278</v>
      </c>
      <c r="I202" s="155">
        <f t="shared" si="84"/>
        <v>6.3090296687246005E-4</v>
      </c>
      <c r="J202" s="48">
        <f t="shared" ref="J202:L203" si="89">+J204</f>
        <v>1627540120</v>
      </c>
      <c r="K202" s="48">
        <f t="shared" si="89"/>
        <v>1603540120</v>
      </c>
      <c r="L202" s="48">
        <f t="shared" si="89"/>
        <v>24000000</v>
      </c>
      <c r="M202" s="155">
        <f t="shared" si="85"/>
        <v>0.61414353862069815</v>
      </c>
      <c r="N202" s="155">
        <f t="shared" si="86"/>
        <v>0.60508726729087259</v>
      </c>
      <c r="O202" s="154">
        <f t="shared" si="87"/>
        <v>0.98525381973379556</v>
      </c>
    </row>
    <row r="203" spans="1:15" ht="67.5" customHeight="1" x14ac:dyDescent="0.25">
      <c r="A203" s="280" t="s">
        <v>466</v>
      </c>
      <c r="B203" s="102" t="s">
        <v>41</v>
      </c>
      <c r="C203" s="30">
        <v>20</v>
      </c>
      <c r="D203" s="297"/>
      <c r="E203" s="299"/>
      <c r="F203" s="48">
        <f t="shared" si="88"/>
        <v>18312325201</v>
      </c>
      <c r="G203" s="48">
        <f t="shared" si="88"/>
        <v>0</v>
      </c>
      <c r="H203" s="48">
        <f t="shared" si="88"/>
        <v>18312325201</v>
      </c>
      <c r="I203" s="155">
        <f t="shared" si="84"/>
        <v>4.359575927855513E-3</v>
      </c>
      <c r="J203" s="48">
        <f t="shared" si="89"/>
        <v>6620410924</v>
      </c>
      <c r="K203" s="48">
        <f t="shared" si="89"/>
        <v>6620410924</v>
      </c>
      <c r="L203" s="48">
        <f t="shared" si="89"/>
        <v>0</v>
      </c>
      <c r="M203" s="155">
        <f t="shared" si="85"/>
        <v>0.3615275969235448</v>
      </c>
      <c r="N203" s="155">
        <f t="shared" si="86"/>
        <v>0.3615275969235448</v>
      </c>
      <c r="O203" s="154">
        <f t="shared" si="87"/>
        <v>1</v>
      </c>
    </row>
    <row r="204" spans="1:15" ht="61.5" customHeight="1" x14ac:dyDescent="0.25">
      <c r="A204" s="279" t="s">
        <v>468</v>
      </c>
      <c r="B204" s="52" t="s">
        <v>38</v>
      </c>
      <c r="C204" s="30">
        <v>10</v>
      </c>
      <c r="D204" s="296" t="s">
        <v>39</v>
      </c>
      <c r="E204" s="300" t="s">
        <v>247</v>
      </c>
      <c r="F204" s="54">
        <f>+F206+F210</f>
        <v>2902120386</v>
      </c>
      <c r="G204" s="54">
        <f>+G206+G210</f>
        <v>252023108</v>
      </c>
      <c r="H204" s="54">
        <f>+H206+H210</f>
        <v>2650097278</v>
      </c>
      <c r="I204" s="155">
        <f t="shared" si="84"/>
        <v>6.3090296687246005E-4</v>
      </c>
      <c r="J204" s="54">
        <f>+J206+J210</f>
        <v>1627540120</v>
      </c>
      <c r="K204" s="54">
        <f>+K206+K210</f>
        <v>1603540120</v>
      </c>
      <c r="L204" s="54">
        <f>+L206+L210</f>
        <v>24000000</v>
      </c>
      <c r="M204" s="155">
        <f t="shared" si="85"/>
        <v>0.61414353862069815</v>
      </c>
      <c r="N204" s="155">
        <f t="shared" si="86"/>
        <v>0.60508726729087259</v>
      </c>
      <c r="O204" s="154">
        <f t="shared" si="87"/>
        <v>0.98525381973379556</v>
      </c>
    </row>
    <row r="205" spans="1:15" ht="60.75" customHeight="1" x14ac:dyDescent="0.25">
      <c r="A205" s="280" t="s">
        <v>468</v>
      </c>
      <c r="B205" s="52" t="s">
        <v>41</v>
      </c>
      <c r="C205" s="30">
        <v>20</v>
      </c>
      <c r="D205" s="297"/>
      <c r="E205" s="301"/>
      <c r="F205" s="54">
        <f>+F208+F212</f>
        <v>18312325201</v>
      </c>
      <c r="G205" s="54">
        <f>+G208+G212</f>
        <v>0</v>
      </c>
      <c r="H205" s="54">
        <f>+H208+H212</f>
        <v>18312325201</v>
      </c>
      <c r="I205" s="155">
        <f t="shared" si="84"/>
        <v>4.359575927855513E-3</v>
      </c>
      <c r="J205" s="54">
        <f>+J208+J212</f>
        <v>6620410924</v>
      </c>
      <c r="K205" s="54">
        <f>+K208+K212</f>
        <v>6620410924</v>
      </c>
      <c r="L205" s="54">
        <f>+L208+L212</f>
        <v>0</v>
      </c>
      <c r="M205" s="155">
        <f t="shared" si="85"/>
        <v>0.3615275969235448</v>
      </c>
      <c r="N205" s="155">
        <f t="shared" si="86"/>
        <v>0.3615275969235448</v>
      </c>
      <c r="O205" s="154">
        <f t="shared" si="87"/>
        <v>1</v>
      </c>
    </row>
    <row r="206" spans="1:15" ht="42" customHeight="1" x14ac:dyDescent="0.25">
      <c r="A206" s="51" t="s">
        <v>469</v>
      </c>
      <c r="B206" s="52" t="s">
        <v>38</v>
      </c>
      <c r="C206" s="30">
        <v>10</v>
      </c>
      <c r="D206" s="30" t="s">
        <v>39</v>
      </c>
      <c r="E206" s="31" t="s">
        <v>390</v>
      </c>
      <c r="F206" s="54">
        <f>+F207</f>
        <v>2374500016</v>
      </c>
      <c r="G206" s="54">
        <f>+G207</f>
        <v>252023108</v>
      </c>
      <c r="H206" s="54">
        <f>+H207</f>
        <v>2122476908</v>
      </c>
      <c r="I206" s="155">
        <f t="shared" si="84"/>
        <v>5.0529351865380304E-4</v>
      </c>
      <c r="J206" s="54">
        <f>+J207</f>
        <v>1627540120</v>
      </c>
      <c r="K206" s="54">
        <f>+K207</f>
        <v>1603540120</v>
      </c>
      <c r="L206" s="54">
        <f>+L207</f>
        <v>24000000</v>
      </c>
      <c r="M206" s="155">
        <f t="shared" si="85"/>
        <v>0.76681169715698971</v>
      </c>
      <c r="N206" s="155">
        <f t="shared" si="86"/>
        <v>0.75550415364047863</v>
      </c>
      <c r="O206" s="154">
        <f t="shared" si="87"/>
        <v>0.98525381973379556</v>
      </c>
    </row>
    <row r="207" spans="1:15" ht="42" customHeight="1" x14ac:dyDescent="0.25">
      <c r="A207" s="104" t="s">
        <v>470</v>
      </c>
      <c r="B207" s="101" t="s">
        <v>38</v>
      </c>
      <c r="C207" s="37">
        <v>10</v>
      </c>
      <c r="D207" s="37" t="s">
        <v>39</v>
      </c>
      <c r="E207" s="109" t="s">
        <v>251</v>
      </c>
      <c r="F207" s="110">
        <v>2374500016</v>
      </c>
      <c r="G207" s="110">
        <f>473334+40500000+446250+90054457+120549067</f>
        <v>252023108</v>
      </c>
      <c r="H207" s="159">
        <f>+F207-G207</f>
        <v>2122476908</v>
      </c>
      <c r="I207" s="158">
        <f t="shared" si="84"/>
        <v>5.0529351865380304E-4</v>
      </c>
      <c r="J207" s="110">
        <v>1627540120</v>
      </c>
      <c r="K207" s="110">
        <v>1603540120</v>
      </c>
      <c r="L207" s="159">
        <f>+J207-K207</f>
        <v>24000000</v>
      </c>
      <c r="M207" s="158">
        <f t="shared" si="85"/>
        <v>0.76681169715698971</v>
      </c>
      <c r="N207" s="158">
        <f t="shared" si="86"/>
        <v>0.75550415364047863</v>
      </c>
      <c r="O207" s="157">
        <f t="shared" si="87"/>
        <v>0.98525381973379556</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4.7214072569690334E-5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4.7214072569690334E-5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1.2560944821865709E-4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1.2560944821865709E-4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4.3123618552858229E-3</v>
      </c>
      <c r="J212" s="25">
        <f>+J213</f>
        <v>6422089008</v>
      </c>
      <c r="K212" s="25">
        <f>+K213</f>
        <v>6422089008</v>
      </c>
      <c r="L212" s="25">
        <f>+L213</f>
        <v>0</v>
      </c>
      <c r="M212" s="155">
        <f t="shared" si="85"/>
        <v>0.35453725534642355</v>
      </c>
      <c r="N212" s="155">
        <f t="shared" si="86"/>
        <v>0.35453725534642355</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4.3123618552858229E-3</v>
      </c>
      <c r="J213" s="39">
        <v>6422089008</v>
      </c>
      <c r="K213" s="39">
        <v>6422089008</v>
      </c>
      <c r="L213" s="159">
        <f>+J213-K213</f>
        <v>0</v>
      </c>
      <c r="M213" s="158">
        <f t="shared" si="85"/>
        <v>0.35453725534642355</v>
      </c>
      <c r="N213" s="158">
        <f t="shared" si="86"/>
        <v>0.35453725534642355</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1.8549400729487168E-4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1.8549400729487168E-4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1.8549400729487168E-4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1.8549400729487168E-4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5.9128561994223396E-5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5.9128561994223396E-5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5.9128561994223396E-5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5.9128561994223396E-5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88" t="s">
        <v>558</v>
      </c>
      <c r="B222" s="289"/>
      <c r="C222" s="289"/>
      <c r="D222" s="289"/>
      <c r="E222" s="290"/>
      <c r="F222" s="20">
        <f t="shared" ref="F222:L222" si="95">+F9+F10+F40+F41</f>
        <v>4201000930722.8003</v>
      </c>
      <c r="G222" s="20">
        <f t="shared" si="95"/>
        <v>517786480.86000001</v>
      </c>
      <c r="H222" s="20">
        <f t="shared" si="95"/>
        <v>4200483144241.9404</v>
      </c>
      <c r="I222" s="263">
        <f t="shared" si="95"/>
        <v>1</v>
      </c>
      <c r="J222" s="20">
        <f t="shared" si="95"/>
        <v>4186999870745.9404</v>
      </c>
      <c r="K222" s="20">
        <f t="shared" si="95"/>
        <v>4186975870745.9404</v>
      </c>
      <c r="L222" s="20">
        <f t="shared" si="95"/>
        <v>24000000.000000194</v>
      </c>
      <c r="M222" s="263">
        <f t="shared" si="85"/>
        <v>0.99679006603931197</v>
      </c>
      <c r="N222" s="263">
        <f t="shared" si="86"/>
        <v>0.99678435241086116</v>
      </c>
      <c r="O222" s="264">
        <f t="shared" si="90"/>
        <v>0.99999426797211821</v>
      </c>
    </row>
    <row r="223" spans="1:15" s="134" customFormat="1" ht="15" customHeight="1" x14ac:dyDescent="0.25">
      <c r="A223" s="147" t="s">
        <v>549</v>
      </c>
      <c r="E223" s="135"/>
      <c r="F223" s="136"/>
    </row>
    <row r="224" spans="1:15" s="142" customFormat="1" ht="15" customHeight="1" x14ac:dyDescent="0.25">
      <c r="A224" s="285" t="s">
        <v>594</v>
      </c>
      <c r="B224" s="286"/>
      <c r="C224" s="286"/>
      <c r="D224" s="286"/>
      <c r="E224" s="287"/>
      <c r="F224" s="5"/>
    </row>
    <row r="225" spans="1:6" ht="15" customHeight="1" x14ac:dyDescent="0.25">
      <c r="A225" s="397" t="s">
        <v>502</v>
      </c>
      <c r="B225" s="397"/>
      <c r="C225" s="397"/>
      <c r="D225" s="397"/>
      <c r="E225" s="397"/>
    </row>
    <row r="226" spans="1:6" s="142" customFormat="1" x14ac:dyDescent="0.25">
      <c r="A226" s="1"/>
      <c r="B226" s="134"/>
      <c r="C226" s="134"/>
      <c r="D226" s="134"/>
      <c r="E226" s="134"/>
      <c r="F226" s="1"/>
    </row>
    <row r="227" spans="1:6" s="142" customFormat="1" x14ac:dyDescent="0.25"/>
  </sheetData>
  <mergeCells count="38">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A225:E225"/>
    <mergeCell ref="D194:D195"/>
    <mergeCell ref="E194:E195"/>
    <mergeCell ref="D196:D197"/>
    <mergeCell ref="E196:E197"/>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533</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51" t="s">
        <v>238</v>
      </c>
      <c r="B63" s="19" t="s">
        <v>38</v>
      </c>
      <c r="C63" s="19">
        <v>10</v>
      </c>
      <c r="D63" s="361" t="s">
        <v>39</v>
      </c>
      <c r="E63" s="363"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52"/>
      <c r="B64" s="19" t="s">
        <v>41</v>
      </c>
      <c r="C64" s="19">
        <v>20</v>
      </c>
      <c r="D64" s="362"/>
      <c r="E64" s="364"/>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304" t="s">
        <v>409</v>
      </c>
      <c r="B81" s="30" t="s">
        <v>38</v>
      </c>
      <c r="C81" s="30">
        <v>10</v>
      </c>
      <c r="D81" s="296" t="s">
        <v>39</v>
      </c>
      <c r="E81" s="384"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305"/>
      <c r="B82" s="52" t="s">
        <v>41</v>
      </c>
      <c r="C82" s="30">
        <v>20</v>
      </c>
      <c r="D82" s="297"/>
      <c r="E82" s="385"/>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8"/>
        <v>8.6237622169919396E-7</v>
      </c>
      <c r="J83" s="48">
        <f>+J89</f>
        <v>0</v>
      </c>
      <c r="K83" s="195">
        <f t="shared" si="40"/>
        <v>0</v>
      </c>
    </row>
    <row r="84" spans="1:11" ht="42" customHeight="1" x14ac:dyDescent="0.25">
      <c r="A84" s="305"/>
      <c r="B84" s="30" t="s">
        <v>41</v>
      </c>
      <c r="C84" s="30">
        <v>20</v>
      </c>
      <c r="D84" s="30" t="s">
        <v>39</v>
      </c>
      <c r="E84" s="301"/>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02" t="s">
        <v>457</v>
      </c>
      <c r="B99" s="102" t="s">
        <v>38</v>
      </c>
      <c r="C99" s="30">
        <v>10</v>
      </c>
      <c r="D99" s="296" t="s">
        <v>39</v>
      </c>
      <c r="E99" s="298"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03"/>
      <c r="B100" s="102" t="s">
        <v>41</v>
      </c>
      <c r="C100" s="30">
        <v>20</v>
      </c>
      <c r="D100" s="297"/>
      <c r="E100" s="299"/>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02" t="s">
        <v>459</v>
      </c>
      <c r="B101" s="102" t="s">
        <v>38</v>
      </c>
      <c r="C101" s="30">
        <v>10</v>
      </c>
      <c r="D101" s="30" t="s">
        <v>39</v>
      </c>
      <c r="E101" s="298"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03"/>
      <c r="B102" s="102" t="s">
        <v>41</v>
      </c>
      <c r="C102" s="30">
        <v>20</v>
      </c>
      <c r="D102" s="30" t="s">
        <v>39</v>
      </c>
      <c r="E102" s="299"/>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94" t="s">
        <v>466</v>
      </c>
      <c r="B107" s="52" t="s">
        <v>38</v>
      </c>
      <c r="C107" s="30">
        <v>10</v>
      </c>
      <c r="D107" s="30" t="s">
        <v>39</v>
      </c>
      <c r="E107" s="298"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95"/>
      <c r="B108" s="102" t="s">
        <v>41</v>
      </c>
      <c r="C108" s="30">
        <v>20</v>
      </c>
      <c r="D108" s="30" t="s">
        <v>39</v>
      </c>
      <c r="E108" s="299"/>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94" t="s">
        <v>468</v>
      </c>
      <c r="B109" s="52" t="s">
        <v>38</v>
      </c>
      <c r="C109" s="30">
        <v>10</v>
      </c>
      <c r="D109" s="296" t="s">
        <v>39</v>
      </c>
      <c r="E109" s="300"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95"/>
      <c r="B110" s="52" t="s">
        <v>41</v>
      </c>
      <c r="C110" s="30">
        <v>20</v>
      </c>
      <c r="D110" s="297"/>
      <c r="E110" s="301"/>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288" t="s">
        <v>558</v>
      </c>
      <c r="B115" s="289"/>
      <c r="C115" s="289"/>
      <c r="D115" s="289"/>
      <c r="E115" s="290"/>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551</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52"/>
      <c r="B10" s="230" t="s">
        <v>41</v>
      </c>
      <c r="C10" s="230">
        <v>20</v>
      </c>
      <c r="D10" s="362"/>
      <c r="E10" s="364"/>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94" t="s">
        <v>192</v>
      </c>
      <c r="B87" s="52" t="s">
        <v>38</v>
      </c>
      <c r="C87" s="52">
        <v>10</v>
      </c>
      <c r="D87" s="367" t="s">
        <v>39</v>
      </c>
      <c r="E87" s="354"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95"/>
      <c r="B88" s="30" t="s">
        <v>41</v>
      </c>
      <c r="C88" s="30">
        <v>20</v>
      </c>
      <c r="D88" s="367"/>
      <c r="E88" s="354"/>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51" t="s">
        <v>224</v>
      </c>
      <c r="B104" s="368" t="s">
        <v>38</v>
      </c>
      <c r="C104" s="370">
        <v>11</v>
      </c>
      <c r="D104" s="238" t="s">
        <v>39</v>
      </c>
      <c r="E104" s="372"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52"/>
      <c r="B105" s="369"/>
      <c r="C105" s="371"/>
      <c r="D105" s="240" t="s">
        <v>225</v>
      </c>
      <c r="E105" s="373"/>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17" t="s">
        <v>227</v>
      </c>
      <c r="B106" s="297" t="s">
        <v>38</v>
      </c>
      <c r="C106" s="297">
        <v>11</v>
      </c>
      <c r="D106" s="22" t="s">
        <v>39</v>
      </c>
      <c r="E106" s="301"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305"/>
      <c r="B107" s="353"/>
      <c r="C107" s="353"/>
      <c r="D107" s="30" t="s">
        <v>225</v>
      </c>
      <c r="E107" s="355"/>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48" t="s">
        <v>238</v>
      </c>
      <c r="B113" s="365" t="s">
        <v>38</v>
      </c>
      <c r="C113" s="246">
        <v>10</v>
      </c>
      <c r="D113" s="374" t="s">
        <v>39</v>
      </c>
      <c r="E113" s="377"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49"/>
      <c r="B114" s="366"/>
      <c r="C114" s="250">
        <v>11</v>
      </c>
      <c r="D114" s="375"/>
      <c r="E114" s="378"/>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50"/>
      <c r="B115" s="230" t="s">
        <v>41</v>
      </c>
      <c r="C115" s="250">
        <v>20</v>
      </c>
      <c r="D115" s="376"/>
      <c r="E115" s="379"/>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17" t="s">
        <v>240</v>
      </c>
      <c r="B116" s="297" t="s">
        <v>38</v>
      </c>
      <c r="C116" s="22">
        <v>10</v>
      </c>
      <c r="D116" s="297" t="s">
        <v>39</v>
      </c>
      <c r="E116" s="301"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305"/>
      <c r="B117" s="353"/>
      <c r="C117" s="30">
        <v>11</v>
      </c>
      <c r="D117" s="353"/>
      <c r="E117" s="355"/>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304" t="s">
        <v>242</v>
      </c>
      <c r="B118" s="353" t="s">
        <v>38</v>
      </c>
      <c r="C118" s="30">
        <v>10</v>
      </c>
      <c r="D118" s="353" t="s">
        <v>39</v>
      </c>
      <c r="E118" s="355"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305"/>
      <c r="B119" s="353"/>
      <c r="C119" s="30">
        <v>11</v>
      </c>
      <c r="D119" s="353"/>
      <c r="E119" s="355"/>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304" t="s">
        <v>257</v>
      </c>
      <c r="B128" s="353" t="s">
        <v>38</v>
      </c>
      <c r="C128" s="30">
        <v>10</v>
      </c>
      <c r="D128" s="353" t="s">
        <v>39</v>
      </c>
      <c r="E128" s="355"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305"/>
      <c r="B129" s="353"/>
      <c r="C129" s="30">
        <v>11</v>
      </c>
      <c r="D129" s="353"/>
      <c r="E129" s="355"/>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304" t="s">
        <v>259</v>
      </c>
      <c r="B130" s="353" t="s">
        <v>38</v>
      </c>
      <c r="C130" s="30">
        <v>10</v>
      </c>
      <c r="D130" s="353" t="s">
        <v>39</v>
      </c>
      <c r="E130" s="355"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305"/>
      <c r="B131" s="353"/>
      <c r="C131" s="30">
        <v>11</v>
      </c>
      <c r="D131" s="353"/>
      <c r="E131" s="355"/>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304" t="s">
        <v>409</v>
      </c>
      <c r="B248" s="30" t="s">
        <v>38</v>
      </c>
      <c r="C248" s="30">
        <v>10</v>
      </c>
      <c r="D248" s="353" t="s">
        <v>39</v>
      </c>
      <c r="E248" s="355"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305"/>
      <c r="B249" s="52" t="s">
        <v>41</v>
      </c>
      <c r="C249" s="52">
        <v>20</v>
      </c>
      <c r="D249" s="353"/>
      <c r="E249" s="355"/>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304" t="s">
        <v>411</v>
      </c>
      <c r="B250" s="30" t="s">
        <v>38</v>
      </c>
      <c r="C250" s="30">
        <v>10</v>
      </c>
      <c r="D250" s="353" t="s">
        <v>39</v>
      </c>
      <c r="E250" s="355"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305"/>
      <c r="B251" s="30" t="s">
        <v>41</v>
      </c>
      <c r="C251" s="30">
        <v>20</v>
      </c>
      <c r="D251" s="353"/>
      <c r="E251" s="355"/>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304" t="s">
        <v>412</v>
      </c>
      <c r="B252" s="30" t="s">
        <v>38</v>
      </c>
      <c r="C252" s="30">
        <v>10</v>
      </c>
      <c r="D252" s="353" t="s">
        <v>39</v>
      </c>
      <c r="E252" s="355"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305"/>
      <c r="B253" s="30" t="s">
        <v>41</v>
      </c>
      <c r="C253" s="30">
        <v>20</v>
      </c>
      <c r="D253" s="353"/>
      <c r="E253" s="355"/>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304" t="s">
        <v>414</v>
      </c>
      <c r="B254" s="30" t="s">
        <v>38</v>
      </c>
      <c r="C254" s="30">
        <v>10</v>
      </c>
      <c r="D254" s="353" t="s">
        <v>39</v>
      </c>
      <c r="E254" s="355"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305"/>
      <c r="B255" s="30" t="s">
        <v>41</v>
      </c>
      <c r="C255" s="30">
        <v>20</v>
      </c>
      <c r="D255" s="353"/>
      <c r="E255" s="355"/>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304" t="s">
        <v>441</v>
      </c>
      <c r="B276" s="353" t="s">
        <v>38</v>
      </c>
      <c r="C276" s="30">
        <v>10</v>
      </c>
      <c r="D276" s="353" t="s">
        <v>39</v>
      </c>
      <c r="E276" s="355"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305"/>
      <c r="B277" s="353"/>
      <c r="C277" s="30">
        <v>11</v>
      </c>
      <c r="D277" s="353"/>
      <c r="E277" s="355"/>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304" t="s">
        <v>443</v>
      </c>
      <c r="B278" s="353" t="s">
        <v>38</v>
      </c>
      <c r="C278" s="30">
        <v>10</v>
      </c>
      <c r="D278" s="296" t="s">
        <v>39</v>
      </c>
      <c r="E278" s="354"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305"/>
      <c r="B279" s="353"/>
      <c r="C279" s="30">
        <v>11</v>
      </c>
      <c r="D279" s="297"/>
      <c r="E279" s="354"/>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2" t="s">
        <v>457</v>
      </c>
      <c r="B288" s="102" t="s">
        <v>38</v>
      </c>
      <c r="C288" s="30">
        <v>10</v>
      </c>
      <c r="D288" s="353" t="s">
        <v>39</v>
      </c>
      <c r="E288" s="354"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03"/>
      <c r="B289" s="102" t="s">
        <v>41</v>
      </c>
      <c r="C289" s="30">
        <v>20</v>
      </c>
      <c r="D289" s="353"/>
      <c r="E289" s="354"/>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02" t="s">
        <v>459</v>
      </c>
      <c r="B290" s="102" t="s">
        <v>38</v>
      </c>
      <c r="C290" s="30">
        <v>10</v>
      </c>
      <c r="D290" s="353" t="s">
        <v>39</v>
      </c>
      <c r="E290" s="354"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03"/>
      <c r="B291" s="102" t="s">
        <v>41</v>
      </c>
      <c r="C291" s="30">
        <v>20</v>
      </c>
      <c r="D291" s="353"/>
      <c r="E291" s="354"/>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94" t="s">
        <v>466</v>
      </c>
      <c r="B296" s="52" t="s">
        <v>38</v>
      </c>
      <c r="C296" s="30">
        <v>10</v>
      </c>
      <c r="D296" s="353" t="s">
        <v>39</v>
      </c>
      <c r="E296" s="354"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95"/>
      <c r="B297" s="102" t="s">
        <v>41</v>
      </c>
      <c r="C297" s="30">
        <v>20</v>
      </c>
      <c r="D297" s="353"/>
      <c r="E297" s="354"/>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94" t="s">
        <v>468</v>
      </c>
      <c r="B298" s="52" t="s">
        <v>38</v>
      </c>
      <c r="C298" s="30">
        <v>10</v>
      </c>
      <c r="D298" s="353" t="s">
        <v>39</v>
      </c>
      <c r="E298" s="355"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95"/>
      <c r="B299" s="52" t="s">
        <v>41</v>
      </c>
      <c r="C299" s="30">
        <v>20</v>
      </c>
      <c r="D299" s="353"/>
      <c r="E299" s="355"/>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288" t="s">
        <v>497</v>
      </c>
      <c r="B322" s="289"/>
      <c r="C322" s="289"/>
      <c r="D322" s="289"/>
      <c r="E322" s="290"/>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1" t="s">
        <v>499</v>
      </c>
      <c r="B324" s="292"/>
      <c r="C324" s="292"/>
      <c r="D324" s="292"/>
      <c r="E324" s="292"/>
      <c r="F324" s="292"/>
      <c r="G324" s="292"/>
      <c r="H324" s="292"/>
      <c r="I324" s="292"/>
      <c r="J324" s="292"/>
      <c r="K324" s="292"/>
      <c r="L324" s="292"/>
      <c r="M324" s="292"/>
      <c r="N324" s="292"/>
      <c r="O324" s="293"/>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B106:B107"/>
    <mergeCell ref="C106:C107"/>
    <mergeCell ref="E106:E107"/>
    <mergeCell ref="B113:B114"/>
    <mergeCell ref="D87:D88"/>
    <mergeCell ref="E87:E88"/>
    <mergeCell ref="B104:B105"/>
    <mergeCell ref="C104:C105"/>
    <mergeCell ref="E104:E105"/>
    <mergeCell ref="D113:D115"/>
    <mergeCell ref="E113:E115"/>
    <mergeCell ref="A9:A10"/>
    <mergeCell ref="P7:P8"/>
    <mergeCell ref="Q7:Q8"/>
    <mergeCell ref="D9:D10"/>
    <mergeCell ref="E9:E10"/>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V7:V8"/>
    <mergeCell ref="W7:W8"/>
    <mergeCell ref="G7:L7"/>
    <mergeCell ref="M7:M8"/>
    <mergeCell ref="N7:N8"/>
    <mergeCell ref="O7:O8"/>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A87:A88"/>
    <mergeCell ref="A106:A107"/>
    <mergeCell ref="A116:A117"/>
    <mergeCell ref="A118:A119"/>
    <mergeCell ref="A128:A129"/>
    <mergeCell ref="A113:A115"/>
    <mergeCell ref="A104:A105"/>
    <mergeCell ref="A130:A131"/>
    <mergeCell ref="A248:A249"/>
    <mergeCell ref="A250:A251"/>
    <mergeCell ref="A252:A253"/>
    <mergeCell ref="A254:A255"/>
    <mergeCell ref="A276:A277"/>
    <mergeCell ref="A278:A279"/>
    <mergeCell ref="A288:A289"/>
    <mergeCell ref="A290:A291"/>
    <mergeCell ref="A296:A29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555</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557</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7:E108"/>
    <mergeCell ref="E63:E64"/>
    <mergeCell ref="D81:D82"/>
    <mergeCell ref="E81:E82"/>
    <mergeCell ref="E83:E84"/>
    <mergeCell ref="E101:E102"/>
    <mergeCell ref="A1:K1"/>
    <mergeCell ref="A2:K2"/>
    <mergeCell ref="A3:K3"/>
    <mergeCell ref="A6:A7"/>
    <mergeCell ref="B6:B7"/>
    <mergeCell ref="C6:C7"/>
    <mergeCell ref="D6:D7"/>
    <mergeCell ref="E6:E7"/>
    <mergeCell ref="F6:F7"/>
    <mergeCell ref="G6:G7"/>
    <mergeCell ref="H6:H7"/>
    <mergeCell ref="I6:I7"/>
    <mergeCell ref="J6:J7"/>
    <mergeCell ref="K6:K7"/>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561</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566</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570</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575</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574</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zoomScale="76" zoomScaleNormal="76" workbookViewId="0">
      <selection activeCell="F9" sqref="F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580</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351"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04"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5"/>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4"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305"/>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2"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3"/>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02"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3"/>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4"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5"/>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4"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5"/>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95C7-D870-4864-AB31-33735BE0404B}">
  <sheetPr>
    <tabColor theme="0"/>
  </sheetPr>
  <dimension ref="A1:K120"/>
  <sheetViews>
    <sheetView topLeftCell="A114"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587</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277"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278" t="s">
        <v>37</v>
      </c>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277"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278" t="s">
        <v>238</v>
      </c>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2"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1" t="s">
        <v>409</v>
      </c>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2"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281" t="s">
        <v>411</v>
      </c>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3"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4" t="s">
        <v>457</v>
      </c>
      <c r="B100" s="102" t="s">
        <v>41</v>
      </c>
      <c r="C100" s="30">
        <v>20</v>
      </c>
      <c r="D100" s="297"/>
      <c r="E100" s="29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83"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4" t="s">
        <v>459</v>
      </c>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79"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0" t="s">
        <v>466</v>
      </c>
      <c r="B108" s="102" t="s">
        <v>41</v>
      </c>
      <c r="C108" s="30">
        <v>20</v>
      </c>
      <c r="D108" s="30" t="s">
        <v>39</v>
      </c>
      <c r="E108" s="29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79"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0" t="s">
        <v>468</v>
      </c>
      <c r="B110" s="52" t="s">
        <v>41</v>
      </c>
      <c r="C110" s="30">
        <v>20</v>
      </c>
      <c r="D110" s="297"/>
      <c r="E110" s="301"/>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589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28">
    <mergeCell ref="E101:E102"/>
    <mergeCell ref="E107:E108"/>
    <mergeCell ref="D109:D110"/>
    <mergeCell ref="E109:E110"/>
    <mergeCell ref="A115:E115"/>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B25F-60D4-4750-B47A-A155A0589E57}">
  <sheetPr>
    <tabColor theme="0"/>
  </sheetPr>
  <dimension ref="A1:K120"/>
  <sheetViews>
    <sheetView tabSelected="1" zoomScale="76" zoomScaleNormal="76" workbookViewId="0">
      <selection activeCell="H113" sqref="H11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593</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1" t="s">
        <v>6</v>
      </c>
      <c r="B6" s="334" t="s">
        <v>7</v>
      </c>
      <c r="C6" s="334" t="s">
        <v>8</v>
      </c>
      <c r="D6" s="334" t="s">
        <v>9</v>
      </c>
      <c r="E6" s="334" t="s">
        <v>10</v>
      </c>
      <c r="F6" s="401" t="s">
        <v>537</v>
      </c>
      <c r="G6" s="403" t="s">
        <v>538</v>
      </c>
      <c r="H6" s="401" t="s">
        <v>539</v>
      </c>
      <c r="I6" s="401" t="s">
        <v>14</v>
      </c>
      <c r="J6" s="405" t="s">
        <v>540</v>
      </c>
      <c r="K6" s="407" t="s">
        <v>541</v>
      </c>
    </row>
    <row r="7" spans="1:11" ht="84.75" customHeight="1" thickBot="1" x14ac:dyDescent="0.3">
      <c r="A7" s="342"/>
      <c r="B7" s="343"/>
      <c r="C7" s="343"/>
      <c r="D7" s="343"/>
      <c r="E7" s="343"/>
      <c r="F7" s="402"/>
      <c r="G7" s="404"/>
      <c r="H7" s="402"/>
      <c r="I7" s="402"/>
      <c r="J7" s="406"/>
      <c r="K7" s="408"/>
    </row>
    <row r="8" spans="1:11" s="265" customFormat="1" ht="28.5" customHeight="1" thickBot="1" x14ac:dyDescent="0.3">
      <c r="A8" s="277" t="s">
        <v>37</v>
      </c>
      <c r="B8" s="19" t="s">
        <v>38</v>
      </c>
      <c r="C8" s="19">
        <v>10</v>
      </c>
      <c r="D8" s="361" t="s">
        <v>39</v>
      </c>
      <c r="E8" s="363"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278" t="s">
        <v>37</v>
      </c>
      <c r="B9" s="19" t="s">
        <v>41</v>
      </c>
      <c r="C9" s="19">
        <v>20</v>
      </c>
      <c r="D9" s="362"/>
      <c r="E9" s="36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277" t="s">
        <v>238</v>
      </c>
      <c r="B63" s="19" t="s">
        <v>38</v>
      </c>
      <c r="C63" s="19">
        <v>10</v>
      </c>
      <c r="D63" s="361" t="s">
        <v>39</v>
      </c>
      <c r="E63" s="36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278" t="s">
        <v>238</v>
      </c>
      <c r="B64" s="19" t="s">
        <v>41</v>
      </c>
      <c r="C64" s="19">
        <v>20</v>
      </c>
      <c r="D64" s="362"/>
      <c r="E64" s="364"/>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2" t="s">
        <v>409</v>
      </c>
      <c r="B81" s="30" t="s">
        <v>38</v>
      </c>
      <c r="C81" s="30">
        <v>10</v>
      </c>
      <c r="D81" s="296" t="s">
        <v>39</v>
      </c>
      <c r="E81" s="38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1" t="s">
        <v>409</v>
      </c>
      <c r="B82" s="52" t="s">
        <v>41</v>
      </c>
      <c r="C82" s="30">
        <v>20</v>
      </c>
      <c r="D82" s="297"/>
      <c r="E82" s="38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2" t="s">
        <v>411</v>
      </c>
      <c r="B83" s="30" t="s">
        <v>38</v>
      </c>
      <c r="C83" s="30">
        <v>10</v>
      </c>
      <c r="D83" s="30" t="s">
        <v>39</v>
      </c>
      <c r="E83" s="300" t="s">
        <v>243</v>
      </c>
      <c r="F83" s="48">
        <f>+F89</f>
        <v>6760</v>
      </c>
      <c r="G83" s="48">
        <f>+G89</f>
        <v>0</v>
      </c>
      <c r="H83" s="48">
        <f>+H89</f>
        <v>6760</v>
      </c>
      <c r="I83" s="194">
        <f t="shared" si="37"/>
        <v>8.6237622169919396E-7</v>
      </c>
      <c r="J83" s="48">
        <f>+J89</f>
        <v>6760</v>
      </c>
      <c r="K83" s="195">
        <f t="shared" si="39"/>
        <v>1</v>
      </c>
    </row>
    <row r="84" spans="1:11" ht="42" customHeight="1" x14ac:dyDescent="0.25">
      <c r="A84" s="281" t="s">
        <v>411</v>
      </c>
      <c r="B84" s="30" t="s">
        <v>41</v>
      </c>
      <c r="C84" s="30">
        <v>20</v>
      </c>
      <c r="D84" s="30" t="s">
        <v>39</v>
      </c>
      <c r="E84" s="301"/>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3" t="s">
        <v>457</v>
      </c>
      <c r="B99" s="102" t="s">
        <v>38</v>
      </c>
      <c r="C99" s="30">
        <v>10</v>
      </c>
      <c r="D99" s="296" t="s">
        <v>39</v>
      </c>
      <c r="E99" s="29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4" t="s">
        <v>457</v>
      </c>
      <c r="B100" s="102" t="s">
        <v>41</v>
      </c>
      <c r="C100" s="30">
        <v>20</v>
      </c>
      <c r="D100" s="297"/>
      <c r="E100" s="299"/>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283" t="s">
        <v>459</v>
      </c>
      <c r="B101" s="102" t="s">
        <v>38</v>
      </c>
      <c r="C101" s="30">
        <v>10</v>
      </c>
      <c r="D101" s="30" t="s">
        <v>39</v>
      </c>
      <c r="E101" s="29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4" t="s">
        <v>459</v>
      </c>
      <c r="B102" s="102" t="s">
        <v>41</v>
      </c>
      <c r="C102" s="30">
        <v>20</v>
      </c>
      <c r="D102" s="30" t="s">
        <v>39</v>
      </c>
      <c r="E102" s="299"/>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79" t="s">
        <v>466</v>
      </c>
      <c r="B107" s="52" t="s">
        <v>38</v>
      </c>
      <c r="C107" s="30">
        <v>10</v>
      </c>
      <c r="D107" s="30" t="s">
        <v>39</v>
      </c>
      <c r="E107" s="29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0" t="s">
        <v>466</v>
      </c>
      <c r="B108" s="102" t="s">
        <v>41</v>
      </c>
      <c r="C108" s="30">
        <v>20</v>
      </c>
      <c r="D108" s="30" t="s">
        <v>39</v>
      </c>
      <c r="E108" s="299"/>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279" t="s">
        <v>468</v>
      </c>
      <c r="B109" s="52" t="s">
        <v>38</v>
      </c>
      <c r="C109" s="30">
        <v>10</v>
      </c>
      <c r="D109" s="296" t="s">
        <v>39</v>
      </c>
      <c r="E109" s="300"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0" t="s">
        <v>468</v>
      </c>
      <c r="B110" s="52" t="s">
        <v>41</v>
      </c>
      <c r="C110" s="30">
        <v>20</v>
      </c>
      <c r="D110" s="297"/>
      <c r="E110" s="301"/>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42299000</v>
      </c>
      <c r="K114" s="198">
        <f t="shared" si="39"/>
        <v>1</v>
      </c>
    </row>
    <row r="115" spans="1:11" ht="30.75" customHeight="1" thickBot="1" x14ac:dyDescent="0.3">
      <c r="A115" s="288" t="s">
        <v>558</v>
      </c>
      <c r="B115" s="289"/>
      <c r="C115" s="289"/>
      <c r="D115" s="289"/>
      <c r="E115" s="290"/>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595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28">
    <mergeCell ref="K6:K7"/>
    <mergeCell ref="D8:D9"/>
    <mergeCell ref="E8:E9"/>
    <mergeCell ref="A1:K1"/>
    <mergeCell ref="A2:K2"/>
    <mergeCell ref="A3:K3"/>
    <mergeCell ref="A6:A7"/>
    <mergeCell ref="B6:B7"/>
    <mergeCell ref="C6:C7"/>
    <mergeCell ref="D6:D7"/>
    <mergeCell ref="E6:E7"/>
    <mergeCell ref="F6:F7"/>
    <mergeCell ref="G6:G7"/>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559</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52"/>
      <c r="B10" s="230" t="s">
        <v>41</v>
      </c>
      <c r="C10" s="230">
        <v>20</v>
      </c>
      <c r="D10" s="362"/>
      <c r="E10" s="364"/>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94" t="s">
        <v>192</v>
      </c>
      <c r="B87" s="52" t="s">
        <v>38</v>
      </c>
      <c r="C87" s="52">
        <v>10</v>
      </c>
      <c r="D87" s="367" t="s">
        <v>39</v>
      </c>
      <c r="E87" s="354"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95"/>
      <c r="B88" s="30" t="s">
        <v>41</v>
      </c>
      <c r="C88" s="30">
        <v>20</v>
      </c>
      <c r="D88" s="367"/>
      <c r="E88" s="354"/>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51" t="s">
        <v>224</v>
      </c>
      <c r="B104" s="368" t="s">
        <v>38</v>
      </c>
      <c r="C104" s="370">
        <v>11</v>
      </c>
      <c r="D104" s="238" t="s">
        <v>39</v>
      </c>
      <c r="E104" s="372"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52"/>
      <c r="B105" s="369"/>
      <c r="C105" s="371"/>
      <c r="D105" s="240" t="s">
        <v>225</v>
      </c>
      <c r="E105" s="373"/>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17" t="s">
        <v>227</v>
      </c>
      <c r="B106" s="297" t="s">
        <v>38</v>
      </c>
      <c r="C106" s="297">
        <v>11</v>
      </c>
      <c r="D106" s="22" t="s">
        <v>39</v>
      </c>
      <c r="E106" s="301"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305"/>
      <c r="B107" s="353"/>
      <c r="C107" s="353"/>
      <c r="D107" s="30" t="s">
        <v>225</v>
      </c>
      <c r="E107" s="355"/>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48" t="s">
        <v>238</v>
      </c>
      <c r="B113" s="365" t="s">
        <v>38</v>
      </c>
      <c r="C113" s="246">
        <v>10</v>
      </c>
      <c r="D113" s="374" t="s">
        <v>39</v>
      </c>
      <c r="E113" s="377"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49"/>
      <c r="B114" s="366"/>
      <c r="C114" s="250">
        <v>11</v>
      </c>
      <c r="D114" s="375"/>
      <c r="E114" s="378"/>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50"/>
      <c r="B115" s="230" t="s">
        <v>41</v>
      </c>
      <c r="C115" s="250">
        <v>20</v>
      </c>
      <c r="D115" s="376"/>
      <c r="E115" s="379"/>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17" t="s">
        <v>240</v>
      </c>
      <c r="B116" s="297" t="s">
        <v>38</v>
      </c>
      <c r="C116" s="22">
        <v>10</v>
      </c>
      <c r="D116" s="297" t="s">
        <v>39</v>
      </c>
      <c r="E116" s="301"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305"/>
      <c r="B117" s="353"/>
      <c r="C117" s="30">
        <v>11</v>
      </c>
      <c r="D117" s="353"/>
      <c r="E117" s="355"/>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304" t="s">
        <v>242</v>
      </c>
      <c r="B118" s="353" t="s">
        <v>38</v>
      </c>
      <c r="C118" s="30">
        <v>10</v>
      </c>
      <c r="D118" s="353" t="s">
        <v>39</v>
      </c>
      <c r="E118" s="355"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305"/>
      <c r="B119" s="353"/>
      <c r="C119" s="30">
        <v>11</v>
      </c>
      <c r="D119" s="353"/>
      <c r="E119" s="355"/>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304" t="s">
        <v>257</v>
      </c>
      <c r="B128" s="353" t="s">
        <v>38</v>
      </c>
      <c r="C128" s="30">
        <v>10</v>
      </c>
      <c r="D128" s="353" t="s">
        <v>39</v>
      </c>
      <c r="E128" s="355"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305"/>
      <c r="B129" s="353"/>
      <c r="C129" s="30">
        <v>11</v>
      </c>
      <c r="D129" s="353"/>
      <c r="E129" s="355"/>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304" t="s">
        <v>259</v>
      </c>
      <c r="B130" s="353" t="s">
        <v>38</v>
      </c>
      <c r="C130" s="30">
        <v>10</v>
      </c>
      <c r="D130" s="353" t="s">
        <v>39</v>
      </c>
      <c r="E130" s="355"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305"/>
      <c r="B131" s="353"/>
      <c r="C131" s="30">
        <v>11</v>
      </c>
      <c r="D131" s="353"/>
      <c r="E131" s="355"/>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304" t="s">
        <v>409</v>
      </c>
      <c r="B248" s="30" t="s">
        <v>38</v>
      </c>
      <c r="C248" s="30">
        <v>10</v>
      </c>
      <c r="D248" s="353" t="s">
        <v>39</v>
      </c>
      <c r="E248" s="355"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305"/>
      <c r="B249" s="52" t="s">
        <v>41</v>
      </c>
      <c r="C249" s="52">
        <v>20</v>
      </c>
      <c r="D249" s="353"/>
      <c r="E249" s="355"/>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304" t="s">
        <v>411</v>
      </c>
      <c r="B250" s="30" t="s">
        <v>38</v>
      </c>
      <c r="C250" s="30">
        <v>10</v>
      </c>
      <c r="D250" s="353" t="s">
        <v>39</v>
      </c>
      <c r="E250" s="355"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305"/>
      <c r="B251" s="30" t="s">
        <v>41</v>
      </c>
      <c r="C251" s="30">
        <v>20</v>
      </c>
      <c r="D251" s="353"/>
      <c r="E251" s="355"/>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304" t="s">
        <v>412</v>
      </c>
      <c r="B252" s="30" t="s">
        <v>38</v>
      </c>
      <c r="C252" s="30">
        <v>10</v>
      </c>
      <c r="D252" s="353" t="s">
        <v>39</v>
      </c>
      <c r="E252" s="355"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305"/>
      <c r="B253" s="30" t="s">
        <v>41</v>
      </c>
      <c r="C253" s="30">
        <v>20</v>
      </c>
      <c r="D253" s="353"/>
      <c r="E253" s="355"/>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304" t="s">
        <v>414</v>
      </c>
      <c r="B254" s="30" t="s">
        <v>38</v>
      </c>
      <c r="C254" s="30">
        <v>10</v>
      </c>
      <c r="D254" s="353" t="s">
        <v>39</v>
      </c>
      <c r="E254" s="355"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305"/>
      <c r="B255" s="30" t="s">
        <v>41</v>
      </c>
      <c r="C255" s="30">
        <v>20</v>
      </c>
      <c r="D255" s="353"/>
      <c r="E255" s="355"/>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304" t="s">
        <v>441</v>
      </c>
      <c r="B276" s="353" t="s">
        <v>38</v>
      </c>
      <c r="C276" s="30">
        <v>10</v>
      </c>
      <c r="D276" s="353" t="s">
        <v>39</v>
      </c>
      <c r="E276" s="355"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305"/>
      <c r="B277" s="353"/>
      <c r="C277" s="30">
        <v>11</v>
      </c>
      <c r="D277" s="353"/>
      <c r="E277" s="355"/>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304" t="s">
        <v>443</v>
      </c>
      <c r="B278" s="353" t="s">
        <v>38</v>
      </c>
      <c r="C278" s="30">
        <v>10</v>
      </c>
      <c r="D278" s="296" t="s">
        <v>39</v>
      </c>
      <c r="E278" s="354"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305"/>
      <c r="B279" s="353"/>
      <c r="C279" s="30">
        <v>11</v>
      </c>
      <c r="D279" s="297"/>
      <c r="E279" s="354"/>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2" t="s">
        <v>457</v>
      </c>
      <c r="B288" s="102" t="s">
        <v>38</v>
      </c>
      <c r="C288" s="30">
        <v>10</v>
      </c>
      <c r="D288" s="353" t="s">
        <v>39</v>
      </c>
      <c r="E288" s="354"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03"/>
      <c r="B289" s="102" t="s">
        <v>41</v>
      </c>
      <c r="C289" s="30">
        <v>20</v>
      </c>
      <c r="D289" s="353"/>
      <c r="E289" s="354"/>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02" t="s">
        <v>459</v>
      </c>
      <c r="B290" s="102" t="s">
        <v>38</v>
      </c>
      <c r="C290" s="30">
        <v>10</v>
      </c>
      <c r="D290" s="353" t="s">
        <v>39</v>
      </c>
      <c r="E290" s="354"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03"/>
      <c r="B291" s="102" t="s">
        <v>41</v>
      </c>
      <c r="C291" s="30">
        <v>20</v>
      </c>
      <c r="D291" s="353"/>
      <c r="E291" s="354"/>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294" t="s">
        <v>466</v>
      </c>
      <c r="B296" s="52" t="s">
        <v>38</v>
      </c>
      <c r="C296" s="30">
        <v>10</v>
      </c>
      <c r="D296" s="353" t="s">
        <v>39</v>
      </c>
      <c r="E296" s="354"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295"/>
      <c r="B297" s="102" t="s">
        <v>41</v>
      </c>
      <c r="C297" s="30">
        <v>20</v>
      </c>
      <c r="D297" s="353"/>
      <c r="E297" s="354"/>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294" t="s">
        <v>468</v>
      </c>
      <c r="B298" s="52" t="s">
        <v>38</v>
      </c>
      <c r="C298" s="30">
        <v>10</v>
      </c>
      <c r="D298" s="353" t="s">
        <v>39</v>
      </c>
      <c r="E298" s="355"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295"/>
      <c r="B299" s="52" t="s">
        <v>41</v>
      </c>
      <c r="C299" s="30">
        <v>20</v>
      </c>
      <c r="D299" s="353"/>
      <c r="E299" s="355"/>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288" t="s">
        <v>497</v>
      </c>
      <c r="B322" s="289"/>
      <c r="C322" s="289"/>
      <c r="D322" s="289"/>
      <c r="E322" s="290"/>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1" t="s">
        <v>499</v>
      </c>
      <c r="B324" s="292"/>
      <c r="C324" s="292"/>
      <c r="D324" s="292"/>
      <c r="E324" s="292"/>
      <c r="F324" s="292"/>
      <c r="G324" s="292"/>
      <c r="H324" s="292"/>
      <c r="I324" s="292"/>
      <c r="J324" s="292"/>
      <c r="K324" s="292"/>
      <c r="L324" s="292"/>
      <c r="M324" s="292"/>
      <c r="N324" s="292"/>
      <c r="O324" s="293"/>
    </row>
    <row r="325" spans="1:29" s="142" customFormat="1" ht="16.5" customHeight="1" x14ac:dyDescent="0.25">
      <c r="A325" s="100" t="s">
        <v>560</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A250:A251"/>
    <mergeCell ref="A252:A253"/>
    <mergeCell ref="A254:A255"/>
    <mergeCell ref="A276:A277"/>
    <mergeCell ref="A278:A279"/>
    <mergeCell ref="A116:A117"/>
    <mergeCell ref="A118:A119"/>
    <mergeCell ref="A128:A129"/>
    <mergeCell ref="A130:A131"/>
    <mergeCell ref="A248:A249"/>
    <mergeCell ref="A9:A10"/>
    <mergeCell ref="A87:A88"/>
    <mergeCell ref="A104:A105"/>
    <mergeCell ref="A106:A107"/>
    <mergeCell ref="A113:A115"/>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D252:D253"/>
    <mergeCell ref="E252:E253"/>
    <mergeCell ref="D254:D255"/>
    <mergeCell ref="E254:E255"/>
    <mergeCell ref="B276:B277"/>
    <mergeCell ref="D276:D277"/>
    <mergeCell ref="E276:E27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B113:B114"/>
    <mergeCell ref="D113:D115"/>
    <mergeCell ref="E113:E115"/>
    <mergeCell ref="B116:B117"/>
    <mergeCell ref="D116:D117"/>
    <mergeCell ref="E116:E117"/>
    <mergeCell ref="B104:B105"/>
    <mergeCell ref="C104:C105"/>
    <mergeCell ref="E104:E105"/>
    <mergeCell ref="B106:B107"/>
    <mergeCell ref="C106:C107"/>
    <mergeCell ref="E106:E107"/>
    <mergeCell ref="W7:W8"/>
    <mergeCell ref="G7:L7"/>
    <mergeCell ref="M7:M8"/>
    <mergeCell ref="N7:N8"/>
    <mergeCell ref="O7:O8"/>
    <mergeCell ref="D9:D10"/>
    <mergeCell ref="E9:E10"/>
    <mergeCell ref="D87:D88"/>
    <mergeCell ref="E87:E88"/>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565</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52"/>
      <c r="B10" s="230" t="s">
        <v>41</v>
      </c>
      <c r="C10" s="230">
        <v>20</v>
      </c>
      <c r="D10" s="362"/>
      <c r="E10" s="364"/>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294" t="s">
        <v>192</v>
      </c>
      <c r="B87" s="52" t="s">
        <v>38</v>
      </c>
      <c r="C87" s="52">
        <v>10</v>
      </c>
      <c r="D87" s="367" t="s">
        <v>39</v>
      </c>
      <c r="E87" s="354"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295"/>
      <c r="B88" s="30" t="s">
        <v>41</v>
      </c>
      <c r="C88" s="30">
        <v>20</v>
      </c>
      <c r="D88" s="367"/>
      <c r="E88" s="354"/>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51" t="s">
        <v>224</v>
      </c>
      <c r="B104" s="368" t="s">
        <v>38</v>
      </c>
      <c r="C104" s="370">
        <v>11</v>
      </c>
      <c r="D104" s="238" t="s">
        <v>39</v>
      </c>
      <c r="E104" s="372"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52"/>
      <c r="B105" s="369"/>
      <c r="C105" s="371"/>
      <c r="D105" s="240" t="s">
        <v>225</v>
      </c>
      <c r="E105" s="373"/>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17" t="s">
        <v>227</v>
      </c>
      <c r="B106" s="297" t="s">
        <v>38</v>
      </c>
      <c r="C106" s="297">
        <v>11</v>
      </c>
      <c r="D106" s="22" t="s">
        <v>39</v>
      </c>
      <c r="E106" s="301"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305"/>
      <c r="B107" s="353"/>
      <c r="C107" s="353"/>
      <c r="D107" s="30" t="s">
        <v>225</v>
      </c>
      <c r="E107" s="355"/>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48" t="s">
        <v>238</v>
      </c>
      <c r="B113" s="365" t="s">
        <v>38</v>
      </c>
      <c r="C113" s="246">
        <v>10</v>
      </c>
      <c r="D113" s="374" t="s">
        <v>39</v>
      </c>
      <c r="E113" s="377"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49"/>
      <c r="B114" s="366"/>
      <c r="C114" s="250">
        <v>11</v>
      </c>
      <c r="D114" s="375"/>
      <c r="E114" s="378"/>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50"/>
      <c r="B115" s="230" t="s">
        <v>41</v>
      </c>
      <c r="C115" s="250">
        <v>20</v>
      </c>
      <c r="D115" s="376"/>
      <c r="E115" s="379"/>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17" t="s">
        <v>240</v>
      </c>
      <c r="B116" s="297" t="s">
        <v>38</v>
      </c>
      <c r="C116" s="22">
        <v>10</v>
      </c>
      <c r="D116" s="297" t="s">
        <v>39</v>
      </c>
      <c r="E116" s="301"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305"/>
      <c r="B117" s="353"/>
      <c r="C117" s="30">
        <v>11</v>
      </c>
      <c r="D117" s="353"/>
      <c r="E117" s="355"/>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304" t="s">
        <v>242</v>
      </c>
      <c r="B118" s="353" t="s">
        <v>38</v>
      </c>
      <c r="C118" s="30">
        <v>10</v>
      </c>
      <c r="D118" s="353" t="s">
        <v>39</v>
      </c>
      <c r="E118" s="355"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305"/>
      <c r="B119" s="353"/>
      <c r="C119" s="30">
        <v>11</v>
      </c>
      <c r="D119" s="353"/>
      <c r="E119" s="355"/>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304" t="s">
        <v>257</v>
      </c>
      <c r="B128" s="353" t="s">
        <v>38</v>
      </c>
      <c r="C128" s="30">
        <v>10</v>
      </c>
      <c r="D128" s="353" t="s">
        <v>39</v>
      </c>
      <c r="E128" s="355"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305"/>
      <c r="B129" s="353"/>
      <c r="C129" s="30">
        <v>11</v>
      </c>
      <c r="D129" s="353"/>
      <c r="E129" s="355"/>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304" t="s">
        <v>259</v>
      </c>
      <c r="B130" s="353" t="s">
        <v>38</v>
      </c>
      <c r="C130" s="30">
        <v>10</v>
      </c>
      <c r="D130" s="353" t="s">
        <v>39</v>
      </c>
      <c r="E130" s="355"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305"/>
      <c r="B131" s="353"/>
      <c r="C131" s="30">
        <v>11</v>
      </c>
      <c r="D131" s="353"/>
      <c r="E131" s="355"/>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304" t="s">
        <v>409</v>
      </c>
      <c r="B248" s="30" t="s">
        <v>38</v>
      </c>
      <c r="C248" s="30">
        <v>10</v>
      </c>
      <c r="D248" s="353" t="s">
        <v>39</v>
      </c>
      <c r="E248" s="355"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305"/>
      <c r="B249" s="52" t="s">
        <v>41</v>
      </c>
      <c r="C249" s="52">
        <v>20</v>
      </c>
      <c r="D249" s="353"/>
      <c r="E249" s="355"/>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304" t="s">
        <v>411</v>
      </c>
      <c r="B250" s="30" t="s">
        <v>38</v>
      </c>
      <c r="C250" s="30">
        <v>10</v>
      </c>
      <c r="D250" s="353" t="s">
        <v>39</v>
      </c>
      <c r="E250" s="355"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305"/>
      <c r="B251" s="30" t="s">
        <v>41</v>
      </c>
      <c r="C251" s="30">
        <v>20</v>
      </c>
      <c r="D251" s="353"/>
      <c r="E251" s="355"/>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304" t="s">
        <v>412</v>
      </c>
      <c r="B252" s="30" t="s">
        <v>38</v>
      </c>
      <c r="C252" s="30">
        <v>10</v>
      </c>
      <c r="D252" s="353" t="s">
        <v>39</v>
      </c>
      <c r="E252" s="355"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305"/>
      <c r="B253" s="30" t="s">
        <v>41</v>
      </c>
      <c r="C253" s="30">
        <v>20</v>
      </c>
      <c r="D253" s="353"/>
      <c r="E253" s="355"/>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304" t="s">
        <v>414</v>
      </c>
      <c r="B254" s="30" t="s">
        <v>38</v>
      </c>
      <c r="C254" s="30">
        <v>10</v>
      </c>
      <c r="D254" s="353" t="s">
        <v>39</v>
      </c>
      <c r="E254" s="355"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305"/>
      <c r="B255" s="30" t="s">
        <v>41</v>
      </c>
      <c r="C255" s="30">
        <v>20</v>
      </c>
      <c r="D255" s="353"/>
      <c r="E255" s="355"/>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304" t="s">
        <v>441</v>
      </c>
      <c r="B276" s="353" t="s">
        <v>38</v>
      </c>
      <c r="C276" s="30">
        <v>10</v>
      </c>
      <c r="D276" s="353" t="s">
        <v>39</v>
      </c>
      <c r="E276" s="355"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305"/>
      <c r="B277" s="353"/>
      <c r="C277" s="30">
        <v>11</v>
      </c>
      <c r="D277" s="353"/>
      <c r="E277" s="355"/>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304" t="s">
        <v>443</v>
      </c>
      <c r="B278" s="353" t="s">
        <v>38</v>
      </c>
      <c r="C278" s="30">
        <v>10</v>
      </c>
      <c r="D278" s="296" t="s">
        <v>39</v>
      </c>
      <c r="E278" s="354"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305"/>
      <c r="B279" s="353"/>
      <c r="C279" s="30">
        <v>11</v>
      </c>
      <c r="D279" s="297"/>
      <c r="E279" s="354"/>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2" t="s">
        <v>457</v>
      </c>
      <c r="B288" s="102" t="s">
        <v>38</v>
      </c>
      <c r="C288" s="30">
        <v>10</v>
      </c>
      <c r="D288" s="353" t="s">
        <v>39</v>
      </c>
      <c r="E288" s="354"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03"/>
      <c r="B289" s="102" t="s">
        <v>41</v>
      </c>
      <c r="C289" s="30">
        <v>20</v>
      </c>
      <c r="D289" s="353"/>
      <c r="E289" s="354"/>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02" t="s">
        <v>459</v>
      </c>
      <c r="B290" s="102" t="s">
        <v>38</v>
      </c>
      <c r="C290" s="30">
        <v>10</v>
      </c>
      <c r="D290" s="353" t="s">
        <v>39</v>
      </c>
      <c r="E290" s="354"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03"/>
      <c r="B291" s="102" t="s">
        <v>41</v>
      </c>
      <c r="C291" s="30">
        <v>20</v>
      </c>
      <c r="D291" s="353"/>
      <c r="E291" s="354"/>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294" t="s">
        <v>466</v>
      </c>
      <c r="B296" s="52" t="s">
        <v>38</v>
      </c>
      <c r="C296" s="30">
        <v>10</v>
      </c>
      <c r="D296" s="353" t="s">
        <v>39</v>
      </c>
      <c r="E296" s="354"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295"/>
      <c r="B297" s="102" t="s">
        <v>41</v>
      </c>
      <c r="C297" s="30">
        <v>20</v>
      </c>
      <c r="D297" s="353"/>
      <c r="E297" s="354"/>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294" t="s">
        <v>468</v>
      </c>
      <c r="B298" s="52" t="s">
        <v>38</v>
      </c>
      <c r="C298" s="30">
        <v>10</v>
      </c>
      <c r="D298" s="353" t="s">
        <v>39</v>
      </c>
      <c r="E298" s="355"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295"/>
      <c r="B299" s="52" t="s">
        <v>41</v>
      </c>
      <c r="C299" s="30">
        <v>20</v>
      </c>
      <c r="D299" s="353"/>
      <c r="E299" s="355"/>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288" t="s">
        <v>497</v>
      </c>
      <c r="B322" s="289"/>
      <c r="C322" s="289"/>
      <c r="D322" s="289"/>
      <c r="E322" s="290"/>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1" t="s">
        <v>499</v>
      </c>
      <c r="B324" s="292"/>
      <c r="C324" s="292"/>
      <c r="D324" s="292"/>
      <c r="E324" s="292"/>
      <c r="F324" s="292"/>
      <c r="G324" s="292"/>
      <c r="H324" s="292"/>
      <c r="I324" s="292"/>
      <c r="J324" s="292"/>
      <c r="K324" s="292"/>
      <c r="L324" s="292"/>
      <c r="M324" s="292"/>
      <c r="N324" s="292"/>
      <c r="O324" s="293"/>
    </row>
    <row r="325" spans="1:29" s="142" customFormat="1" ht="16.5" customHeight="1" x14ac:dyDescent="0.25">
      <c r="A325" s="100" t="s">
        <v>564</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D298:D299"/>
    <mergeCell ref="E298:E299"/>
    <mergeCell ref="A322:E322"/>
    <mergeCell ref="A324:O324"/>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54:A255"/>
    <mergeCell ref="D254:D255"/>
    <mergeCell ref="E254:E255"/>
    <mergeCell ref="A276:A277"/>
    <mergeCell ref="B276:B277"/>
    <mergeCell ref="D276:D277"/>
    <mergeCell ref="E276:E277"/>
    <mergeCell ref="A250:A251"/>
    <mergeCell ref="D250:D251"/>
    <mergeCell ref="E250:E251"/>
    <mergeCell ref="A252:A253"/>
    <mergeCell ref="D252:D253"/>
    <mergeCell ref="E252:E253"/>
    <mergeCell ref="A130:A131"/>
    <mergeCell ref="B130:B131"/>
    <mergeCell ref="D130:D131"/>
    <mergeCell ref="E130:E131"/>
    <mergeCell ref="A248:A249"/>
    <mergeCell ref="D248:D249"/>
    <mergeCell ref="E248:E24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A9:A10"/>
    <mergeCell ref="D9:D10"/>
    <mergeCell ref="E9:E10"/>
    <mergeCell ref="Q7:Q8"/>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572</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52"/>
      <c r="B10" s="230" t="s">
        <v>41</v>
      </c>
      <c r="C10" s="230">
        <v>20</v>
      </c>
      <c r="D10" s="362"/>
      <c r="E10" s="364"/>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94" t="s">
        <v>192</v>
      </c>
      <c r="B91" s="52" t="s">
        <v>38</v>
      </c>
      <c r="C91" s="52">
        <v>10</v>
      </c>
      <c r="D91" s="367" t="s">
        <v>39</v>
      </c>
      <c r="E91" s="354"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295"/>
      <c r="B92" s="30" t="s">
        <v>41</v>
      </c>
      <c r="C92" s="30">
        <v>20</v>
      </c>
      <c r="D92" s="367"/>
      <c r="E92" s="354"/>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1" t="s">
        <v>224</v>
      </c>
      <c r="B108" s="368" t="s">
        <v>38</v>
      </c>
      <c r="C108" s="370">
        <v>11</v>
      </c>
      <c r="D108" s="238" t="s">
        <v>39</v>
      </c>
      <c r="E108" s="372"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52"/>
      <c r="B109" s="369"/>
      <c r="C109" s="371"/>
      <c r="D109" s="240" t="s">
        <v>225</v>
      </c>
      <c r="E109" s="373"/>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17" t="s">
        <v>227</v>
      </c>
      <c r="B110" s="297" t="s">
        <v>38</v>
      </c>
      <c r="C110" s="297">
        <v>11</v>
      </c>
      <c r="D110" s="22" t="s">
        <v>39</v>
      </c>
      <c r="E110" s="301"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305"/>
      <c r="B111" s="353"/>
      <c r="C111" s="353"/>
      <c r="D111" s="30" t="s">
        <v>225</v>
      </c>
      <c r="E111" s="355"/>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48" t="s">
        <v>238</v>
      </c>
      <c r="B117" s="365" t="s">
        <v>38</v>
      </c>
      <c r="C117" s="246">
        <v>10</v>
      </c>
      <c r="D117" s="374" t="s">
        <v>39</v>
      </c>
      <c r="E117" s="377"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49"/>
      <c r="B118" s="366"/>
      <c r="C118" s="250">
        <v>11</v>
      </c>
      <c r="D118" s="375"/>
      <c r="E118" s="378"/>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50"/>
      <c r="B119" s="230" t="s">
        <v>41</v>
      </c>
      <c r="C119" s="250">
        <v>20</v>
      </c>
      <c r="D119" s="376"/>
      <c r="E119" s="379"/>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17" t="s">
        <v>240</v>
      </c>
      <c r="B120" s="297" t="s">
        <v>38</v>
      </c>
      <c r="C120" s="22">
        <v>10</v>
      </c>
      <c r="D120" s="297" t="s">
        <v>39</v>
      </c>
      <c r="E120" s="301"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305"/>
      <c r="B121" s="353"/>
      <c r="C121" s="30">
        <v>11</v>
      </c>
      <c r="D121" s="353"/>
      <c r="E121" s="355"/>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304" t="s">
        <v>242</v>
      </c>
      <c r="B122" s="353" t="s">
        <v>38</v>
      </c>
      <c r="C122" s="30">
        <v>10</v>
      </c>
      <c r="D122" s="353" t="s">
        <v>39</v>
      </c>
      <c r="E122" s="355"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305"/>
      <c r="B123" s="353"/>
      <c r="C123" s="30">
        <v>11</v>
      </c>
      <c r="D123" s="353"/>
      <c r="E123" s="355"/>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304" t="s">
        <v>257</v>
      </c>
      <c r="B132" s="353" t="s">
        <v>38</v>
      </c>
      <c r="C132" s="30">
        <v>10</v>
      </c>
      <c r="D132" s="353" t="s">
        <v>39</v>
      </c>
      <c r="E132" s="355"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05"/>
      <c r="B133" s="353"/>
      <c r="C133" s="30">
        <v>11</v>
      </c>
      <c r="D133" s="353"/>
      <c r="E133" s="355"/>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04" t="s">
        <v>259</v>
      </c>
      <c r="B134" s="353" t="s">
        <v>38</v>
      </c>
      <c r="C134" s="30">
        <v>10</v>
      </c>
      <c r="D134" s="353" t="s">
        <v>39</v>
      </c>
      <c r="E134" s="355"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05"/>
      <c r="B135" s="353"/>
      <c r="C135" s="30">
        <v>11</v>
      </c>
      <c r="D135" s="353"/>
      <c r="E135" s="355"/>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304" t="s">
        <v>409</v>
      </c>
      <c r="B252" s="30" t="s">
        <v>38</v>
      </c>
      <c r="C252" s="30">
        <v>10</v>
      </c>
      <c r="D252" s="353" t="s">
        <v>39</v>
      </c>
      <c r="E252" s="355"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305"/>
      <c r="B253" s="52" t="s">
        <v>41</v>
      </c>
      <c r="C253" s="52">
        <v>20</v>
      </c>
      <c r="D253" s="353"/>
      <c r="E253" s="355"/>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304" t="s">
        <v>411</v>
      </c>
      <c r="B254" s="30" t="s">
        <v>38</v>
      </c>
      <c r="C254" s="30">
        <v>10</v>
      </c>
      <c r="D254" s="353" t="s">
        <v>39</v>
      </c>
      <c r="E254" s="355"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305"/>
      <c r="B255" s="30" t="s">
        <v>41</v>
      </c>
      <c r="C255" s="30">
        <v>20</v>
      </c>
      <c r="D255" s="353"/>
      <c r="E255" s="355"/>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304" t="s">
        <v>412</v>
      </c>
      <c r="B256" s="30" t="s">
        <v>38</v>
      </c>
      <c r="C256" s="30">
        <v>10</v>
      </c>
      <c r="D256" s="353" t="s">
        <v>39</v>
      </c>
      <c r="E256" s="355"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305"/>
      <c r="B257" s="30" t="s">
        <v>41</v>
      </c>
      <c r="C257" s="30">
        <v>20</v>
      </c>
      <c r="D257" s="353"/>
      <c r="E257" s="355"/>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304" t="s">
        <v>414</v>
      </c>
      <c r="B258" s="30" t="s">
        <v>38</v>
      </c>
      <c r="C258" s="30">
        <v>10</v>
      </c>
      <c r="D258" s="353" t="s">
        <v>39</v>
      </c>
      <c r="E258" s="355"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305"/>
      <c r="B259" s="30" t="s">
        <v>41</v>
      </c>
      <c r="C259" s="30">
        <v>20</v>
      </c>
      <c r="D259" s="353"/>
      <c r="E259" s="355"/>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304" t="s">
        <v>441</v>
      </c>
      <c r="B280" s="353" t="s">
        <v>38</v>
      </c>
      <c r="C280" s="30">
        <v>10</v>
      </c>
      <c r="D280" s="353" t="s">
        <v>39</v>
      </c>
      <c r="E280" s="355"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305"/>
      <c r="B281" s="353"/>
      <c r="C281" s="30">
        <v>11</v>
      </c>
      <c r="D281" s="353"/>
      <c r="E281" s="355"/>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04" t="s">
        <v>443</v>
      </c>
      <c r="B282" s="353" t="s">
        <v>38</v>
      </c>
      <c r="C282" s="30">
        <v>10</v>
      </c>
      <c r="D282" s="296" t="s">
        <v>39</v>
      </c>
      <c r="E282" s="354"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305"/>
      <c r="B283" s="353"/>
      <c r="C283" s="30">
        <v>11</v>
      </c>
      <c r="D283" s="297"/>
      <c r="E283" s="354"/>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2" t="s">
        <v>457</v>
      </c>
      <c r="B292" s="102" t="s">
        <v>38</v>
      </c>
      <c r="C292" s="30">
        <v>10</v>
      </c>
      <c r="D292" s="353" t="s">
        <v>39</v>
      </c>
      <c r="E292" s="354"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03"/>
      <c r="B293" s="102" t="s">
        <v>41</v>
      </c>
      <c r="C293" s="30">
        <v>20</v>
      </c>
      <c r="D293" s="353"/>
      <c r="E293" s="354"/>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02" t="s">
        <v>459</v>
      </c>
      <c r="B294" s="102" t="s">
        <v>38</v>
      </c>
      <c r="C294" s="30">
        <v>10</v>
      </c>
      <c r="D294" s="353" t="s">
        <v>39</v>
      </c>
      <c r="E294" s="354"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03"/>
      <c r="B295" s="102" t="s">
        <v>41</v>
      </c>
      <c r="C295" s="30">
        <v>20</v>
      </c>
      <c r="D295" s="353"/>
      <c r="E295" s="354"/>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294" t="s">
        <v>466</v>
      </c>
      <c r="B300" s="52" t="s">
        <v>38</v>
      </c>
      <c r="C300" s="30">
        <v>10</v>
      </c>
      <c r="D300" s="353" t="s">
        <v>39</v>
      </c>
      <c r="E300" s="354"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295"/>
      <c r="B301" s="102" t="s">
        <v>41</v>
      </c>
      <c r="C301" s="30">
        <v>20</v>
      </c>
      <c r="D301" s="353"/>
      <c r="E301" s="354"/>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294" t="s">
        <v>468</v>
      </c>
      <c r="B302" s="52" t="s">
        <v>38</v>
      </c>
      <c r="C302" s="30">
        <v>10</v>
      </c>
      <c r="D302" s="353" t="s">
        <v>39</v>
      </c>
      <c r="E302" s="355"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295"/>
      <c r="B303" s="52" t="s">
        <v>41</v>
      </c>
      <c r="C303" s="30">
        <v>20</v>
      </c>
      <c r="D303" s="353"/>
      <c r="E303" s="355"/>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288" t="s">
        <v>497</v>
      </c>
      <c r="B326" s="289"/>
      <c r="C326" s="289"/>
      <c r="D326" s="289"/>
      <c r="E326" s="290"/>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291" t="s">
        <v>499</v>
      </c>
      <c r="B328" s="292"/>
      <c r="C328" s="292"/>
      <c r="D328" s="292"/>
      <c r="E328" s="292"/>
      <c r="F328" s="292"/>
      <c r="G328" s="292"/>
      <c r="H328" s="292"/>
      <c r="I328" s="292"/>
      <c r="J328" s="292"/>
      <c r="K328" s="292"/>
      <c r="L328" s="292"/>
      <c r="M328" s="292"/>
      <c r="N328" s="292"/>
      <c r="O328" s="293"/>
    </row>
    <row r="329" spans="1:29" s="142" customFormat="1" ht="16.5" customHeight="1" x14ac:dyDescent="0.25">
      <c r="A329" s="100" t="s">
        <v>573</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L9"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578</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52"/>
      <c r="B10" s="230" t="s">
        <v>41</v>
      </c>
      <c r="C10" s="230">
        <v>20</v>
      </c>
      <c r="D10" s="362"/>
      <c r="E10" s="36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94" t="s">
        <v>192</v>
      </c>
      <c r="B91" s="52" t="s">
        <v>38</v>
      </c>
      <c r="C91" s="52">
        <v>10</v>
      </c>
      <c r="D91" s="367" t="s">
        <v>39</v>
      </c>
      <c r="E91" s="354"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295"/>
      <c r="B92" s="30" t="s">
        <v>41</v>
      </c>
      <c r="C92" s="30">
        <v>20</v>
      </c>
      <c r="D92" s="367"/>
      <c r="E92" s="354"/>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1" t="s">
        <v>224</v>
      </c>
      <c r="B108" s="368" t="s">
        <v>38</v>
      </c>
      <c r="C108" s="370">
        <v>11</v>
      </c>
      <c r="D108" s="238" t="s">
        <v>39</v>
      </c>
      <c r="E108" s="372"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52"/>
      <c r="B109" s="369"/>
      <c r="C109" s="371"/>
      <c r="D109" s="240" t="s">
        <v>225</v>
      </c>
      <c r="E109" s="373"/>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17" t="s">
        <v>227</v>
      </c>
      <c r="B110" s="297" t="s">
        <v>38</v>
      </c>
      <c r="C110" s="297">
        <v>11</v>
      </c>
      <c r="D110" s="22" t="s">
        <v>39</v>
      </c>
      <c r="E110" s="301"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305"/>
      <c r="B111" s="353"/>
      <c r="C111" s="353"/>
      <c r="D111" s="30" t="s">
        <v>225</v>
      </c>
      <c r="E111" s="355"/>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48" t="s">
        <v>238</v>
      </c>
      <c r="B117" s="365" t="s">
        <v>38</v>
      </c>
      <c r="C117" s="246">
        <v>10</v>
      </c>
      <c r="D117" s="374" t="s">
        <v>39</v>
      </c>
      <c r="E117" s="377"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49"/>
      <c r="B118" s="366"/>
      <c r="C118" s="250">
        <v>11</v>
      </c>
      <c r="D118" s="375"/>
      <c r="E118" s="378"/>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50"/>
      <c r="B119" s="230" t="s">
        <v>41</v>
      </c>
      <c r="C119" s="250">
        <v>20</v>
      </c>
      <c r="D119" s="376"/>
      <c r="E119" s="379"/>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17" t="s">
        <v>240</v>
      </c>
      <c r="B120" s="297" t="s">
        <v>38</v>
      </c>
      <c r="C120" s="22">
        <v>10</v>
      </c>
      <c r="D120" s="297" t="s">
        <v>39</v>
      </c>
      <c r="E120" s="301"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305"/>
      <c r="B121" s="353"/>
      <c r="C121" s="30">
        <v>11</v>
      </c>
      <c r="D121" s="353"/>
      <c r="E121" s="355"/>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304" t="s">
        <v>242</v>
      </c>
      <c r="B122" s="353" t="s">
        <v>38</v>
      </c>
      <c r="C122" s="30">
        <v>10</v>
      </c>
      <c r="D122" s="353" t="s">
        <v>39</v>
      </c>
      <c r="E122" s="355"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305"/>
      <c r="B123" s="353"/>
      <c r="C123" s="30">
        <v>11</v>
      </c>
      <c r="D123" s="353"/>
      <c r="E123" s="355"/>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304" t="s">
        <v>257</v>
      </c>
      <c r="B132" s="353" t="s">
        <v>38</v>
      </c>
      <c r="C132" s="30">
        <v>10</v>
      </c>
      <c r="D132" s="353" t="s">
        <v>39</v>
      </c>
      <c r="E132" s="355"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05"/>
      <c r="B133" s="353"/>
      <c r="C133" s="30">
        <v>11</v>
      </c>
      <c r="D133" s="353"/>
      <c r="E133" s="355"/>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04" t="s">
        <v>259</v>
      </c>
      <c r="B134" s="353" t="s">
        <v>38</v>
      </c>
      <c r="C134" s="30">
        <v>10</v>
      </c>
      <c r="D134" s="353" t="s">
        <v>39</v>
      </c>
      <c r="E134" s="355"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05"/>
      <c r="B135" s="353"/>
      <c r="C135" s="30">
        <v>11</v>
      </c>
      <c r="D135" s="353"/>
      <c r="E135" s="355"/>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304" t="s">
        <v>409</v>
      </c>
      <c r="B252" s="30" t="s">
        <v>38</v>
      </c>
      <c r="C252" s="30">
        <v>10</v>
      </c>
      <c r="D252" s="353" t="s">
        <v>39</v>
      </c>
      <c r="E252" s="355"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305"/>
      <c r="B253" s="52" t="s">
        <v>41</v>
      </c>
      <c r="C253" s="52">
        <v>20</v>
      </c>
      <c r="D253" s="353"/>
      <c r="E253" s="355"/>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304" t="s">
        <v>411</v>
      </c>
      <c r="B254" s="30" t="s">
        <v>38</v>
      </c>
      <c r="C254" s="30">
        <v>10</v>
      </c>
      <c r="D254" s="353" t="s">
        <v>39</v>
      </c>
      <c r="E254" s="355"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305"/>
      <c r="B255" s="30" t="s">
        <v>41</v>
      </c>
      <c r="C255" s="30">
        <v>20</v>
      </c>
      <c r="D255" s="353"/>
      <c r="E255" s="355"/>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304" t="s">
        <v>412</v>
      </c>
      <c r="B256" s="30" t="s">
        <v>38</v>
      </c>
      <c r="C256" s="30">
        <v>10</v>
      </c>
      <c r="D256" s="353" t="s">
        <v>39</v>
      </c>
      <c r="E256" s="355"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305"/>
      <c r="B257" s="30" t="s">
        <v>41</v>
      </c>
      <c r="C257" s="30">
        <v>20</v>
      </c>
      <c r="D257" s="353"/>
      <c r="E257" s="355"/>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304" t="s">
        <v>414</v>
      </c>
      <c r="B258" s="30" t="s">
        <v>38</v>
      </c>
      <c r="C258" s="30">
        <v>10</v>
      </c>
      <c r="D258" s="353" t="s">
        <v>39</v>
      </c>
      <c r="E258" s="355"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305"/>
      <c r="B259" s="30" t="s">
        <v>41</v>
      </c>
      <c r="C259" s="30">
        <v>20</v>
      </c>
      <c r="D259" s="353"/>
      <c r="E259" s="355"/>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304" t="s">
        <v>441</v>
      </c>
      <c r="B280" s="353" t="s">
        <v>38</v>
      </c>
      <c r="C280" s="30">
        <v>10</v>
      </c>
      <c r="D280" s="353" t="s">
        <v>39</v>
      </c>
      <c r="E280" s="355"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305"/>
      <c r="B281" s="353"/>
      <c r="C281" s="30">
        <v>11</v>
      </c>
      <c r="D281" s="353"/>
      <c r="E281" s="355"/>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04" t="s">
        <v>443</v>
      </c>
      <c r="B282" s="353" t="s">
        <v>38</v>
      </c>
      <c r="C282" s="30">
        <v>10</v>
      </c>
      <c r="D282" s="296" t="s">
        <v>39</v>
      </c>
      <c r="E282" s="354"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305"/>
      <c r="B283" s="353"/>
      <c r="C283" s="30">
        <v>11</v>
      </c>
      <c r="D283" s="297"/>
      <c r="E283" s="354"/>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2" t="s">
        <v>457</v>
      </c>
      <c r="B292" s="102" t="s">
        <v>38</v>
      </c>
      <c r="C292" s="30">
        <v>10</v>
      </c>
      <c r="D292" s="353" t="s">
        <v>39</v>
      </c>
      <c r="E292" s="354"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303"/>
      <c r="B293" s="102" t="s">
        <v>41</v>
      </c>
      <c r="C293" s="30">
        <v>20</v>
      </c>
      <c r="D293" s="353"/>
      <c r="E293" s="354"/>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302" t="s">
        <v>459</v>
      </c>
      <c r="B294" s="102" t="s">
        <v>38</v>
      </c>
      <c r="C294" s="30">
        <v>10</v>
      </c>
      <c r="D294" s="353" t="s">
        <v>39</v>
      </c>
      <c r="E294" s="354"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303"/>
      <c r="B295" s="102" t="s">
        <v>41</v>
      </c>
      <c r="C295" s="30">
        <v>20</v>
      </c>
      <c r="D295" s="353"/>
      <c r="E295" s="354"/>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294" t="s">
        <v>466</v>
      </c>
      <c r="B300" s="52" t="s">
        <v>38</v>
      </c>
      <c r="C300" s="30">
        <v>10</v>
      </c>
      <c r="D300" s="353" t="s">
        <v>39</v>
      </c>
      <c r="E300" s="354"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295"/>
      <c r="B301" s="102" t="s">
        <v>41</v>
      </c>
      <c r="C301" s="30">
        <v>20</v>
      </c>
      <c r="D301" s="353"/>
      <c r="E301" s="354"/>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294" t="s">
        <v>468</v>
      </c>
      <c r="B302" s="52" t="s">
        <v>38</v>
      </c>
      <c r="C302" s="30">
        <v>10</v>
      </c>
      <c r="D302" s="353" t="s">
        <v>39</v>
      </c>
      <c r="E302" s="355"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295"/>
      <c r="B303" s="52" t="s">
        <v>41</v>
      </c>
      <c r="C303" s="30">
        <v>20</v>
      </c>
      <c r="D303" s="353"/>
      <c r="E303" s="355"/>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288" t="s">
        <v>497</v>
      </c>
      <c r="B326" s="289"/>
      <c r="C326" s="289"/>
      <c r="D326" s="289"/>
      <c r="E326" s="290"/>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291" t="s">
        <v>499</v>
      </c>
      <c r="B328" s="292"/>
      <c r="C328" s="292"/>
      <c r="D328" s="292"/>
      <c r="E328" s="292"/>
      <c r="F328" s="292"/>
      <c r="G328" s="292"/>
      <c r="H328" s="292"/>
      <c r="I328" s="292"/>
      <c r="J328" s="292"/>
      <c r="K328" s="292"/>
      <c r="L328" s="292"/>
      <c r="M328" s="292"/>
      <c r="N328" s="292"/>
      <c r="O328" s="293"/>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F116" activePane="bottomRight" state="frozen"/>
      <selection activeCell="A3" sqref="A3"/>
      <selection pane="topRight" activeCell="F3" sqref="F3"/>
      <selection pane="bottomLeft" activeCell="A11" sqref="A11"/>
      <selection pane="bottomRight" activeCell="L277" sqref="L277"/>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583</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52"/>
      <c r="B10" s="230" t="s">
        <v>41</v>
      </c>
      <c r="C10" s="230">
        <v>20</v>
      </c>
      <c r="D10" s="362"/>
      <c r="E10" s="36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140</v>
      </c>
      <c r="B65" s="30" t="s">
        <v>41</v>
      </c>
      <c r="C65" s="30">
        <v>20</v>
      </c>
      <c r="D65" s="30" t="s">
        <v>39</v>
      </c>
      <c r="E65" s="31" t="s">
        <v>141</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144</v>
      </c>
      <c r="B67" s="30" t="s">
        <v>41</v>
      </c>
      <c r="C67" s="30">
        <v>20</v>
      </c>
      <c r="D67" s="30" t="s">
        <v>39</v>
      </c>
      <c r="E67" s="31" t="s">
        <v>145</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156</v>
      </c>
      <c r="B73" s="30" t="s">
        <v>41</v>
      </c>
      <c r="C73" s="30">
        <v>20</v>
      </c>
      <c r="D73" s="30" t="s">
        <v>39</v>
      </c>
      <c r="E73" s="31" t="s">
        <v>157</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178</v>
      </c>
      <c r="B84" s="30" t="s">
        <v>41</v>
      </c>
      <c r="C84" s="30">
        <v>20</v>
      </c>
      <c r="D84" s="30" t="s">
        <v>39</v>
      </c>
      <c r="E84" s="31" t="s">
        <v>179</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294" t="s">
        <v>192</v>
      </c>
      <c r="B91" s="52" t="s">
        <v>38</v>
      </c>
      <c r="C91" s="52">
        <v>10</v>
      </c>
      <c r="D91" s="367" t="s">
        <v>39</v>
      </c>
      <c r="E91" s="354" t="s">
        <v>193</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295"/>
      <c r="B92" s="30" t="s">
        <v>41</v>
      </c>
      <c r="C92" s="30">
        <v>20</v>
      </c>
      <c r="D92" s="367"/>
      <c r="E92" s="354"/>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194</v>
      </c>
      <c r="B93" s="30" t="s">
        <v>41</v>
      </c>
      <c r="C93" s="30">
        <v>20</v>
      </c>
      <c r="D93" s="30" t="s">
        <v>39</v>
      </c>
      <c r="E93" s="31" t="s">
        <v>195</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202</v>
      </c>
      <c r="B97" s="30" t="s">
        <v>41</v>
      </c>
      <c r="C97" s="30">
        <v>20</v>
      </c>
      <c r="D97" s="30" t="s">
        <v>39</v>
      </c>
      <c r="E97" s="31" t="s">
        <v>203</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204</v>
      </c>
      <c r="B98" s="30" t="s">
        <v>41</v>
      </c>
      <c r="C98" s="30">
        <v>20</v>
      </c>
      <c r="D98" s="30" t="s">
        <v>39</v>
      </c>
      <c r="E98" s="31" t="s">
        <v>205</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69" t="s">
        <v>210</v>
      </c>
      <c r="B101" s="70" t="s">
        <v>38</v>
      </c>
      <c r="C101" s="70">
        <v>10</v>
      </c>
      <c r="D101" s="70" t="s">
        <v>39</v>
      </c>
      <c r="E101" s="67" t="s">
        <v>211</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212</v>
      </c>
      <c r="B102" s="70" t="s">
        <v>38</v>
      </c>
      <c r="C102" s="70">
        <v>10</v>
      </c>
      <c r="D102" s="70" t="s">
        <v>39</v>
      </c>
      <c r="E102" s="67" t="s">
        <v>213</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218</v>
      </c>
      <c r="B105" s="30" t="s">
        <v>41</v>
      </c>
      <c r="C105" s="30">
        <v>20</v>
      </c>
      <c r="D105" s="30" t="s">
        <v>39</v>
      </c>
      <c r="E105" s="31" t="s">
        <v>219</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1" t="s">
        <v>224</v>
      </c>
      <c r="B108" s="368" t="s">
        <v>38</v>
      </c>
      <c r="C108" s="370">
        <v>11</v>
      </c>
      <c r="D108" s="238" t="s">
        <v>39</v>
      </c>
      <c r="E108" s="372" t="s">
        <v>226</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52"/>
      <c r="B109" s="369"/>
      <c r="C109" s="371"/>
      <c r="D109" s="240" t="s">
        <v>225</v>
      </c>
      <c r="E109" s="373"/>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545</v>
      </c>
      <c r="AC109" s="165" t="s">
        <v>545</v>
      </c>
    </row>
    <row r="110" spans="1:29" ht="38.25" customHeight="1" x14ac:dyDescent="0.25">
      <c r="A110" s="317" t="s">
        <v>227</v>
      </c>
      <c r="B110" s="297" t="s">
        <v>38</v>
      </c>
      <c r="C110" s="297">
        <v>11</v>
      </c>
      <c r="D110" s="22" t="s">
        <v>39</v>
      </c>
      <c r="E110" s="301" t="s">
        <v>228</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305"/>
      <c r="B111" s="353"/>
      <c r="C111" s="353"/>
      <c r="D111" s="30" t="s">
        <v>225</v>
      </c>
      <c r="E111" s="355"/>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545</v>
      </c>
      <c r="AC111" s="35" t="s">
        <v>545</v>
      </c>
    </row>
    <row r="112" spans="1:29" ht="42" customHeight="1" x14ac:dyDescent="0.25">
      <c r="A112" s="29" t="s">
        <v>229</v>
      </c>
      <c r="B112" s="30" t="s">
        <v>38</v>
      </c>
      <c r="C112" s="30">
        <v>11</v>
      </c>
      <c r="D112" s="30" t="s">
        <v>225</v>
      </c>
      <c r="E112" s="31" t="s">
        <v>230</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545</v>
      </c>
      <c r="AC112" s="35" t="s">
        <v>545</v>
      </c>
    </row>
    <row r="113" spans="1:29" ht="42" customHeight="1" x14ac:dyDescent="0.25">
      <c r="A113" s="29" t="s">
        <v>231</v>
      </c>
      <c r="B113" s="30" t="s">
        <v>38</v>
      </c>
      <c r="C113" s="30">
        <v>11</v>
      </c>
      <c r="D113" s="30" t="s">
        <v>225</v>
      </c>
      <c r="E113" s="31" t="s">
        <v>232</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545</v>
      </c>
      <c r="AC114" s="244" t="s">
        <v>545</v>
      </c>
    </row>
    <row r="115" spans="1:29" ht="42" customHeight="1" x14ac:dyDescent="0.25">
      <c r="A115" s="29" t="s">
        <v>234</v>
      </c>
      <c r="B115" s="30" t="s">
        <v>38</v>
      </c>
      <c r="C115" s="30">
        <v>11</v>
      </c>
      <c r="D115" s="30" t="s">
        <v>39</v>
      </c>
      <c r="E115" s="31" t="s">
        <v>235</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48" t="s">
        <v>238</v>
      </c>
      <c r="B117" s="365" t="s">
        <v>38</v>
      </c>
      <c r="C117" s="246">
        <v>10</v>
      </c>
      <c r="D117" s="374" t="s">
        <v>39</v>
      </c>
      <c r="E117" s="377" t="s">
        <v>239</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49"/>
      <c r="B118" s="366"/>
      <c r="C118" s="250">
        <v>11</v>
      </c>
      <c r="D118" s="375"/>
      <c r="E118" s="378"/>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50"/>
      <c r="B119" s="230" t="s">
        <v>41</v>
      </c>
      <c r="C119" s="250">
        <v>20</v>
      </c>
      <c r="D119" s="376"/>
      <c r="E119" s="379"/>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17" t="s">
        <v>240</v>
      </c>
      <c r="B120" s="297" t="s">
        <v>38</v>
      </c>
      <c r="C120" s="22">
        <v>10</v>
      </c>
      <c r="D120" s="297" t="s">
        <v>39</v>
      </c>
      <c r="E120" s="301" t="s">
        <v>241</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305"/>
      <c r="B121" s="353"/>
      <c r="C121" s="30">
        <v>11</v>
      </c>
      <c r="D121" s="353"/>
      <c r="E121" s="355"/>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304" t="s">
        <v>242</v>
      </c>
      <c r="B122" s="353" t="s">
        <v>38</v>
      </c>
      <c r="C122" s="30">
        <v>10</v>
      </c>
      <c r="D122" s="353" t="s">
        <v>39</v>
      </c>
      <c r="E122" s="355" t="s">
        <v>243</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305"/>
      <c r="B123" s="353"/>
      <c r="C123" s="30">
        <v>11</v>
      </c>
      <c r="D123" s="353"/>
      <c r="E123" s="355"/>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244</v>
      </c>
      <c r="B124" s="30" t="s">
        <v>38</v>
      </c>
      <c r="C124" s="70">
        <v>11</v>
      </c>
      <c r="D124" s="30" t="s">
        <v>39</v>
      </c>
      <c r="E124" s="31" t="s">
        <v>245</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545</v>
      </c>
    </row>
    <row r="125" spans="1:29" ht="68.25" customHeight="1" x14ac:dyDescent="0.25">
      <c r="A125" s="29" t="s">
        <v>246</v>
      </c>
      <c r="B125" s="30" t="s">
        <v>38</v>
      </c>
      <c r="C125" s="70">
        <v>11</v>
      </c>
      <c r="D125" s="30" t="s">
        <v>39</v>
      </c>
      <c r="E125" s="31" t="s">
        <v>247</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545</v>
      </c>
    </row>
    <row r="126" spans="1:29" ht="42" customHeight="1" x14ac:dyDescent="0.25">
      <c r="A126" s="29" t="s">
        <v>248</v>
      </c>
      <c r="B126" s="30" t="s">
        <v>38</v>
      </c>
      <c r="C126" s="70">
        <v>11</v>
      </c>
      <c r="D126" s="30" t="s">
        <v>39</v>
      </c>
      <c r="E126" s="31" t="s">
        <v>249</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545</v>
      </c>
    </row>
    <row r="128" spans="1:29" ht="81.75" customHeight="1" x14ac:dyDescent="0.25">
      <c r="A128" s="29" t="s">
        <v>252</v>
      </c>
      <c r="B128" s="30" t="s">
        <v>38</v>
      </c>
      <c r="C128" s="70">
        <v>11</v>
      </c>
      <c r="D128" s="30" t="s">
        <v>39</v>
      </c>
      <c r="E128" s="31" t="s">
        <v>253</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545</v>
      </c>
    </row>
    <row r="129" spans="1:29" ht="81.75" customHeight="1" x14ac:dyDescent="0.25">
      <c r="A129" s="29" t="s">
        <v>254</v>
      </c>
      <c r="B129" s="30" t="s">
        <v>38</v>
      </c>
      <c r="C129" s="70">
        <v>11</v>
      </c>
      <c r="D129" s="30" t="s">
        <v>39</v>
      </c>
      <c r="E129" s="31" t="s">
        <v>247</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545</v>
      </c>
    </row>
    <row r="130" spans="1:29" ht="42" customHeight="1" x14ac:dyDescent="0.25">
      <c r="A130" s="29" t="s">
        <v>255</v>
      </c>
      <c r="B130" s="30" t="s">
        <v>38</v>
      </c>
      <c r="C130" s="70">
        <v>11</v>
      </c>
      <c r="D130" s="30" t="s">
        <v>39</v>
      </c>
      <c r="E130" s="31" t="s">
        <v>249</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545</v>
      </c>
    </row>
    <row r="132" spans="1:29" ht="41.25" customHeight="1" x14ac:dyDescent="0.25">
      <c r="A132" s="304" t="s">
        <v>257</v>
      </c>
      <c r="B132" s="353" t="s">
        <v>38</v>
      </c>
      <c r="C132" s="30">
        <v>10</v>
      </c>
      <c r="D132" s="353" t="s">
        <v>39</v>
      </c>
      <c r="E132" s="355" t="s">
        <v>258</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305"/>
      <c r="B133" s="353"/>
      <c r="C133" s="30">
        <v>11</v>
      </c>
      <c r="D133" s="353"/>
      <c r="E133" s="355"/>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304" t="s">
        <v>259</v>
      </c>
      <c r="B134" s="353" t="s">
        <v>38</v>
      </c>
      <c r="C134" s="30">
        <v>10</v>
      </c>
      <c r="D134" s="353" t="s">
        <v>39</v>
      </c>
      <c r="E134" s="355" t="s">
        <v>550</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305"/>
      <c r="B135" s="353"/>
      <c r="C135" s="30">
        <v>11</v>
      </c>
      <c r="D135" s="353"/>
      <c r="E135" s="355"/>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260</v>
      </c>
      <c r="B136" s="30" t="s">
        <v>38</v>
      </c>
      <c r="C136" s="30">
        <v>10</v>
      </c>
      <c r="D136" s="30" t="s">
        <v>39</v>
      </c>
      <c r="E136" s="31" t="s">
        <v>261</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260</v>
      </c>
      <c r="B138" s="30" t="s">
        <v>38</v>
      </c>
      <c r="C138" s="30">
        <v>11</v>
      </c>
      <c r="D138" s="30" t="s">
        <v>39</v>
      </c>
      <c r="E138" s="31" t="s">
        <v>261</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263</v>
      </c>
      <c r="B140" s="30" t="s">
        <v>38</v>
      </c>
      <c r="C140" s="30">
        <v>11</v>
      </c>
      <c r="D140" s="30" t="s">
        <v>39</v>
      </c>
      <c r="E140" s="53" t="s">
        <v>264</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545</v>
      </c>
    </row>
    <row r="141" spans="1:29" ht="80.25" customHeight="1" x14ac:dyDescent="0.25">
      <c r="A141" s="29" t="s">
        <v>265</v>
      </c>
      <c r="B141" s="30" t="s">
        <v>38</v>
      </c>
      <c r="C141" s="30">
        <v>11</v>
      </c>
      <c r="D141" s="30" t="s">
        <v>39</v>
      </c>
      <c r="E141" s="31" t="s">
        <v>247</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545</v>
      </c>
    </row>
    <row r="142" spans="1:29" ht="42" customHeight="1" x14ac:dyDescent="0.25">
      <c r="A142" s="29" t="s">
        <v>266</v>
      </c>
      <c r="B142" s="30" t="s">
        <v>38</v>
      </c>
      <c r="C142" s="30">
        <v>11</v>
      </c>
      <c r="D142" s="30" t="s">
        <v>39</v>
      </c>
      <c r="E142" s="31" t="s">
        <v>261</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545</v>
      </c>
    </row>
    <row r="144" spans="1:29" ht="96" customHeight="1" x14ac:dyDescent="0.25">
      <c r="A144" s="29" t="s">
        <v>268</v>
      </c>
      <c r="B144" s="30" t="s">
        <v>38</v>
      </c>
      <c r="C144" s="30">
        <v>11</v>
      </c>
      <c r="D144" s="30" t="s">
        <v>39</v>
      </c>
      <c r="E144" s="31" t="s">
        <v>269</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270</v>
      </c>
      <c r="B145" s="30" t="s">
        <v>38</v>
      </c>
      <c r="C145" s="30">
        <v>11</v>
      </c>
      <c r="D145" s="30" t="s">
        <v>39</v>
      </c>
      <c r="E145" s="31" t="s">
        <v>247</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271</v>
      </c>
      <c r="B146" s="30" t="s">
        <v>38</v>
      </c>
      <c r="C146" s="30">
        <v>11</v>
      </c>
      <c r="D146" s="30" t="s">
        <v>39</v>
      </c>
      <c r="E146" s="31" t="s">
        <v>261</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273</v>
      </c>
      <c r="B148" s="30" t="s">
        <v>38</v>
      </c>
      <c r="C148" s="30">
        <v>11</v>
      </c>
      <c r="D148" s="30" t="s">
        <v>39</v>
      </c>
      <c r="E148" s="31" t="s">
        <v>274</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275</v>
      </c>
      <c r="B149" s="30" t="s">
        <v>38</v>
      </c>
      <c r="C149" s="30">
        <v>11</v>
      </c>
      <c r="D149" s="30" t="s">
        <v>39</v>
      </c>
      <c r="E149" s="31" t="s">
        <v>247</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276</v>
      </c>
      <c r="B150" s="30" t="s">
        <v>38</v>
      </c>
      <c r="C150" s="30">
        <v>11</v>
      </c>
      <c r="D150" s="30" t="s">
        <v>39</v>
      </c>
      <c r="E150" s="31" t="s">
        <v>261</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278</v>
      </c>
      <c r="B152" s="30" t="s">
        <v>38</v>
      </c>
      <c r="C152" s="30">
        <v>11</v>
      </c>
      <c r="D152" s="30" t="s">
        <v>39</v>
      </c>
      <c r="E152" s="31" t="s">
        <v>279</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545</v>
      </c>
    </row>
    <row r="153" spans="1:29" ht="70.5" customHeight="1" x14ac:dyDescent="0.25">
      <c r="A153" s="29" t="s">
        <v>280</v>
      </c>
      <c r="B153" s="30" t="s">
        <v>38</v>
      </c>
      <c r="C153" s="30">
        <v>11</v>
      </c>
      <c r="D153" s="30" t="s">
        <v>39</v>
      </c>
      <c r="E153" s="31" t="s">
        <v>247</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545</v>
      </c>
    </row>
    <row r="154" spans="1:29" ht="42" customHeight="1" x14ac:dyDescent="0.25">
      <c r="A154" s="29" t="s">
        <v>281</v>
      </c>
      <c r="B154" s="30" t="s">
        <v>38</v>
      </c>
      <c r="C154" s="30">
        <v>11</v>
      </c>
      <c r="D154" s="30" t="s">
        <v>39</v>
      </c>
      <c r="E154" s="31" t="s">
        <v>261</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545</v>
      </c>
    </row>
    <row r="156" spans="1:29" ht="87.75" customHeight="1" x14ac:dyDescent="0.25">
      <c r="A156" s="29" t="s">
        <v>283</v>
      </c>
      <c r="B156" s="30" t="s">
        <v>38</v>
      </c>
      <c r="C156" s="30">
        <v>11</v>
      </c>
      <c r="D156" s="30" t="s">
        <v>39</v>
      </c>
      <c r="E156" s="31" t="s">
        <v>284</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545</v>
      </c>
    </row>
    <row r="157" spans="1:29" ht="75.75" customHeight="1" x14ac:dyDescent="0.25">
      <c r="A157" s="29" t="s">
        <v>285</v>
      </c>
      <c r="B157" s="30" t="s">
        <v>38</v>
      </c>
      <c r="C157" s="30">
        <v>11</v>
      </c>
      <c r="D157" s="30" t="s">
        <v>39</v>
      </c>
      <c r="E157" s="31" t="s">
        <v>247</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545</v>
      </c>
    </row>
    <row r="158" spans="1:29" ht="42" customHeight="1" x14ac:dyDescent="0.25">
      <c r="A158" s="29" t="s">
        <v>286</v>
      </c>
      <c r="B158" s="30" t="s">
        <v>38</v>
      </c>
      <c r="C158" s="30">
        <v>11</v>
      </c>
      <c r="D158" s="30" t="s">
        <v>39</v>
      </c>
      <c r="E158" s="31" t="s">
        <v>261</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545</v>
      </c>
    </row>
    <row r="160" spans="1:29" ht="81.75" customHeight="1" x14ac:dyDescent="0.25">
      <c r="A160" s="29" t="s">
        <v>288</v>
      </c>
      <c r="B160" s="30" t="s">
        <v>38</v>
      </c>
      <c r="C160" s="30">
        <v>11</v>
      </c>
      <c r="D160" s="30" t="s">
        <v>39</v>
      </c>
      <c r="E160" s="31" t="s">
        <v>289</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290</v>
      </c>
      <c r="B161" s="30" t="s">
        <v>38</v>
      </c>
      <c r="C161" s="30">
        <v>11</v>
      </c>
      <c r="D161" s="30" t="s">
        <v>39</v>
      </c>
      <c r="E161" s="31" t="s">
        <v>247</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291</v>
      </c>
      <c r="B162" s="30" t="s">
        <v>38</v>
      </c>
      <c r="C162" s="30">
        <v>11</v>
      </c>
      <c r="D162" s="30" t="s">
        <v>39</v>
      </c>
      <c r="E162" s="31" t="s">
        <v>261</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293</v>
      </c>
      <c r="B164" s="30" t="s">
        <v>38</v>
      </c>
      <c r="C164" s="30">
        <v>10</v>
      </c>
      <c r="D164" s="30" t="s">
        <v>39</v>
      </c>
      <c r="E164" s="31" t="s">
        <v>294</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295</v>
      </c>
      <c r="B165" s="30" t="s">
        <v>38</v>
      </c>
      <c r="C165" s="30">
        <v>10</v>
      </c>
      <c r="D165" s="30" t="s">
        <v>39</v>
      </c>
      <c r="E165" s="31" t="s">
        <v>247</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296</v>
      </c>
      <c r="B166" s="30" t="s">
        <v>38</v>
      </c>
      <c r="C166" s="30">
        <v>10</v>
      </c>
      <c r="D166" s="30" t="s">
        <v>39</v>
      </c>
      <c r="E166" s="31" t="s">
        <v>297</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299</v>
      </c>
      <c r="B168" s="30" t="s">
        <v>38</v>
      </c>
      <c r="C168" s="30">
        <v>11</v>
      </c>
      <c r="D168" s="30" t="s">
        <v>39</v>
      </c>
      <c r="E168" s="31" t="s">
        <v>300</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301</v>
      </c>
      <c r="B169" s="30" t="s">
        <v>38</v>
      </c>
      <c r="C169" s="30">
        <v>11</v>
      </c>
      <c r="D169" s="30" t="s">
        <v>39</v>
      </c>
      <c r="E169" s="31" t="s">
        <v>247</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302</v>
      </c>
      <c r="B170" s="30" t="s">
        <v>38</v>
      </c>
      <c r="C170" s="30">
        <v>11</v>
      </c>
      <c r="D170" s="30" t="s">
        <v>39</v>
      </c>
      <c r="E170" s="31" t="s">
        <v>261</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304</v>
      </c>
      <c r="B172" s="30" t="s">
        <v>38</v>
      </c>
      <c r="C172" s="30">
        <v>11</v>
      </c>
      <c r="D172" s="30" t="s">
        <v>39</v>
      </c>
      <c r="E172" s="31" t="s">
        <v>305</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317</v>
      </c>
      <c r="B181" s="30" t="s">
        <v>38</v>
      </c>
      <c r="C181" s="30">
        <v>11</v>
      </c>
      <c r="D181" s="30" t="s">
        <v>39</v>
      </c>
      <c r="E181" s="31" t="s">
        <v>247</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318</v>
      </c>
      <c r="B182" s="30" t="s">
        <v>38</v>
      </c>
      <c r="C182" s="30">
        <v>11</v>
      </c>
      <c r="D182" s="30" t="s">
        <v>39</v>
      </c>
      <c r="E182" s="31" t="s">
        <v>261</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320</v>
      </c>
      <c r="B184" s="30" t="s">
        <v>38</v>
      </c>
      <c r="C184" s="30">
        <v>11</v>
      </c>
      <c r="D184" s="30" t="s">
        <v>39</v>
      </c>
      <c r="E184" s="31" t="s">
        <v>321</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322</v>
      </c>
      <c r="B185" s="30" t="s">
        <v>38</v>
      </c>
      <c r="C185" s="30">
        <v>11</v>
      </c>
      <c r="D185" s="30" t="s">
        <v>39</v>
      </c>
      <c r="E185" s="31" t="s">
        <v>247</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323</v>
      </c>
      <c r="B186" s="30" t="s">
        <v>38</v>
      </c>
      <c r="C186" s="30">
        <v>11</v>
      </c>
      <c r="D186" s="30" t="s">
        <v>39</v>
      </c>
      <c r="E186" s="31" t="s">
        <v>261</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325</v>
      </c>
      <c r="B188" s="30" t="s">
        <v>38</v>
      </c>
      <c r="C188" s="30">
        <v>11</v>
      </c>
      <c r="D188" s="30" t="s">
        <v>39</v>
      </c>
      <c r="E188" s="31" t="s">
        <v>326</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327</v>
      </c>
      <c r="B189" s="30" t="s">
        <v>38</v>
      </c>
      <c r="C189" s="30">
        <v>11</v>
      </c>
      <c r="D189" s="30" t="s">
        <v>39</v>
      </c>
      <c r="E189" s="31" t="s">
        <v>247</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328</v>
      </c>
      <c r="B190" s="30" t="s">
        <v>38</v>
      </c>
      <c r="C190" s="30">
        <v>11</v>
      </c>
      <c r="D190" s="30" t="s">
        <v>39</v>
      </c>
      <c r="E190" s="31" t="s">
        <v>261</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330</v>
      </c>
      <c r="B192" s="30" t="s">
        <v>38</v>
      </c>
      <c r="C192" s="30">
        <v>11</v>
      </c>
      <c r="D192" s="30" t="s">
        <v>39</v>
      </c>
      <c r="E192" s="31" t="s">
        <v>331</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332</v>
      </c>
      <c r="B193" s="30" t="s">
        <v>38</v>
      </c>
      <c r="C193" s="30">
        <v>11</v>
      </c>
      <c r="D193" s="30" t="s">
        <v>39</v>
      </c>
      <c r="E193" s="31" t="s">
        <v>247</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333</v>
      </c>
      <c r="B194" s="30" t="s">
        <v>38</v>
      </c>
      <c r="C194" s="30">
        <v>11</v>
      </c>
      <c r="D194" s="30" t="s">
        <v>39</v>
      </c>
      <c r="E194" s="31" t="s">
        <v>261</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335</v>
      </c>
      <c r="B196" s="30" t="s">
        <v>38</v>
      </c>
      <c r="C196" s="30">
        <v>11</v>
      </c>
      <c r="D196" s="30" t="s">
        <v>39</v>
      </c>
      <c r="E196" s="31" t="s">
        <v>336</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337</v>
      </c>
      <c r="B197" s="30" t="s">
        <v>38</v>
      </c>
      <c r="C197" s="30">
        <v>11</v>
      </c>
      <c r="D197" s="30" t="s">
        <v>39</v>
      </c>
      <c r="E197" s="31" t="s">
        <v>247</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338</v>
      </c>
      <c r="B198" s="30" t="s">
        <v>38</v>
      </c>
      <c r="C198" s="30">
        <v>11</v>
      </c>
      <c r="D198" s="30" t="s">
        <v>39</v>
      </c>
      <c r="E198" s="31" t="s">
        <v>261</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340</v>
      </c>
      <c r="B200" s="30" t="s">
        <v>38</v>
      </c>
      <c r="C200" s="30">
        <v>11</v>
      </c>
      <c r="D200" s="30" t="s">
        <v>39</v>
      </c>
      <c r="E200" s="31" t="s">
        <v>341</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545</v>
      </c>
    </row>
    <row r="201" spans="1:29" ht="84" customHeight="1" x14ac:dyDescent="0.25">
      <c r="A201" s="29" t="s">
        <v>342</v>
      </c>
      <c r="B201" s="30" t="s">
        <v>38</v>
      </c>
      <c r="C201" s="30">
        <v>11</v>
      </c>
      <c r="D201" s="30" t="s">
        <v>39</v>
      </c>
      <c r="E201" s="31" t="s">
        <v>247</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545</v>
      </c>
    </row>
    <row r="202" spans="1:29" ht="42" customHeight="1" x14ac:dyDescent="0.25">
      <c r="A202" s="29" t="s">
        <v>343</v>
      </c>
      <c r="B202" s="30" t="s">
        <v>38</v>
      </c>
      <c r="C202" s="30">
        <v>11</v>
      </c>
      <c r="D202" s="30" t="s">
        <v>39</v>
      </c>
      <c r="E202" s="31" t="s">
        <v>261</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545</v>
      </c>
    </row>
    <row r="204" spans="1:29" ht="69.75" customHeight="1" x14ac:dyDescent="0.25">
      <c r="A204" s="29" t="s">
        <v>345</v>
      </c>
      <c r="B204" s="30" t="s">
        <v>38</v>
      </c>
      <c r="C204" s="30">
        <v>11</v>
      </c>
      <c r="D204" s="30" t="s">
        <v>39</v>
      </c>
      <c r="E204" s="31" t="s">
        <v>346</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347</v>
      </c>
      <c r="B205" s="30" t="s">
        <v>38</v>
      </c>
      <c r="C205" s="30">
        <v>11</v>
      </c>
      <c r="D205" s="30" t="s">
        <v>39</v>
      </c>
      <c r="E205" s="31" t="s">
        <v>247</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348</v>
      </c>
      <c r="B206" s="30" t="s">
        <v>38</v>
      </c>
      <c r="C206" s="30">
        <v>11</v>
      </c>
      <c r="D206" s="30" t="s">
        <v>39</v>
      </c>
      <c r="E206" s="31" t="s">
        <v>261</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350</v>
      </c>
      <c r="B208" s="30" t="s">
        <v>38</v>
      </c>
      <c r="C208" s="30">
        <v>11</v>
      </c>
      <c r="D208" s="30" t="s">
        <v>39</v>
      </c>
      <c r="E208" s="31" t="s">
        <v>351</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352</v>
      </c>
      <c r="B209" s="30" t="s">
        <v>38</v>
      </c>
      <c r="C209" s="30">
        <v>11</v>
      </c>
      <c r="D209" s="30" t="s">
        <v>39</v>
      </c>
      <c r="E209" s="31" t="s">
        <v>247</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353</v>
      </c>
      <c r="B210" s="30" t="s">
        <v>38</v>
      </c>
      <c r="C210" s="30">
        <v>11</v>
      </c>
      <c r="D210" s="30" t="s">
        <v>39</v>
      </c>
      <c r="E210" s="31" t="s">
        <v>261</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355</v>
      </c>
      <c r="B212" s="30" t="s">
        <v>38</v>
      </c>
      <c r="C212" s="30">
        <v>11</v>
      </c>
      <c r="D212" s="30" t="s">
        <v>39</v>
      </c>
      <c r="E212" s="31" t="s">
        <v>356</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357</v>
      </c>
      <c r="B213" s="30" t="s">
        <v>38</v>
      </c>
      <c r="C213" s="30">
        <v>11</v>
      </c>
      <c r="D213" s="30" t="s">
        <v>39</v>
      </c>
      <c r="E213" s="31" t="s">
        <v>247</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358</v>
      </c>
      <c r="B214" s="30" t="s">
        <v>38</v>
      </c>
      <c r="C214" s="30">
        <v>11</v>
      </c>
      <c r="D214" s="30" t="s">
        <v>39</v>
      </c>
      <c r="E214" s="31" t="s">
        <v>261</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360</v>
      </c>
      <c r="B216" s="30" t="s">
        <v>38</v>
      </c>
      <c r="C216" s="30">
        <v>11</v>
      </c>
      <c r="D216" s="30" t="s">
        <v>39</v>
      </c>
      <c r="E216" s="31" t="s">
        <v>361</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362</v>
      </c>
      <c r="B217" s="30" t="s">
        <v>38</v>
      </c>
      <c r="C217" s="30">
        <v>11</v>
      </c>
      <c r="D217" s="30" t="s">
        <v>39</v>
      </c>
      <c r="E217" s="31" t="s">
        <v>247</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363</v>
      </c>
      <c r="B218" s="30" t="s">
        <v>38</v>
      </c>
      <c r="C218" s="30">
        <v>11</v>
      </c>
      <c r="D218" s="30" t="s">
        <v>39</v>
      </c>
      <c r="E218" s="31" t="s">
        <v>261</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365</v>
      </c>
      <c r="B220" s="102" t="s">
        <v>38</v>
      </c>
      <c r="C220" s="30">
        <v>11</v>
      </c>
      <c r="D220" s="30" t="s">
        <v>39</v>
      </c>
      <c r="E220" s="53" t="s">
        <v>366</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367</v>
      </c>
      <c r="B221" s="102" t="s">
        <v>38</v>
      </c>
      <c r="C221" s="30">
        <v>11</v>
      </c>
      <c r="D221" s="30" t="s">
        <v>39</v>
      </c>
      <c r="E221" s="31" t="s">
        <v>247</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368</v>
      </c>
      <c r="B222" s="102" t="s">
        <v>38</v>
      </c>
      <c r="C222" s="30">
        <v>11</v>
      </c>
      <c r="D222" s="30" t="s">
        <v>39</v>
      </c>
      <c r="E222" s="53" t="s">
        <v>261</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370</v>
      </c>
      <c r="B224" s="102" t="s">
        <v>38</v>
      </c>
      <c r="C224" s="30">
        <v>11</v>
      </c>
      <c r="D224" s="30" t="s">
        <v>39</v>
      </c>
      <c r="E224" s="53" t="s">
        <v>371</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545</v>
      </c>
    </row>
    <row r="225" spans="1:29" ht="84.75" customHeight="1" x14ac:dyDescent="0.25">
      <c r="A225" s="51" t="s">
        <v>372</v>
      </c>
      <c r="B225" s="102" t="s">
        <v>38</v>
      </c>
      <c r="C225" s="30">
        <v>11</v>
      </c>
      <c r="D225" s="30" t="s">
        <v>39</v>
      </c>
      <c r="E225" s="31" t="s">
        <v>247</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545</v>
      </c>
    </row>
    <row r="226" spans="1:29" ht="42" customHeight="1" x14ac:dyDescent="0.25">
      <c r="A226" s="51" t="s">
        <v>373</v>
      </c>
      <c r="B226" s="102" t="s">
        <v>38</v>
      </c>
      <c r="C226" s="30">
        <v>11</v>
      </c>
      <c r="D226" s="30" t="s">
        <v>39</v>
      </c>
      <c r="E226" s="53" t="s">
        <v>261</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545</v>
      </c>
    </row>
    <row r="228" spans="1:29" ht="88.5" customHeight="1" x14ac:dyDescent="0.25">
      <c r="A228" s="51" t="s">
        <v>375</v>
      </c>
      <c r="B228" s="102" t="s">
        <v>38</v>
      </c>
      <c r="C228" s="30">
        <v>11</v>
      </c>
      <c r="D228" s="30" t="s">
        <v>39</v>
      </c>
      <c r="E228" s="53" t="s">
        <v>376</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545</v>
      </c>
    </row>
    <row r="229" spans="1:29" ht="88.5" customHeight="1" x14ac:dyDescent="0.25">
      <c r="A229" s="51" t="s">
        <v>377</v>
      </c>
      <c r="B229" s="102" t="s">
        <v>38</v>
      </c>
      <c r="C229" s="30">
        <v>11</v>
      </c>
      <c r="D229" s="30" t="s">
        <v>39</v>
      </c>
      <c r="E229" s="31" t="s">
        <v>247</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545</v>
      </c>
    </row>
    <row r="230" spans="1:29" ht="42" customHeight="1" x14ac:dyDescent="0.25">
      <c r="A230" s="51" t="s">
        <v>378</v>
      </c>
      <c r="B230" s="102" t="s">
        <v>38</v>
      </c>
      <c r="C230" s="30">
        <v>11</v>
      </c>
      <c r="D230" s="30" t="s">
        <v>39</v>
      </c>
      <c r="E230" s="53" t="s">
        <v>261</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545</v>
      </c>
    </row>
    <row r="232" spans="1:29" ht="93" customHeight="1" x14ac:dyDescent="0.25">
      <c r="A232" s="51" t="s">
        <v>380</v>
      </c>
      <c r="B232" s="102" t="s">
        <v>38</v>
      </c>
      <c r="C232" s="30">
        <v>11</v>
      </c>
      <c r="D232" s="30" t="s">
        <v>39</v>
      </c>
      <c r="E232" s="53" t="s">
        <v>381</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545</v>
      </c>
    </row>
    <row r="233" spans="1:29" ht="89.25" customHeight="1" x14ac:dyDescent="0.25">
      <c r="A233" s="51" t="s">
        <v>382</v>
      </c>
      <c r="B233" s="102" t="s">
        <v>38</v>
      </c>
      <c r="C233" s="30">
        <v>11</v>
      </c>
      <c r="D233" s="30" t="s">
        <v>39</v>
      </c>
      <c r="E233" s="31" t="s">
        <v>312</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545</v>
      </c>
    </row>
    <row r="234" spans="1:29" ht="42" customHeight="1" x14ac:dyDescent="0.25">
      <c r="A234" s="51" t="s">
        <v>383</v>
      </c>
      <c r="B234" s="102" t="s">
        <v>38</v>
      </c>
      <c r="C234" s="30">
        <v>11</v>
      </c>
      <c r="D234" s="30" t="s">
        <v>39</v>
      </c>
      <c r="E234" s="53" t="s">
        <v>261</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545</v>
      </c>
    </row>
    <row r="236" spans="1:29" ht="88.5" customHeight="1" x14ac:dyDescent="0.25">
      <c r="A236" s="51" t="s">
        <v>385</v>
      </c>
      <c r="B236" s="102" t="s">
        <v>38</v>
      </c>
      <c r="C236" s="30">
        <v>10</v>
      </c>
      <c r="D236" s="30" t="s">
        <v>39</v>
      </c>
      <c r="E236" s="53" t="s">
        <v>386</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387</v>
      </c>
      <c r="B237" s="102" t="s">
        <v>38</v>
      </c>
      <c r="C237" s="30">
        <v>10</v>
      </c>
      <c r="D237" s="30" t="s">
        <v>39</v>
      </c>
      <c r="E237" s="53" t="s">
        <v>388</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389</v>
      </c>
      <c r="B238" s="102" t="s">
        <v>38</v>
      </c>
      <c r="C238" s="30">
        <v>10</v>
      </c>
      <c r="D238" s="30" t="s">
        <v>39</v>
      </c>
      <c r="E238" s="53" t="s">
        <v>390</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395</v>
      </c>
      <c r="B242" s="30" t="s">
        <v>38</v>
      </c>
      <c r="C242" s="30">
        <v>10</v>
      </c>
      <c r="D242" s="30" t="s">
        <v>39</v>
      </c>
      <c r="E242" s="53" t="s">
        <v>396</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397</v>
      </c>
      <c r="B243" s="30" t="s">
        <v>38</v>
      </c>
      <c r="C243" s="30">
        <v>10</v>
      </c>
      <c r="D243" s="30" t="s">
        <v>39</v>
      </c>
      <c r="E243" s="31" t="s">
        <v>243</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398</v>
      </c>
      <c r="B244" s="30" t="s">
        <v>38</v>
      </c>
      <c r="C244" s="30">
        <v>10</v>
      </c>
      <c r="D244" s="30" t="s">
        <v>39</v>
      </c>
      <c r="E244" s="31" t="s">
        <v>399</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400</v>
      </c>
      <c r="B245" s="30" t="s">
        <v>38</v>
      </c>
      <c r="C245" s="30">
        <v>10</v>
      </c>
      <c r="D245" s="30" t="s">
        <v>39</v>
      </c>
      <c r="E245" s="31" t="s">
        <v>401</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402</v>
      </c>
      <c r="B246" s="30" t="s">
        <v>38</v>
      </c>
      <c r="C246" s="30">
        <v>10</v>
      </c>
      <c r="D246" s="30" t="s">
        <v>39</v>
      </c>
      <c r="E246" s="53" t="s">
        <v>390</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404</v>
      </c>
      <c r="B248" s="30" t="s">
        <v>38</v>
      </c>
      <c r="C248" s="30">
        <v>10</v>
      </c>
      <c r="D248" s="30" t="s">
        <v>39</v>
      </c>
      <c r="E248" s="31" t="s">
        <v>405</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406</v>
      </c>
      <c r="B249" s="30" t="s">
        <v>38</v>
      </c>
      <c r="C249" s="30">
        <v>10</v>
      </c>
      <c r="D249" s="30" t="s">
        <v>39</v>
      </c>
      <c r="E249" s="31" t="s">
        <v>401</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407</v>
      </c>
      <c r="B250" s="30" t="s">
        <v>38</v>
      </c>
      <c r="C250" s="30">
        <v>10</v>
      </c>
      <c r="D250" s="30" t="s">
        <v>39</v>
      </c>
      <c r="E250" s="53" t="s">
        <v>390</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304" t="s">
        <v>409</v>
      </c>
      <c r="B252" s="30" t="s">
        <v>38</v>
      </c>
      <c r="C252" s="30">
        <v>10</v>
      </c>
      <c r="D252" s="353" t="s">
        <v>39</v>
      </c>
      <c r="E252" s="355" t="s">
        <v>410</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305"/>
      <c r="B253" s="52" t="s">
        <v>41</v>
      </c>
      <c r="C253" s="52">
        <v>20</v>
      </c>
      <c r="D253" s="353"/>
      <c r="E253" s="355"/>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304" t="s">
        <v>411</v>
      </c>
      <c r="B254" s="30" t="s">
        <v>38</v>
      </c>
      <c r="C254" s="30">
        <v>10</v>
      </c>
      <c r="D254" s="353" t="s">
        <v>39</v>
      </c>
      <c r="E254" s="355" t="s">
        <v>243</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305"/>
      <c r="B255" s="30" t="s">
        <v>41</v>
      </c>
      <c r="C255" s="30">
        <v>20</v>
      </c>
      <c r="D255" s="353"/>
      <c r="E255" s="355"/>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304" t="s">
        <v>412</v>
      </c>
      <c r="B256" s="30" t="s">
        <v>38</v>
      </c>
      <c r="C256" s="30">
        <v>10</v>
      </c>
      <c r="D256" s="353" t="s">
        <v>39</v>
      </c>
      <c r="E256" s="355" t="s">
        <v>413</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305"/>
      <c r="B257" s="30" t="s">
        <v>41</v>
      </c>
      <c r="C257" s="30">
        <v>20</v>
      </c>
      <c r="D257" s="353"/>
      <c r="E257" s="355"/>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304" t="s">
        <v>414</v>
      </c>
      <c r="B258" s="30" t="s">
        <v>38</v>
      </c>
      <c r="C258" s="30">
        <v>10</v>
      </c>
      <c r="D258" s="353" t="s">
        <v>39</v>
      </c>
      <c r="E258" s="355" t="s">
        <v>415</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305"/>
      <c r="B259" s="30" t="s">
        <v>41</v>
      </c>
      <c r="C259" s="30">
        <v>20</v>
      </c>
      <c r="D259" s="353"/>
      <c r="E259" s="355"/>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416</v>
      </c>
      <c r="B260" s="30" t="s">
        <v>38</v>
      </c>
      <c r="C260" s="30">
        <v>10</v>
      </c>
      <c r="D260" s="30" t="s">
        <v>39</v>
      </c>
      <c r="E260" s="31" t="s">
        <v>417</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416</v>
      </c>
      <c r="B262" s="30" t="s">
        <v>41</v>
      </c>
      <c r="C262" s="30">
        <v>20</v>
      </c>
      <c r="D262" s="30" t="s">
        <v>39</v>
      </c>
      <c r="E262" s="31" t="s">
        <v>417</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419</v>
      </c>
      <c r="B264" s="30" t="s">
        <v>41</v>
      </c>
      <c r="C264" s="30">
        <v>20</v>
      </c>
      <c r="D264" s="30" t="s">
        <v>39</v>
      </c>
      <c r="E264" s="31" t="s">
        <v>420</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422</v>
      </c>
      <c r="B266" s="30" t="s">
        <v>38</v>
      </c>
      <c r="C266" s="30">
        <v>10</v>
      </c>
      <c r="D266" s="30" t="s">
        <v>39</v>
      </c>
      <c r="E266" s="31" t="s">
        <v>423</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424</v>
      </c>
      <c r="B267" s="30" t="s">
        <v>38</v>
      </c>
      <c r="C267" s="30">
        <v>10</v>
      </c>
      <c r="D267" s="30" t="s">
        <v>39</v>
      </c>
      <c r="E267" s="31" t="s">
        <v>415</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425</v>
      </c>
      <c r="B268" s="30" t="s">
        <v>38</v>
      </c>
      <c r="C268" s="30">
        <v>10</v>
      </c>
      <c r="D268" s="30" t="s">
        <v>39</v>
      </c>
      <c r="E268" s="31" t="s">
        <v>390</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427</v>
      </c>
      <c r="B270" s="30" t="s">
        <v>38</v>
      </c>
      <c r="C270" s="30">
        <v>10</v>
      </c>
      <c r="D270" s="30" t="s">
        <v>39</v>
      </c>
      <c r="E270" s="31" t="s">
        <v>428</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429</v>
      </c>
      <c r="B271" s="30" t="s">
        <v>38</v>
      </c>
      <c r="C271" s="30">
        <v>10</v>
      </c>
      <c r="D271" s="30" t="s">
        <v>39</v>
      </c>
      <c r="E271" s="53" t="s">
        <v>243</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430</v>
      </c>
      <c r="B272" s="30" t="s">
        <v>38</v>
      </c>
      <c r="C272" s="30">
        <v>10</v>
      </c>
      <c r="D272" s="30" t="s">
        <v>39</v>
      </c>
      <c r="E272" s="31" t="s">
        <v>431</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432</v>
      </c>
      <c r="B273" s="30" t="s">
        <v>38</v>
      </c>
      <c r="C273" s="30">
        <v>10</v>
      </c>
      <c r="D273" s="30" t="s">
        <v>39</v>
      </c>
      <c r="E273" s="31" t="s">
        <v>401</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552</v>
      </c>
    </row>
    <row r="274" spans="1:30" ht="42" customHeight="1" x14ac:dyDescent="0.25">
      <c r="A274" s="29" t="s">
        <v>433</v>
      </c>
      <c r="B274" s="30" t="s">
        <v>38</v>
      </c>
      <c r="C274" s="30">
        <v>10</v>
      </c>
      <c r="D274" s="30" t="s">
        <v>39</v>
      </c>
      <c r="E274" s="31" t="s">
        <v>434</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436</v>
      </c>
      <c r="B276" s="30" t="s">
        <v>38</v>
      </c>
      <c r="C276" s="30">
        <v>10</v>
      </c>
      <c r="D276" s="30" t="s">
        <v>39</v>
      </c>
      <c r="E276" s="31" t="s">
        <v>437</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438</v>
      </c>
      <c r="B277" s="30" t="s">
        <v>38</v>
      </c>
      <c r="C277" s="30">
        <v>10</v>
      </c>
      <c r="D277" s="30" t="s">
        <v>39</v>
      </c>
      <c r="E277" s="31" t="s">
        <v>401</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439</v>
      </c>
      <c r="B278" s="30" t="s">
        <v>38</v>
      </c>
      <c r="C278" s="30">
        <v>10</v>
      </c>
      <c r="D278" s="30" t="s">
        <v>39</v>
      </c>
      <c r="E278" s="31" t="s">
        <v>390</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304" t="s">
        <v>441</v>
      </c>
      <c r="B280" s="353" t="s">
        <v>38</v>
      </c>
      <c r="C280" s="30">
        <v>10</v>
      </c>
      <c r="D280" s="353" t="s">
        <v>39</v>
      </c>
      <c r="E280" s="355" t="s">
        <v>442</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305"/>
      <c r="B281" s="353"/>
      <c r="C281" s="30">
        <v>11</v>
      </c>
      <c r="D281" s="353"/>
      <c r="E281" s="355"/>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545</v>
      </c>
      <c r="Z281" s="34" t="s">
        <v>545</v>
      </c>
      <c r="AA281" s="34" t="s">
        <v>545</v>
      </c>
      <c r="AB281" s="34" t="s">
        <v>545</v>
      </c>
      <c r="AC281" s="154" t="s">
        <v>545</v>
      </c>
    </row>
    <row r="282" spans="1:30" ht="28.5" customHeight="1" x14ac:dyDescent="0.25">
      <c r="A282" s="304" t="s">
        <v>443</v>
      </c>
      <c r="B282" s="353" t="s">
        <v>38</v>
      </c>
      <c r="C282" s="30">
        <v>10</v>
      </c>
      <c r="D282" s="296" t="s">
        <v>39</v>
      </c>
      <c r="E282" s="354" t="s">
        <v>243</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305"/>
      <c r="B283" s="353"/>
      <c r="C283" s="30">
        <v>11</v>
      </c>
      <c r="D283" s="297"/>
      <c r="E283" s="354"/>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446</v>
      </c>
      <c r="B285" s="30" t="s">
        <v>38</v>
      </c>
      <c r="C285" s="30">
        <v>10</v>
      </c>
      <c r="D285" s="30" t="s">
        <v>39</v>
      </c>
      <c r="E285" s="31" t="s">
        <v>447</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448</v>
      </c>
      <c r="B286" s="30" t="s">
        <v>38</v>
      </c>
      <c r="C286" s="30">
        <v>10</v>
      </c>
      <c r="D286" s="30" t="s">
        <v>39</v>
      </c>
      <c r="E286" s="31" t="s">
        <v>449</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451</v>
      </c>
      <c r="B288" s="30" t="s">
        <v>38</v>
      </c>
      <c r="C288" s="30">
        <v>11</v>
      </c>
      <c r="D288" s="30" t="s">
        <v>39</v>
      </c>
      <c r="E288" s="31" t="s">
        <v>452</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2" t="s">
        <v>457</v>
      </c>
      <c r="B292" s="102" t="s">
        <v>38</v>
      </c>
      <c r="C292" s="30">
        <v>10</v>
      </c>
      <c r="D292" s="353" t="s">
        <v>39</v>
      </c>
      <c r="E292" s="354" t="s">
        <v>458</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303"/>
      <c r="B293" s="102" t="s">
        <v>41</v>
      </c>
      <c r="C293" s="30">
        <v>20</v>
      </c>
      <c r="D293" s="353"/>
      <c r="E293" s="354"/>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302" t="s">
        <v>459</v>
      </c>
      <c r="B294" s="102" t="s">
        <v>38</v>
      </c>
      <c r="C294" s="30">
        <v>10</v>
      </c>
      <c r="D294" s="353" t="s">
        <v>39</v>
      </c>
      <c r="E294" s="354" t="s">
        <v>243</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303"/>
      <c r="B295" s="102" t="s">
        <v>41</v>
      </c>
      <c r="C295" s="30">
        <v>20</v>
      </c>
      <c r="D295" s="353"/>
      <c r="E295" s="354"/>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460</v>
      </c>
      <c r="B296" s="102" t="s">
        <v>38</v>
      </c>
      <c r="C296" s="30">
        <v>10</v>
      </c>
      <c r="D296" s="30" t="s">
        <v>39</v>
      </c>
      <c r="E296" s="53" t="s">
        <v>461</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462</v>
      </c>
      <c r="B297" s="102" t="s">
        <v>38</v>
      </c>
      <c r="C297" s="30">
        <v>10</v>
      </c>
      <c r="D297" s="30" t="s">
        <v>39</v>
      </c>
      <c r="E297" s="31" t="s">
        <v>247</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463</v>
      </c>
      <c r="B298" s="102" t="s">
        <v>38</v>
      </c>
      <c r="C298" s="30">
        <v>10</v>
      </c>
      <c r="D298" s="30" t="s">
        <v>39</v>
      </c>
      <c r="E298" s="53" t="s">
        <v>464</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294" t="s">
        <v>466</v>
      </c>
      <c r="B300" s="52" t="s">
        <v>38</v>
      </c>
      <c r="C300" s="30">
        <v>10</v>
      </c>
      <c r="D300" s="353" t="s">
        <v>39</v>
      </c>
      <c r="E300" s="354" t="s">
        <v>467</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295"/>
      <c r="B301" s="102" t="s">
        <v>41</v>
      </c>
      <c r="C301" s="30">
        <v>20</v>
      </c>
      <c r="D301" s="353"/>
      <c r="E301" s="354"/>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294" t="s">
        <v>468</v>
      </c>
      <c r="B302" s="52" t="s">
        <v>38</v>
      </c>
      <c r="C302" s="30">
        <v>10</v>
      </c>
      <c r="D302" s="353" t="s">
        <v>39</v>
      </c>
      <c r="E302" s="355" t="s">
        <v>548</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295"/>
      <c r="B303" s="52" t="s">
        <v>41</v>
      </c>
      <c r="C303" s="30">
        <v>20</v>
      </c>
      <c r="D303" s="353"/>
      <c r="E303" s="355"/>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469</v>
      </c>
      <c r="B304" s="52" t="s">
        <v>38</v>
      </c>
      <c r="C304" s="30">
        <v>10</v>
      </c>
      <c r="D304" s="30" t="s">
        <v>39</v>
      </c>
      <c r="E304" s="31" t="s">
        <v>390</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469</v>
      </c>
      <c r="B306" s="52" t="s">
        <v>41</v>
      </c>
      <c r="C306" s="30">
        <v>20</v>
      </c>
      <c r="D306" s="30" t="s">
        <v>39</v>
      </c>
      <c r="E306" s="31" t="s">
        <v>390</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471</v>
      </c>
      <c r="B308" s="52" t="s">
        <v>41</v>
      </c>
      <c r="C308" s="30">
        <v>20</v>
      </c>
      <c r="D308" s="30" t="s">
        <v>39</v>
      </c>
      <c r="E308" s="31" t="s">
        <v>393</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473</v>
      </c>
      <c r="B310" s="102" t="s">
        <v>38</v>
      </c>
      <c r="C310" s="30">
        <v>10</v>
      </c>
      <c r="D310" s="30" t="s">
        <v>39</v>
      </c>
      <c r="E310" s="53" t="s">
        <v>474</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475</v>
      </c>
      <c r="B311" s="102" t="s">
        <v>38</v>
      </c>
      <c r="C311" s="30">
        <v>10</v>
      </c>
      <c r="D311" s="30" t="s">
        <v>39</v>
      </c>
      <c r="E311" s="31" t="s">
        <v>247</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476</v>
      </c>
      <c r="B312" s="102" t="s">
        <v>38</v>
      </c>
      <c r="C312" s="30">
        <v>10</v>
      </c>
      <c r="D312" s="30" t="s">
        <v>39</v>
      </c>
      <c r="E312" s="53" t="s">
        <v>477</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479</v>
      </c>
      <c r="B314" s="102" t="s">
        <v>38</v>
      </c>
      <c r="C314" s="30">
        <v>10</v>
      </c>
      <c r="D314" s="30" t="s">
        <v>39</v>
      </c>
      <c r="E314" s="53" t="s">
        <v>480</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481</v>
      </c>
      <c r="B315" s="102" t="s">
        <v>38</v>
      </c>
      <c r="C315" s="30">
        <v>10</v>
      </c>
      <c r="D315" s="30" t="s">
        <v>39</v>
      </c>
      <c r="E315" s="31" t="s">
        <v>247</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482</v>
      </c>
      <c r="B316" s="102" t="s">
        <v>38</v>
      </c>
      <c r="C316" s="30">
        <v>10</v>
      </c>
      <c r="D316" s="30" t="s">
        <v>39</v>
      </c>
      <c r="E316" s="53" t="s">
        <v>483</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485</v>
      </c>
      <c r="B318" s="102" t="s">
        <v>38</v>
      </c>
      <c r="C318" s="30">
        <v>10</v>
      </c>
      <c r="D318" s="30" t="s">
        <v>39</v>
      </c>
      <c r="E318" s="53" t="s">
        <v>486</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545</v>
      </c>
    </row>
    <row r="319" spans="1:29" ht="75.75" customHeight="1" x14ac:dyDescent="0.25">
      <c r="A319" s="51" t="s">
        <v>487</v>
      </c>
      <c r="B319" s="102" t="s">
        <v>38</v>
      </c>
      <c r="C319" s="30">
        <v>10</v>
      </c>
      <c r="D319" s="30" t="s">
        <v>39</v>
      </c>
      <c r="E319" s="31" t="s">
        <v>488</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545</v>
      </c>
    </row>
    <row r="320" spans="1:29" ht="42" customHeight="1" x14ac:dyDescent="0.25">
      <c r="A320" s="51" t="s">
        <v>489</v>
      </c>
      <c r="B320" s="102" t="s">
        <v>38</v>
      </c>
      <c r="C320" s="30">
        <v>10</v>
      </c>
      <c r="D320" s="30" t="s">
        <v>39</v>
      </c>
      <c r="E320" s="53" t="s">
        <v>393</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545</v>
      </c>
    </row>
    <row r="322" spans="1:29" ht="92.25" customHeight="1" x14ac:dyDescent="0.25">
      <c r="A322" s="51" t="s">
        <v>491</v>
      </c>
      <c r="B322" s="102" t="s">
        <v>38</v>
      </c>
      <c r="C322" s="30">
        <v>10</v>
      </c>
      <c r="D322" s="30" t="s">
        <v>39</v>
      </c>
      <c r="E322" s="53" t="s">
        <v>492</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493</v>
      </c>
      <c r="B323" s="102" t="s">
        <v>38</v>
      </c>
      <c r="C323" s="30">
        <v>10</v>
      </c>
      <c r="D323" s="30" t="s">
        <v>39</v>
      </c>
      <c r="E323" s="31" t="s">
        <v>494</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495</v>
      </c>
      <c r="B324" s="102" t="s">
        <v>38</v>
      </c>
      <c r="C324" s="30">
        <v>10</v>
      </c>
      <c r="D324" s="30" t="s">
        <v>39</v>
      </c>
      <c r="E324" s="53" t="s">
        <v>464</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288" t="s">
        <v>497</v>
      </c>
      <c r="B326" s="289"/>
      <c r="C326" s="289"/>
      <c r="D326" s="289"/>
      <c r="E326" s="290"/>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291" t="s">
        <v>499</v>
      </c>
      <c r="B328" s="292"/>
      <c r="C328" s="292"/>
      <c r="D328" s="292"/>
      <c r="E328" s="292"/>
      <c r="F328" s="292"/>
      <c r="G328" s="292"/>
      <c r="H328" s="292"/>
      <c r="I328" s="292"/>
      <c r="J328" s="292"/>
      <c r="K328" s="292"/>
      <c r="L328" s="292"/>
      <c r="M328" s="292"/>
      <c r="N328" s="292"/>
      <c r="O328" s="293"/>
      <c r="T328" s="5"/>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F9F-D3F2-4287-BE1C-0FF17B771647}">
  <sheetPr>
    <tabColor theme="0"/>
  </sheetPr>
  <dimension ref="A1:AD332"/>
  <sheetViews>
    <sheetView zoomScale="69" zoomScaleNormal="69" workbookViewId="0">
      <pane xSplit="8" ySplit="8" topLeftCell="I156" activePane="bottomRight" state="frozen"/>
      <selection pane="topRight" activeCell="I1" sqref="I1"/>
      <selection pane="bottomLeft" activeCell="A9" sqref="A9"/>
      <selection pane="bottomRight" activeCell="A252" sqref="A252:A253"/>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584</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+F101</f>
        <v>10647256000</v>
      </c>
      <c r="G9" s="20">
        <f t="shared" si="0"/>
        <v>0</v>
      </c>
      <c r="H9" s="20">
        <f t="shared" si="0"/>
        <v>0</v>
      </c>
      <c r="I9" s="20">
        <f t="shared" si="0"/>
        <v>5000000000</v>
      </c>
      <c r="J9" s="20">
        <f t="shared" si="0"/>
        <v>1134961772.28</v>
      </c>
      <c r="K9" s="20">
        <f t="shared" si="0"/>
        <v>1134961772.28</v>
      </c>
      <c r="L9" s="20">
        <f t="shared" ref="L9:L76" si="1">+G9-H9-I9+J9-K9</f>
        <v>-5000000000</v>
      </c>
      <c r="M9" s="20">
        <f>+M101</f>
        <v>5647256000</v>
      </c>
      <c r="N9" s="258">
        <f t="shared" ref="N9:N72" si="2">M9/$M$326</f>
        <v>6.8089423299382901E-4</v>
      </c>
      <c r="O9" s="20">
        <f t="shared" ref="O9:X9" si="3">+O101</f>
        <v>0</v>
      </c>
      <c r="P9" s="20">
        <f t="shared" si="3"/>
        <v>5647256000</v>
      </c>
      <c r="Q9" s="20">
        <f t="shared" si="3"/>
        <v>0</v>
      </c>
      <c r="R9" s="20">
        <f t="shared" si="3"/>
        <v>5626876195.2700005</v>
      </c>
      <c r="S9" s="20">
        <f t="shared" si="3"/>
        <v>20379804.730000019</v>
      </c>
      <c r="T9" s="20">
        <f t="shared" si="3"/>
        <v>20379804.730000257</v>
      </c>
      <c r="U9" s="20">
        <f t="shared" si="3"/>
        <v>5626876195.2700005</v>
      </c>
      <c r="V9" s="20">
        <f t="shared" si="3"/>
        <v>0</v>
      </c>
      <c r="W9" s="20">
        <f t="shared" si="3"/>
        <v>5626876195.2700005</v>
      </c>
      <c r="X9" s="20">
        <f t="shared" si="3"/>
        <v>0</v>
      </c>
      <c r="Y9" s="235">
        <f t="shared" ref="Y9:Y39" si="4">+R9/M9</f>
        <v>0.99639120225291722</v>
      </c>
      <c r="Z9" s="235">
        <f t="shared" ref="Z9:Z39" si="5">+U9/M9</f>
        <v>0.99639120225291722</v>
      </c>
      <c r="AA9" s="235">
        <f t="shared" ref="AA9:AA39" si="6">+W9/M9</f>
        <v>0.99639120225291722</v>
      </c>
      <c r="AB9" s="235">
        <f t="shared" ref="AB9:AB38" si="7">+U9/R9</f>
        <v>1</v>
      </c>
      <c r="AC9" s="237">
        <f t="shared" ref="AC9:AC38" si="8">+W9/U9</f>
        <v>1</v>
      </c>
    </row>
    <row r="10" spans="1:29" s="2" customFormat="1" ht="27" customHeight="1" thickBot="1" x14ac:dyDescent="0.3">
      <c r="A10" s="352"/>
      <c r="B10" s="230" t="s">
        <v>41</v>
      </c>
      <c r="C10" s="230">
        <v>20</v>
      </c>
      <c r="D10" s="362"/>
      <c r="E10" s="36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14251497297</v>
      </c>
      <c r="P10" s="236">
        <f t="shared" si="10"/>
        <v>89974523904.5</v>
      </c>
      <c r="Q10" s="236">
        <f t="shared" si="10"/>
        <v>33697452205.5</v>
      </c>
      <c r="R10" s="236">
        <f t="shared" si="10"/>
        <v>62785668906.309998</v>
      </c>
      <c r="S10" s="236">
        <f t="shared" si="10"/>
        <v>60886307203.689995</v>
      </c>
      <c r="T10" s="236">
        <f>+T11+T41+T92+T105</f>
        <v>27188854998.189999</v>
      </c>
      <c r="U10" s="236">
        <f t="shared" si="10"/>
        <v>55011150181.139999</v>
      </c>
      <c r="V10" s="236">
        <f t="shared" si="10"/>
        <v>7774518725.170002</v>
      </c>
      <c r="W10" s="236">
        <f t="shared" si="10"/>
        <v>53742906900.139999</v>
      </c>
      <c r="X10" s="236">
        <f t="shared" si="10"/>
        <v>1268243280.9999998</v>
      </c>
      <c r="Y10" s="235">
        <f t="shared" si="4"/>
        <v>0.50767903029596051</v>
      </c>
      <c r="Z10" s="235">
        <f t="shared" si="5"/>
        <v>0.44481500103313903</v>
      </c>
      <c r="AA10" s="235">
        <f t="shared" si="6"/>
        <v>0.4345601048077245</v>
      </c>
      <c r="AB10" s="235">
        <f t="shared" si="7"/>
        <v>0.87617367369659971</v>
      </c>
      <c r="AC10" s="237">
        <f t="shared" si="8"/>
        <v>0.9769457050648106</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42117464648.879997</v>
      </c>
      <c r="S11" s="24">
        <f t="shared" si="12"/>
        <v>36948883101.119995</v>
      </c>
      <c r="T11" s="24">
        <f t="shared" si="12"/>
        <v>25834345351.119999</v>
      </c>
      <c r="U11" s="24">
        <f t="shared" si="12"/>
        <v>42117464648.879997</v>
      </c>
      <c r="V11" s="24">
        <f t="shared" si="12"/>
        <v>0</v>
      </c>
      <c r="W11" s="24">
        <f t="shared" si="12"/>
        <v>40856094900.879997</v>
      </c>
      <c r="X11" s="24">
        <f t="shared" si="12"/>
        <v>1261369747.9999998</v>
      </c>
      <c r="Y11" s="27">
        <f t="shared" si="4"/>
        <v>0.53268509103330874</v>
      </c>
      <c r="Z11" s="27">
        <f t="shared" si="5"/>
        <v>0.53268509103330874</v>
      </c>
      <c r="AA11" s="27">
        <f t="shared" si="6"/>
        <v>0.51673178366683814</v>
      </c>
      <c r="AB11" s="27">
        <f t="shared" si="7"/>
        <v>1</v>
      </c>
      <c r="AC11" s="28">
        <f t="shared" si="8"/>
        <v>0.97005114722560726</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42117464648.879997</v>
      </c>
      <c r="S12" s="32">
        <f t="shared" si="14"/>
        <v>36948883101.119995</v>
      </c>
      <c r="T12" s="32">
        <f t="shared" si="14"/>
        <v>25834345351.119999</v>
      </c>
      <c r="U12" s="32">
        <f t="shared" si="14"/>
        <v>42117464648.879997</v>
      </c>
      <c r="V12" s="32">
        <f t="shared" si="14"/>
        <v>0</v>
      </c>
      <c r="W12" s="32">
        <f t="shared" si="14"/>
        <v>40856094900.879997</v>
      </c>
      <c r="X12" s="32">
        <f t="shared" si="14"/>
        <v>1261369747.9999998</v>
      </c>
      <c r="Y12" s="34">
        <f t="shared" si="4"/>
        <v>0.53268509103330874</v>
      </c>
      <c r="Z12" s="34">
        <f t="shared" si="5"/>
        <v>0.53268509103330874</v>
      </c>
      <c r="AA12" s="34">
        <f t="shared" si="6"/>
        <v>0.51673178366683814</v>
      </c>
      <c r="AB12" s="34">
        <f t="shared" si="7"/>
        <v>1</v>
      </c>
      <c r="AC12" s="35">
        <f t="shared" si="8"/>
        <v>0.97005114722560726</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28283900821.779999</v>
      </c>
      <c r="S13" s="32">
        <f t="shared" si="16"/>
        <v>18026718178.220001</v>
      </c>
      <c r="T13" s="32">
        <f t="shared" si="16"/>
        <v>18026718178.220001</v>
      </c>
      <c r="U13" s="32">
        <f t="shared" si="16"/>
        <v>28283900821.779999</v>
      </c>
      <c r="V13" s="32">
        <f t="shared" si="16"/>
        <v>0</v>
      </c>
      <c r="W13" s="32">
        <f t="shared" si="16"/>
        <v>28283900821.779999</v>
      </c>
      <c r="X13" s="32">
        <f t="shared" si="16"/>
        <v>0</v>
      </c>
      <c r="Y13" s="34">
        <f t="shared" si="4"/>
        <v>0.61074331184776431</v>
      </c>
      <c r="Z13" s="34">
        <f t="shared" si="5"/>
        <v>0.61074331184776431</v>
      </c>
      <c r="AA13" s="34">
        <f t="shared" si="6"/>
        <v>0.61074331184776431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28283900821.779999</v>
      </c>
      <c r="S14" s="32">
        <f t="shared" si="18"/>
        <v>18026718178.220001</v>
      </c>
      <c r="T14" s="32">
        <f t="shared" si="18"/>
        <v>18026718178.220001</v>
      </c>
      <c r="U14" s="32">
        <f t="shared" si="18"/>
        <v>28283900821.779999</v>
      </c>
      <c r="V14" s="32">
        <f t="shared" si="18"/>
        <v>0</v>
      </c>
      <c r="W14" s="32">
        <f t="shared" si="18"/>
        <v>28283900821.779999</v>
      </c>
      <c r="X14" s="32">
        <f t="shared" si="18"/>
        <v>0</v>
      </c>
      <c r="Y14" s="34">
        <f t="shared" si="4"/>
        <v>0.61074331184776431</v>
      </c>
      <c r="Z14" s="34">
        <f t="shared" si="5"/>
        <v>0.61074331184776431</v>
      </c>
      <c r="AA14" s="34">
        <f t="shared" si="6"/>
        <v>0.61074331184776431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22602848574.209999</v>
      </c>
      <c r="S15" s="39">
        <f t="shared" ref="S15:S23" si="21">+M15-R15</f>
        <v>12060337836.790001</v>
      </c>
      <c r="T15" s="39">
        <f t="shared" ref="T15:T23" si="22">P15-R15</f>
        <v>12060337836.790001</v>
      </c>
      <c r="U15" s="39">
        <v>22602848574.209999</v>
      </c>
      <c r="V15" s="39">
        <f t="shared" ref="V15:V23" si="23">+R15-U15</f>
        <v>0</v>
      </c>
      <c r="W15" s="39">
        <v>22602848574.209999</v>
      </c>
      <c r="X15" s="42">
        <f t="shared" ref="X15:X23" si="24">+U15-W15</f>
        <v>0</v>
      </c>
      <c r="Y15" s="43">
        <f t="shared" si="4"/>
        <v>0.65207071000943007</v>
      </c>
      <c r="Z15" s="43">
        <f t="shared" si="5"/>
        <v>0.65207071000943007</v>
      </c>
      <c r="AA15" s="43">
        <f t="shared" si="6"/>
        <v>0.65207071000943007</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2276331641</v>
      </c>
      <c r="S16" s="39">
        <f t="shared" si="21"/>
        <v>1363878169</v>
      </c>
      <c r="T16" s="39">
        <f t="shared" si="22"/>
        <v>1363878169</v>
      </c>
      <c r="U16" s="39">
        <v>2276331641</v>
      </c>
      <c r="V16" s="39">
        <f t="shared" si="23"/>
        <v>0</v>
      </c>
      <c r="W16" s="39">
        <v>2276331641</v>
      </c>
      <c r="X16" s="42">
        <f t="shared" si="24"/>
        <v>0</v>
      </c>
      <c r="Y16" s="43">
        <f t="shared" si="4"/>
        <v>0.62532979136166877</v>
      </c>
      <c r="Z16" s="43">
        <f t="shared" si="5"/>
        <v>0.62532979136166877</v>
      </c>
      <c r="AA16" s="43">
        <f t="shared" si="6"/>
        <v>0.62532979136166877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1787353</v>
      </c>
      <c r="S17" s="39">
        <f t="shared" si="21"/>
        <v>3352347</v>
      </c>
      <c r="T17" s="39">
        <f t="shared" si="22"/>
        <v>3352347</v>
      </c>
      <c r="U17" s="39">
        <v>1787353</v>
      </c>
      <c r="V17" s="39">
        <f t="shared" si="23"/>
        <v>0</v>
      </c>
      <c r="W17" s="39">
        <v>1787353</v>
      </c>
      <c r="X17" s="42">
        <f t="shared" si="24"/>
        <v>0</v>
      </c>
      <c r="Y17" s="43">
        <f t="shared" si="4"/>
        <v>0.34775434363873375</v>
      </c>
      <c r="Z17" s="43">
        <f t="shared" si="5"/>
        <v>0.34775434363873375</v>
      </c>
      <c r="AA17" s="43">
        <f t="shared" si="6"/>
        <v>0.34775434363873375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3613334</v>
      </c>
      <c r="S18" s="39">
        <f t="shared" si="21"/>
        <v>2226496</v>
      </c>
      <c r="T18" s="39">
        <f t="shared" si="22"/>
        <v>2226496</v>
      </c>
      <c r="U18" s="39">
        <v>3613334</v>
      </c>
      <c r="V18" s="39">
        <f t="shared" si="23"/>
        <v>0</v>
      </c>
      <c r="W18" s="39">
        <v>3613334</v>
      </c>
      <c r="X18" s="42">
        <f t="shared" si="24"/>
        <v>0</v>
      </c>
      <c r="Y18" s="43">
        <f t="shared" si="4"/>
        <v>0.61873958659755501</v>
      </c>
      <c r="Z18" s="43">
        <f t="shared" si="5"/>
        <v>0.61873958659755501</v>
      </c>
      <c r="AA18" s="43">
        <f t="shared" si="6"/>
        <v>0.61873958659755501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1662443885.2</v>
      </c>
      <c r="S19" s="39">
        <f t="shared" si="21"/>
        <v>72994235.799999952</v>
      </c>
      <c r="T19" s="39">
        <f t="shared" si="22"/>
        <v>72994235.799999952</v>
      </c>
      <c r="U19" s="39">
        <v>1662443885.2</v>
      </c>
      <c r="V19" s="39">
        <f t="shared" si="23"/>
        <v>0</v>
      </c>
      <c r="W19" s="39">
        <v>1662443885.2</v>
      </c>
      <c r="X19" s="42">
        <f t="shared" si="24"/>
        <v>0</v>
      </c>
      <c r="Y19" s="43">
        <f t="shared" si="4"/>
        <v>0.95793901556228411</v>
      </c>
      <c r="Z19" s="43">
        <f t="shared" si="5"/>
        <v>0.95793901556228411</v>
      </c>
      <c r="AA19" s="43">
        <f t="shared" si="6"/>
        <v>0.95793901556228411</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527677551.24000001</v>
      </c>
      <c r="S20" s="39">
        <f t="shared" si="21"/>
        <v>751707346.75999999</v>
      </c>
      <c r="T20" s="39">
        <f t="shared" si="22"/>
        <v>751707346.75999999</v>
      </c>
      <c r="U20" s="39">
        <v>527677551.24000001</v>
      </c>
      <c r="V20" s="39">
        <f t="shared" si="23"/>
        <v>0</v>
      </c>
      <c r="W20" s="39">
        <v>527677551.24000001</v>
      </c>
      <c r="X20" s="42">
        <f t="shared" si="24"/>
        <v>0</v>
      </c>
      <c r="Y20" s="43">
        <f t="shared" si="4"/>
        <v>0.4124462873251768</v>
      </c>
      <c r="Z20" s="43">
        <f t="shared" si="5"/>
        <v>0.4124462873251768</v>
      </c>
      <c r="AA20" s="43">
        <f t="shared" si="6"/>
        <v>0.4124462873251768</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74430041</v>
      </c>
      <c r="S21" s="39">
        <f t="shared" si="21"/>
        <v>96113892</v>
      </c>
      <c r="T21" s="39">
        <f t="shared" si="22"/>
        <v>96113892</v>
      </c>
      <c r="U21" s="39">
        <v>74430041</v>
      </c>
      <c r="V21" s="39">
        <f t="shared" si="23"/>
        <v>0</v>
      </c>
      <c r="W21" s="39">
        <v>74430041</v>
      </c>
      <c r="X21" s="42">
        <f t="shared" si="24"/>
        <v>0</v>
      </c>
      <c r="Y21" s="43">
        <f t="shared" si="4"/>
        <v>0.43642737499199108</v>
      </c>
      <c r="Z21" s="43">
        <f t="shared" si="5"/>
        <v>0.43642737499199108</v>
      </c>
      <c r="AA21" s="43">
        <f t="shared" si="6"/>
        <v>0.43642737499199108</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99986876.870000005</v>
      </c>
      <c r="S22" s="39">
        <f t="shared" si="21"/>
        <v>2829166649.1300001</v>
      </c>
      <c r="T22" s="39">
        <f t="shared" si="22"/>
        <v>2829166649.1300001</v>
      </c>
      <c r="U22" s="39">
        <v>99986876.870000005</v>
      </c>
      <c r="V22" s="39">
        <f t="shared" si="23"/>
        <v>0</v>
      </c>
      <c r="W22" s="39">
        <v>99986876.870000005</v>
      </c>
      <c r="X22" s="42">
        <f t="shared" si="24"/>
        <v>0</v>
      </c>
      <c r="Y22" s="43">
        <f t="shared" si="4"/>
        <v>3.4135075537177567E-2</v>
      </c>
      <c r="Z22" s="43">
        <f t="shared" si="5"/>
        <v>3.4135075537177567E-2</v>
      </c>
      <c r="AA22" s="43">
        <f t="shared" si="6"/>
        <v>3.4135075537177567E-2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1034781565.26</v>
      </c>
      <c r="S23" s="39">
        <f t="shared" si="21"/>
        <v>846941205.74000001</v>
      </c>
      <c r="T23" s="39">
        <f t="shared" si="22"/>
        <v>846941205.74000001</v>
      </c>
      <c r="U23" s="39">
        <v>1034781565.26</v>
      </c>
      <c r="V23" s="39">
        <f t="shared" si="23"/>
        <v>0</v>
      </c>
      <c r="W23" s="39">
        <v>1034781565.26</v>
      </c>
      <c r="X23" s="42">
        <f t="shared" si="24"/>
        <v>0</v>
      </c>
      <c r="Y23" s="43">
        <f t="shared" si="4"/>
        <v>0.54991180486703051</v>
      </c>
      <c r="Z23" s="43">
        <f t="shared" si="5"/>
        <v>0.54991180486703051</v>
      </c>
      <c r="AA23" s="43">
        <f t="shared" si="6"/>
        <v>0.54991180486703051</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10842018339.080002</v>
      </c>
      <c r="S24" s="32">
        <f t="shared" si="26"/>
        <v>5313601660.9200001</v>
      </c>
      <c r="T24" s="32">
        <f t="shared" si="26"/>
        <v>5313601660.9200001</v>
      </c>
      <c r="U24" s="32">
        <f t="shared" si="26"/>
        <v>10842018339.080002</v>
      </c>
      <c r="V24" s="32">
        <f t="shared" si="26"/>
        <v>0</v>
      </c>
      <c r="W24" s="32">
        <f t="shared" si="26"/>
        <v>9580648591.0799999</v>
      </c>
      <c r="X24" s="32">
        <f t="shared" si="26"/>
        <v>1261369747.9999998</v>
      </c>
      <c r="Y24" s="34">
        <f t="shared" si="4"/>
        <v>0.67109887080037789</v>
      </c>
      <c r="Z24" s="34">
        <f t="shared" si="5"/>
        <v>0.67109887080037789</v>
      </c>
      <c r="AA24" s="34">
        <f t="shared" si="6"/>
        <v>0.59302265038915247</v>
      </c>
      <c r="AB24" s="34">
        <f t="shared" si="7"/>
        <v>1</v>
      </c>
      <c r="AC24" s="35">
        <f t="shared" si="8"/>
        <v>0.88365913905039239</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3254251727.8000002</v>
      </c>
      <c r="S25" s="39">
        <f t="shared" ref="S25:S31" si="29">+M25-R25</f>
        <v>1463481979.1999998</v>
      </c>
      <c r="T25" s="39">
        <f t="shared" ref="T25:T31" si="30">P25-R25</f>
        <v>1463481979.1999998</v>
      </c>
      <c r="U25" s="39">
        <v>3254251727.8000002</v>
      </c>
      <c r="V25" s="39">
        <f t="shared" ref="V25:V31" si="31">+R25-U25</f>
        <v>0</v>
      </c>
      <c r="W25" s="39">
        <v>2877721827.8000002</v>
      </c>
      <c r="X25" s="42">
        <f t="shared" ref="X25:X31" si="32">+U25-W25</f>
        <v>376529900</v>
      </c>
      <c r="Y25" s="43">
        <f t="shared" si="4"/>
        <v>0.68979131292880325</v>
      </c>
      <c r="Z25" s="43">
        <f t="shared" si="5"/>
        <v>0.68979131292880325</v>
      </c>
      <c r="AA25" s="43">
        <f t="shared" si="6"/>
        <v>0.60997970774190635</v>
      </c>
      <c r="AB25" s="43">
        <f t="shared" si="7"/>
        <v>1</v>
      </c>
      <c r="AC25" s="44">
        <f t="shared" si="8"/>
        <v>0.8842960128795726</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2305653280.1999998</v>
      </c>
      <c r="S26" s="39">
        <f t="shared" si="29"/>
        <v>1036074825.8000002</v>
      </c>
      <c r="T26" s="39">
        <f t="shared" si="30"/>
        <v>1036074825.8000002</v>
      </c>
      <c r="U26" s="39">
        <v>2305653280.1999998</v>
      </c>
      <c r="V26" s="39">
        <f t="shared" si="31"/>
        <v>0</v>
      </c>
      <c r="W26" s="39">
        <v>2014627480.2</v>
      </c>
      <c r="X26" s="42">
        <f t="shared" si="32"/>
        <v>291025799.99999976</v>
      </c>
      <c r="Y26" s="43">
        <f t="shared" si="4"/>
        <v>0.68995837095790336</v>
      </c>
      <c r="Z26" s="43">
        <f t="shared" si="5"/>
        <v>0.68995837095790336</v>
      </c>
      <c r="AA26" s="43">
        <f t="shared" si="6"/>
        <v>0.60286995718855174</v>
      </c>
      <c r="AB26" s="43">
        <f t="shared" si="7"/>
        <v>1</v>
      </c>
      <c r="AC26" s="44">
        <f t="shared" si="8"/>
        <v>0.87377729231918377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2515249731.0900002</v>
      </c>
      <c r="S27" s="39">
        <f t="shared" si="29"/>
        <v>1254761591.9099998</v>
      </c>
      <c r="T27" s="39">
        <f t="shared" si="30"/>
        <v>1254761591.9099998</v>
      </c>
      <c r="U27" s="39">
        <v>2515249731.0900002</v>
      </c>
      <c r="V27" s="39">
        <f t="shared" si="31"/>
        <v>0</v>
      </c>
      <c r="W27" s="39">
        <v>2235408983.0900002</v>
      </c>
      <c r="X27" s="42">
        <f t="shared" si="32"/>
        <v>279840748</v>
      </c>
      <c r="Y27" s="43">
        <f t="shared" si="4"/>
        <v>0.66717299116451489</v>
      </c>
      <c r="Z27" s="43">
        <f t="shared" si="5"/>
        <v>0.66717299116451489</v>
      </c>
      <c r="AA27" s="43">
        <f t="shared" si="6"/>
        <v>0.59294489898538694</v>
      </c>
      <c r="AB27" s="43">
        <f t="shared" si="7"/>
        <v>1</v>
      </c>
      <c r="AC27" s="44">
        <f t="shared" si="8"/>
        <v>0.88874236043403565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1161671377.2</v>
      </c>
      <c r="S28" s="39">
        <f t="shared" si="29"/>
        <v>647934062.79999995</v>
      </c>
      <c r="T28" s="39">
        <f t="shared" si="30"/>
        <v>647934062.79999995</v>
      </c>
      <c r="U28" s="39">
        <v>1161671377.2</v>
      </c>
      <c r="V28" s="39">
        <f t="shared" si="31"/>
        <v>0</v>
      </c>
      <c r="W28" s="39">
        <v>1030772277.2</v>
      </c>
      <c r="X28" s="42">
        <f t="shared" si="32"/>
        <v>130899100</v>
      </c>
      <c r="Y28" s="43">
        <f t="shared" si="4"/>
        <v>0.6419473281424265</v>
      </c>
      <c r="Z28" s="43">
        <f t="shared" si="5"/>
        <v>0.6419473281424265</v>
      </c>
      <c r="AA28" s="43">
        <f t="shared" si="6"/>
        <v>0.5696116150048709</v>
      </c>
      <c r="AB28" s="43">
        <f t="shared" si="7"/>
        <v>1</v>
      </c>
      <c r="AC28" s="44">
        <f t="shared" si="8"/>
        <v>0.88731830484150453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153025055.59999999</v>
      </c>
      <c r="S29" s="39">
        <f t="shared" si="29"/>
        <v>101509517.40000001</v>
      </c>
      <c r="T29" s="39">
        <f t="shared" si="30"/>
        <v>101509517.40000001</v>
      </c>
      <c r="U29" s="39">
        <v>153025055.59999999</v>
      </c>
      <c r="V29" s="39">
        <f t="shared" si="31"/>
        <v>0</v>
      </c>
      <c r="W29" s="39">
        <v>133583955.59999999</v>
      </c>
      <c r="X29" s="42">
        <f t="shared" si="32"/>
        <v>19441100</v>
      </c>
      <c r="Y29" s="43">
        <f t="shared" si="4"/>
        <v>0.60119556175184108</v>
      </c>
      <c r="Z29" s="43">
        <f t="shared" si="5"/>
        <v>0.60119556175184108</v>
      </c>
      <c r="AA29" s="43">
        <f t="shared" si="6"/>
        <v>0.52481654663077926</v>
      </c>
      <c r="AB29" s="43">
        <f t="shared" si="7"/>
        <v>1</v>
      </c>
      <c r="AC29" s="44">
        <f t="shared" si="8"/>
        <v>0.87295479211706295</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871292367.19000006</v>
      </c>
      <c r="S30" s="39">
        <f t="shared" si="29"/>
        <v>485911763.80999994</v>
      </c>
      <c r="T30" s="39">
        <f t="shared" si="30"/>
        <v>485911763.80999994</v>
      </c>
      <c r="U30" s="39">
        <v>871292367.19000006</v>
      </c>
      <c r="V30" s="39">
        <f t="shared" si="31"/>
        <v>0</v>
      </c>
      <c r="W30" s="39">
        <v>773113467.19000006</v>
      </c>
      <c r="X30" s="42">
        <f t="shared" si="32"/>
        <v>98178900</v>
      </c>
      <c r="Y30" s="43">
        <f t="shared" si="4"/>
        <v>0.6419759174679377</v>
      </c>
      <c r="Z30" s="43">
        <f t="shared" si="5"/>
        <v>0.6419759174679377</v>
      </c>
      <c r="AA30" s="43">
        <f t="shared" si="6"/>
        <v>0.56963683614812111</v>
      </c>
      <c r="AB30" s="43">
        <f t="shared" si="7"/>
        <v>1</v>
      </c>
      <c r="AC30" s="44">
        <f t="shared" si="8"/>
        <v>0.887318076346019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580874800</v>
      </c>
      <c r="S31" s="39">
        <f t="shared" si="29"/>
        <v>323927920</v>
      </c>
      <c r="T31" s="39">
        <f t="shared" si="30"/>
        <v>323927920</v>
      </c>
      <c r="U31" s="39">
        <v>580874800</v>
      </c>
      <c r="V31" s="39">
        <f t="shared" si="31"/>
        <v>0</v>
      </c>
      <c r="W31" s="39">
        <v>515420600</v>
      </c>
      <c r="X31" s="42">
        <f t="shared" si="32"/>
        <v>65454200</v>
      </c>
      <c r="Y31" s="43">
        <f t="shared" si="4"/>
        <v>0.64199055458188725</v>
      </c>
      <c r="Z31" s="43">
        <f t="shared" si="5"/>
        <v>0.64199055458188725</v>
      </c>
      <c r="AA31" s="43">
        <f t="shared" si="6"/>
        <v>0.56964970220248679</v>
      </c>
      <c r="AB31" s="43">
        <f t="shared" si="7"/>
        <v>1</v>
      </c>
      <c r="AC31" s="44">
        <f t="shared" si="8"/>
        <v>0.88731788674599066</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2991545488.02</v>
      </c>
      <c r="S32" s="32">
        <f t="shared" si="34"/>
        <v>2494025511.98</v>
      </c>
      <c r="T32" s="32">
        <f t="shared" si="34"/>
        <v>2494025511.98</v>
      </c>
      <c r="U32" s="32">
        <f t="shared" si="34"/>
        <v>2991545488.02</v>
      </c>
      <c r="V32" s="32">
        <f t="shared" si="34"/>
        <v>0</v>
      </c>
      <c r="W32" s="32">
        <f t="shared" si="34"/>
        <v>2991545488.02</v>
      </c>
      <c r="X32" s="32">
        <f t="shared" si="34"/>
        <v>0</v>
      </c>
      <c r="Y32" s="34">
        <f t="shared" si="4"/>
        <v>0.54534805729795499</v>
      </c>
      <c r="Z32" s="34">
        <f t="shared" si="5"/>
        <v>0.54534805729795499</v>
      </c>
      <c r="AA32" s="34">
        <f t="shared" si="6"/>
        <v>0.54534805729795499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1636666114.02</v>
      </c>
      <c r="S33" s="32">
        <f t="shared" si="36"/>
        <v>1367987596.98</v>
      </c>
      <c r="T33" s="32">
        <f t="shared" si="36"/>
        <v>1367987596.98</v>
      </c>
      <c r="U33" s="32">
        <f t="shared" si="36"/>
        <v>1636666114.02</v>
      </c>
      <c r="V33" s="32">
        <f t="shared" si="36"/>
        <v>0</v>
      </c>
      <c r="W33" s="32">
        <f t="shared" si="36"/>
        <v>1636666114.02</v>
      </c>
      <c r="X33" s="32">
        <f t="shared" si="36"/>
        <v>0</v>
      </c>
      <c r="Y33" s="34">
        <f t="shared" si="4"/>
        <v>0.54471039641879049</v>
      </c>
      <c r="Z33" s="34">
        <f t="shared" si="5"/>
        <v>0.54471039641879049</v>
      </c>
      <c r="AA33" s="34">
        <f t="shared" si="6"/>
        <v>0.54471039641879049</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1128447019</v>
      </c>
      <c r="S34" s="39">
        <f t="shared" ref="S34:S40" si="39">+M34-R34</f>
        <v>924762343</v>
      </c>
      <c r="T34" s="39">
        <f t="shared" ref="T34:T40" si="40">P34-R34</f>
        <v>924762343</v>
      </c>
      <c r="U34" s="39">
        <v>1128447019</v>
      </c>
      <c r="V34" s="39">
        <f t="shared" ref="V34:V40" si="41">+R34-U34</f>
        <v>0</v>
      </c>
      <c r="W34" s="39">
        <v>1128447019</v>
      </c>
      <c r="X34" s="42">
        <f t="shared" ref="X34:X40" si="42">+U34-W34</f>
        <v>0</v>
      </c>
      <c r="Y34" s="43">
        <f t="shared" si="4"/>
        <v>0.54960153595870853</v>
      </c>
      <c r="Z34" s="43">
        <f t="shared" si="5"/>
        <v>0.54960153595870853</v>
      </c>
      <c r="AA34" s="43">
        <f t="shared" si="6"/>
        <v>0.54960153595870853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393732337.06999999</v>
      </c>
      <c r="S35" s="39">
        <f t="shared" si="39"/>
        <v>335854487.93000001</v>
      </c>
      <c r="T35" s="39">
        <f t="shared" si="40"/>
        <v>335854487.93000001</v>
      </c>
      <c r="U35" s="39">
        <v>393732337.06999999</v>
      </c>
      <c r="V35" s="39">
        <f t="shared" si="41"/>
        <v>0</v>
      </c>
      <c r="W35" s="39">
        <v>393732337.06999999</v>
      </c>
      <c r="X35" s="42">
        <f t="shared" si="42"/>
        <v>0</v>
      </c>
      <c r="Y35" s="43">
        <f t="shared" si="4"/>
        <v>0.53966481243681996</v>
      </c>
      <c r="Z35" s="43">
        <f t="shared" si="5"/>
        <v>0.53966481243681996</v>
      </c>
      <c r="AA35" s="43">
        <f t="shared" si="6"/>
        <v>0.53966481243681996</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114486757.95</v>
      </c>
      <c r="S36" s="39">
        <f t="shared" si="39"/>
        <v>107370766.05</v>
      </c>
      <c r="T36" s="39">
        <f t="shared" si="40"/>
        <v>107370766.05</v>
      </c>
      <c r="U36" s="39">
        <v>114486757.95</v>
      </c>
      <c r="V36" s="39">
        <f t="shared" si="41"/>
        <v>0</v>
      </c>
      <c r="W36" s="39">
        <v>114486757.95</v>
      </c>
      <c r="X36" s="42">
        <f t="shared" si="42"/>
        <v>0</v>
      </c>
      <c r="Y36" s="43">
        <f t="shared" si="4"/>
        <v>0.51603730126367042</v>
      </c>
      <c r="Z36" s="43">
        <f t="shared" si="5"/>
        <v>0.51603730126367042</v>
      </c>
      <c r="AA36" s="43">
        <f t="shared" si="6"/>
        <v>0.51603730126367042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1292554121</v>
      </c>
      <c r="S37" s="39">
        <f t="shared" si="39"/>
        <v>1015013501</v>
      </c>
      <c r="T37" s="39">
        <f t="shared" si="40"/>
        <v>1015013501</v>
      </c>
      <c r="U37" s="39">
        <v>1292554121</v>
      </c>
      <c r="V37" s="39">
        <f t="shared" si="41"/>
        <v>0</v>
      </c>
      <c r="W37" s="39">
        <v>1292554121</v>
      </c>
      <c r="X37" s="42">
        <f t="shared" si="42"/>
        <v>0</v>
      </c>
      <c r="Y37" s="43">
        <f t="shared" si="4"/>
        <v>0.56013705023288807</v>
      </c>
      <c r="Z37" s="43">
        <f t="shared" si="5"/>
        <v>0.56013705023288807</v>
      </c>
      <c r="AA37" s="43">
        <f t="shared" si="6"/>
        <v>0.56013705023288807</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21806993904.499996</v>
      </c>
      <c r="Q41" s="54">
        <f t="shared" si="44"/>
        <v>590248095.50000012</v>
      </c>
      <c r="R41" s="54">
        <f t="shared" si="44"/>
        <v>20641700838.429996</v>
      </c>
      <c r="S41" s="54">
        <f t="shared" si="44"/>
        <v>1755541161.5699995</v>
      </c>
      <c r="T41" s="54">
        <f t="shared" si="44"/>
        <v>1165293066.0699997</v>
      </c>
      <c r="U41" s="54">
        <f t="shared" si="44"/>
        <v>12867182113.259998</v>
      </c>
      <c r="V41" s="54">
        <f t="shared" si="44"/>
        <v>7774518725.170002</v>
      </c>
      <c r="W41" s="54">
        <f t="shared" si="44"/>
        <v>12860308580.259998</v>
      </c>
      <c r="X41" s="54">
        <f t="shared" si="44"/>
        <v>6873533</v>
      </c>
      <c r="Y41" s="56">
        <f t="shared" ref="Y41:Y108" si="45">+R41/M41</f>
        <v>0.92161797592891104</v>
      </c>
      <c r="Z41" s="56">
        <f t="shared" ref="Z41:Z108" si="46">+U41/M41</f>
        <v>0.57449850804219549</v>
      </c>
      <c r="AA41" s="56">
        <f t="shared" ref="AA41:AA108" si="47">+W41/M41</f>
        <v>0.57419161610433989</v>
      </c>
      <c r="AB41" s="56">
        <f t="shared" ref="AB41:AB92" si="48">+U41/R41</f>
        <v>0.62335861826387529</v>
      </c>
      <c r="AC41" s="57">
        <f t="shared" ref="AC41:AC92" si="49">+W41/U41</f>
        <v>0.99946580899069448</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V46" si="53">+O47+O64</f>
        <v>0</v>
      </c>
      <c r="P46" s="54">
        <f t="shared" si="53"/>
        <v>21806809813.079998</v>
      </c>
      <c r="Q46" s="54">
        <f t="shared" si="53"/>
        <v>590248095.50000012</v>
      </c>
      <c r="R46" s="54">
        <f t="shared" si="53"/>
        <v>20641516747.009998</v>
      </c>
      <c r="S46" s="54">
        <f t="shared" si="53"/>
        <v>1755541161.5699995</v>
      </c>
      <c r="T46" s="54">
        <f t="shared" si="53"/>
        <v>1165293066.0699997</v>
      </c>
      <c r="U46" s="54">
        <f t="shared" si="53"/>
        <v>12866998021.839998</v>
      </c>
      <c r="V46" s="54">
        <f t="shared" si="53"/>
        <v>7774518725.170002</v>
      </c>
      <c r="W46" s="54">
        <f>+W47+W64</f>
        <v>12860124488.839998</v>
      </c>
      <c r="X46" s="54">
        <f t="shared" ref="X46" si="54">+X47+X64</f>
        <v>6873533</v>
      </c>
      <c r="Y46" s="34">
        <f t="shared" si="45"/>
        <v>0.92161733167205506</v>
      </c>
      <c r="Z46" s="34">
        <f t="shared" si="46"/>
        <v>0.57449501065543207</v>
      </c>
      <c r="AA46" s="34">
        <f t="shared" si="47"/>
        <v>0.57418811619509469</v>
      </c>
      <c r="AB46" s="34">
        <f t="shared" si="48"/>
        <v>0.62335525918674706</v>
      </c>
      <c r="AC46" s="35">
        <f t="shared" si="49"/>
        <v>0.99946580134788754</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1"/>
        <v>0</v>
      </c>
      <c r="M47" s="25">
        <f>+M48+M52+M59</f>
        <v>397656081</v>
      </c>
      <c r="N47" s="58">
        <f t="shared" si="2"/>
        <v>4.7945715984511231E-5</v>
      </c>
      <c r="O47" s="25">
        <f t="shared" ref="O47:X47" si="56">+O48+O52+O59</f>
        <v>0</v>
      </c>
      <c r="P47" s="25">
        <f t="shared" si="56"/>
        <v>268362246.69999999</v>
      </c>
      <c r="Q47" s="25">
        <f t="shared" si="56"/>
        <v>129293834.29999998</v>
      </c>
      <c r="R47" s="25">
        <f t="shared" si="56"/>
        <v>248345583.77000001</v>
      </c>
      <c r="S47" s="25">
        <f t="shared" si="56"/>
        <v>149310497.23000002</v>
      </c>
      <c r="T47" s="25">
        <f t="shared" si="56"/>
        <v>20016662.930000003</v>
      </c>
      <c r="U47" s="25">
        <f t="shared" si="56"/>
        <v>143460298.09</v>
      </c>
      <c r="V47" s="25">
        <f t="shared" si="56"/>
        <v>104885285.68000001</v>
      </c>
      <c r="W47" s="25">
        <f t="shared" si="56"/>
        <v>143460298.09</v>
      </c>
      <c r="X47" s="25">
        <f t="shared" si="56"/>
        <v>0</v>
      </c>
      <c r="Y47" s="34">
        <f t="shared" si="45"/>
        <v>0.62452354090870799</v>
      </c>
      <c r="Z47" s="34">
        <f t="shared" si="46"/>
        <v>0.36076475362638805</v>
      </c>
      <c r="AA47" s="34">
        <f t="shared" si="47"/>
        <v>0.36076475362638805</v>
      </c>
      <c r="AB47" s="34">
        <f t="shared" si="48"/>
        <v>0.57766397900943833</v>
      </c>
      <c r="AC47" s="35">
        <f t="shared" si="49"/>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1"/>
        <v>0</v>
      </c>
      <c r="M48" s="25">
        <f>+M49+M50+M51</f>
        <v>82354191</v>
      </c>
      <c r="N48" s="58">
        <f t="shared" si="2"/>
        <v>9.9295115565457446E-6</v>
      </c>
      <c r="O48" s="25">
        <f t="shared" ref="O48:V48" si="58">+O49+O50+O51</f>
        <v>0</v>
      </c>
      <c r="P48" s="25">
        <f t="shared" si="58"/>
        <v>76959375.230000004</v>
      </c>
      <c r="Q48" s="25">
        <f t="shared" si="58"/>
        <v>5394815.7699999958</v>
      </c>
      <c r="R48" s="25">
        <f t="shared" si="58"/>
        <v>76954939.609999999</v>
      </c>
      <c r="S48" s="25">
        <f t="shared" si="58"/>
        <v>5399251.3899999987</v>
      </c>
      <c r="T48" s="25">
        <f t="shared" si="58"/>
        <v>4435.6200000033714</v>
      </c>
      <c r="U48" s="25">
        <f t="shared" si="58"/>
        <v>39376534.609999999</v>
      </c>
      <c r="V48" s="25">
        <f t="shared" si="58"/>
        <v>37578405</v>
      </c>
      <c r="W48" s="25">
        <f>+W49+W50+W51</f>
        <v>39376534.609999999</v>
      </c>
      <c r="X48" s="25">
        <f t="shared" ref="X48" si="59">+X49+X50+X51</f>
        <v>0</v>
      </c>
      <c r="Y48" s="34">
        <f t="shared" si="45"/>
        <v>0.93443865667990111</v>
      </c>
      <c r="Z48" s="34">
        <f t="shared" si="46"/>
        <v>0.47813637814740961</v>
      </c>
      <c r="AA48" s="34">
        <f t="shared" si="47"/>
        <v>0.47813637814740961</v>
      </c>
      <c r="AB48" s="34">
        <f t="shared" si="48"/>
        <v>0.51168300319065119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69684252.140000001</v>
      </c>
      <c r="S49" s="39">
        <f>+M49-R49</f>
        <v>710556.8599999994</v>
      </c>
      <c r="T49" s="39">
        <f>P49-R49</f>
        <v>741.09000000357628</v>
      </c>
      <c r="U49" s="39">
        <v>38921819.140000001</v>
      </c>
      <c r="V49" s="39">
        <f>+R49-U49</f>
        <v>30762433</v>
      </c>
      <c r="W49" s="39">
        <v>38921819.140000001</v>
      </c>
      <c r="X49" s="42">
        <f>+U49-W49</f>
        <v>0</v>
      </c>
      <c r="Y49" s="43">
        <f t="shared" si="45"/>
        <v>0.98990611850370958</v>
      </c>
      <c r="Z49" s="43">
        <f t="shared" si="46"/>
        <v>0.55290751822339623</v>
      </c>
      <c r="AA49" s="43">
        <f t="shared" si="47"/>
        <v>0.55290751822339623</v>
      </c>
      <c r="AB49" s="43">
        <f t="shared" si="48"/>
        <v>0.55854540939613795</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43">
        <f t="shared" si="46"/>
        <v>0.23117255849038115</v>
      </c>
      <c r="AA50" s="43">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5"/>
        <v>0.53117601199999998</v>
      </c>
      <c r="Z51" s="43">
        <f t="shared" si="46"/>
        <v>1.7601199999999999E-4</v>
      </c>
      <c r="AA51" s="43">
        <f t="shared" si="47"/>
        <v>1.7601199999999999E-4</v>
      </c>
      <c r="AB51" s="43">
        <f t="shared" si="48"/>
        <v>3.3136285529399993E-4</v>
      </c>
      <c r="AC51" s="44">
        <f t="shared" si="49"/>
        <v>1</v>
      </c>
    </row>
    <row r="52" spans="1:29" ht="67.5" customHeight="1" x14ac:dyDescent="0.25">
      <c r="A52" s="61" t="s">
        <v>114</v>
      </c>
      <c r="B52" s="30" t="s">
        <v>41</v>
      </c>
      <c r="C52" s="30">
        <v>20</v>
      </c>
      <c r="D52" s="30" t="s">
        <v>39</v>
      </c>
      <c r="E52" s="31" t="s">
        <v>115</v>
      </c>
      <c r="F52" s="25">
        <f t="shared" ref="F52:K52" si="60">SUM(F53:F58)</f>
        <v>238642905</v>
      </c>
      <c r="G52" s="25">
        <f t="shared" si="60"/>
        <v>0</v>
      </c>
      <c r="H52" s="25">
        <f t="shared" si="60"/>
        <v>0</v>
      </c>
      <c r="I52" s="25">
        <f t="shared" si="60"/>
        <v>0</v>
      </c>
      <c r="J52" s="25">
        <f t="shared" si="60"/>
        <v>0</v>
      </c>
      <c r="K52" s="25">
        <f t="shared" si="60"/>
        <v>0</v>
      </c>
      <c r="L52" s="25">
        <f t="shared" si="1"/>
        <v>0</v>
      </c>
      <c r="M52" s="25">
        <f>SUM(M53:M58)</f>
        <v>238642905</v>
      </c>
      <c r="N52" s="58">
        <f t="shared" si="2"/>
        <v>2.8773368474776814E-5</v>
      </c>
      <c r="O52" s="25">
        <f t="shared" ref="O52:X52" si="61">SUM(O53:O58)</f>
        <v>0</v>
      </c>
      <c r="P52" s="25">
        <f t="shared" si="61"/>
        <v>164274990.97999999</v>
      </c>
      <c r="Q52" s="25">
        <f t="shared" si="61"/>
        <v>74367914.019999996</v>
      </c>
      <c r="R52" s="25">
        <f t="shared" si="61"/>
        <v>146851791.89000002</v>
      </c>
      <c r="S52" s="25">
        <f t="shared" si="61"/>
        <v>91791113.109999999</v>
      </c>
      <c r="T52" s="25">
        <f t="shared" si="61"/>
        <v>17423199.09</v>
      </c>
      <c r="U52" s="25">
        <f t="shared" si="61"/>
        <v>83200511.210000008</v>
      </c>
      <c r="V52" s="25">
        <f t="shared" si="61"/>
        <v>63651280.680000007</v>
      </c>
      <c r="W52" s="25">
        <f t="shared" si="61"/>
        <v>83200511.210000008</v>
      </c>
      <c r="X52" s="25">
        <f t="shared" si="61"/>
        <v>0</v>
      </c>
      <c r="Y52" s="34">
        <f t="shared" si="45"/>
        <v>0.61536206949039618</v>
      </c>
      <c r="Z52" s="34">
        <f t="shared" si="46"/>
        <v>0.3486402045348887</v>
      </c>
      <c r="AA52" s="34">
        <f t="shared" si="47"/>
        <v>0.3486402045348887</v>
      </c>
      <c r="AB52" s="34">
        <f t="shared" si="48"/>
        <v>0.56656108951208251</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2">+F53+L53</f>
        <v>18714451</v>
      </c>
      <c r="N53" s="45">
        <f t="shared" si="2"/>
        <v>2.2564165250425336E-6</v>
      </c>
      <c r="O53" s="39">
        <v>0</v>
      </c>
      <c r="P53" s="39">
        <v>16268544</v>
      </c>
      <c r="Q53" s="39">
        <f t="shared" ref="Q53:Q58" si="63">M53-P53</f>
        <v>2445907</v>
      </c>
      <c r="R53" s="39">
        <v>9056791.0800000001</v>
      </c>
      <c r="S53" s="39">
        <f t="shared" ref="S53:S58" si="64">+M53-R53</f>
        <v>9657659.9199999999</v>
      </c>
      <c r="T53" s="39">
        <f t="shared" ref="T53:T58" si="65">P53-R53</f>
        <v>7211752.9199999999</v>
      </c>
      <c r="U53" s="39">
        <v>2514725.08</v>
      </c>
      <c r="V53" s="39">
        <f t="shared" ref="V53:V58" si="66">+R53-U53</f>
        <v>6542066</v>
      </c>
      <c r="W53" s="39">
        <v>2514725.08</v>
      </c>
      <c r="X53" s="42">
        <f t="shared" ref="X53:X58" si="67">+U53-W53</f>
        <v>0</v>
      </c>
      <c r="Y53" s="43">
        <f t="shared" si="45"/>
        <v>0.48394639415283941</v>
      </c>
      <c r="Z53" s="43">
        <f t="shared" si="46"/>
        <v>0.13437343580102884</v>
      </c>
      <c r="AA53" s="43">
        <f t="shared" si="47"/>
        <v>0.13437343580102884</v>
      </c>
      <c r="AB53" s="43">
        <f t="shared" si="48"/>
        <v>0.27766181838435428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2"/>
        <v>75804598</v>
      </c>
      <c r="N54" s="46">
        <f t="shared" si="2"/>
        <v>9.1398218201221168E-6</v>
      </c>
      <c r="O54" s="39">
        <v>0</v>
      </c>
      <c r="P54" s="39">
        <v>61723004.670000002</v>
      </c>
      <c r="Q54" s="39">
        <f t="shared" si="63"/>
        <v>14081593.329999998</v>
      </c>
      <c r="R54" s="39">
        <v>61722161.460000001</v>
      </c>
      <c r="S54" s="39">
        <f t="shared" si="64"/>
        <v>14082436.539999999</v>
      </c>
      <c r="T54" s="39">
        <f t="shared" si="65"/>
        <v>843.21000000089407</v>
      </c>
      <c r="U54" s="39">
        <v>44444662.689999998</v>
      </c>
      <c r="V54" s="39">
        <f t="shared" si="66"/>
        <v>17277498.770000003</v>
      </c>
      <c r="W54" s="39">
        <v>44444662.689999998</v>
      </c>
      <c r="X54" s="42">
        <f t="shared" si="67"/>
        <v>0</v>
      </c>
      <c r="Y54" s="43">
        <f t="shared" si="45"/>
        <v>0.81422714569372168</v>
      </c>
      <c r="Z54" s="43">
        <f t="shared" si="46"/>
        <v>0.58630563135497393</v>
      </c>
      <c r="AA54" s="43">
        <f t="shared" si="47"/>
        <v>0.58630563135497393</v>
      </c>
      <c r="AB54" s="43">
        <f t="shared" si="48"/>
        <v>0.72007625200881931</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2"/>
        <v>23059310</v>
      </c>
      <c r="N55" s="45">
        <f t="shared" si="2"/>
        <v>2.7802796961598575E-6</v>
      </c>
      <c r="O55" s="39">
        <v>0</v>
      </c>
      <c r="P55" s="39">
        <v>13429209.800000001</v>
      </c>
      <c r="Q55" s="39">
        <f t="shared" si="63"/>
        <v>9630100.1999999993</v>
      </c>
      <c r="R55" s="39">
        <v>13428837.949999999</v>
      </c>
      <c r="S55" s="39">
        <f t="shared" si="64"/>
        <v>9630472.0500000007</v>
      </c>
      <c r="T55" s="39">
        <f t="shared" si="65"/>
        <v>371.85000000149012</v>
      </c>
      <c r="U55" s="39">
        <v>9005139.0399999991</v>
      </c>
      <c r="V55" s="39">
        <f t="shared" si="66"/>
        <v>4423698.91</v>
      </c>
      <c r="W55" s="39">
        <v>9005139.0399999991</v>
      </c>
      <c r="X55" s="42">
        <f t="shared" si="67"/>
        <v>0</v>
      </c>
      <c r="Y55" s="43">
        <f t="shared" si="45"/>
        <v>0.58236078833234817</v>
      </c>
      <c r="Z55" s="43">
        <f t="shared" si="46"/>
        <v>0.39052075018723453</v>
      </c>
      <c r="AA55" s="43">
        <f t="shared" si="47"/>
        <v>0.39052075018723453</v>
      </c>
      <c r="AB55" s="43">
        <f t="shared" si="48"/>
        <v>0.67058215115329467</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2"/>
        <v>42842054</v>
      </c>
      <c r="N56" s="45">
        <f t="shared" si="2"/>
        <v>5.16550117405873E-6</v>
      </c>
      <c r="O56" s="39">
        <v>0</v>
      </c>
      <c r="P56" s="39">
        <v>36065224.509999998</v>
      </c>
      <c r="Q56" s="39">
        <f t="shared" si="63"/>
        <v>6776829.4900000021</v>
      </c>
      <c r="R56" s="39">
        <v>29842716.390000001</v>
      </c>
      <c r="S56" s="39">
        <f t="shared" si="64"/>
        <v>12999337.609999999</v>
      </c>
      <c r="T56" s="39">
        <f t="shared" si="65"/>
        <v>6222508.1199999973</v>
      </c>
      <c r="U56" s="39">
        <v>10418289.390000001</v>
      </c>
      <c r="V56" s="39">
        <f t="shared" si="66"/>
        <v>19424427</v>
      </c>
      <c r="W56" s="39">
        <v>10418289.390000001</v>
      </c>
      <c r="X56" s="42">
        <f t="shared" si="67"/>
        <v>0</v>
      </c>
      <c r="Y56" s="43">
        <f t="shared" si="45"/>
        <v>0.69657529468591772</v>
      </c>
      <c r="Z56" s="43">
        <f t="shared" si="46"/>
        <v>0.24317903595378504</v>
      </c>
      <c r="AA56" s="43">
        <f t="shared" si="47"/>
        <v>0.24317903595378504</v>
      </c>
      <c r="AB56" s="43">
        <f t="shared" si="48"/>
        <v>0.34910660456804349</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2"/>
        <v>40270590</v>
      </c>
      <c r="N57" s="45">
        <f t="shared" si="2"/>
        <v>4.8554576754195246E-6</v>
      </c>
      <c r="O57" s="39">
        <v>0</v>
      </c>
      <c r="P57" s="39">
        <v>24549748</v>
      </c>
      <c r="Q57" s="39">
        <f t="shared" si="63"/>
        <v>15720842</v>
      </c>
      <c r="R57" s="39">
        <v>24548615.140000001</v>
      </c>
      <c r="S57" s="39">
        <f t="shared" si="64"/>
        <v>15721974.859999999</v>
      </c>
      <c r="T57" s="39">
        <f t="shared" si="65"/>
        <v>1132.859999999404</v>
      </c>
      <c r="U57" s="39">
        <v>13876628.140000001</v>
      </c>
      <c r="V57" s="39">
        <f t="shared" si="66"/>
        <v>10671987</v>
      </c>
      <c r="W57" s="39">
        <v>13876628.140000001</v>
      </c>
      <c r="X57" s="42">
        <f t="shared" si="67"/>
        <v>0</v>
      </c>
      <c r="Y57" s="43">
        <f t="shared" si="45"/>
        <v>0.60959164343010619</v>
      </c>
      <c r="Z57" s="43">
        <f t="shared" si="46"/>
        <v>0.34458467432436429</v>
      </c>
      <c r="AA57" s="43">
        <f t="shared" si="47"/>
        <v>0.34458467432436429</v>
      </c>
      <c r="AB57" s="43">
        <f t="shared" si="48"/>
        <v>0.56527132226653176</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2"/>
        <v>37951902</v>
      </c>
      <c r="N58" s="45">
        <f t="shared" si="2"/>
        <v>4.5758915839740516E-6</v>
      </c>
      <c r="O58" s="39">
        <v>0</v>
      </c>
      <c r="P58" s="39">
        <v>12239260</v>
      </c>
      <c r="Q58" s="39">
        <f t="shared" si="63"/>
        <v>25712642</v>
      </c>
      <c r="R58" s="39">
        <v>8252669.8700000001</v>
      </c>
      <c r="S58" s="39">
        <f t="shared" si="64"/>
        <v>29699232.129999999</v>
      </c>
      <c r="T58" s="39">
        <f t="shared" si="65"/>
        <v>3986590.13</v>
      </c>
      <c r="U58" s="39">
        <v>2941066.87</v>
      </c>
      <c r="V58" s="39">
        <f t="shared" si="66"/>
        <v>5311603</v>
      </c>
      <c r="W58" s="39">
        <v>2941066.87</v>
      </c>
      <c r="X58" s="42">
        <f t="shared" si="67"/>
        <v>0</v>
      </c>
      <c r="Y58" s="43">
        <f t="shared" si="45"/>
        <v>0.2174507583309</v>
      </c>
      <c r="Z58" s="43">
        <f t="shared" si="46"/>
        <v>7.7494584329396723E-2</v>
      </c>
      <c r="AA58" s="43">
        <f t="shared" si="47"/>
        <v>7.7494584329396723E-2</v>
      </c>
      <c r="AB58" s="43">
        <f t="shared" si="48"/>
        <v>0.35637762279711793</v>
      </c>
      <c r="AC58" s="44">
        <f t="shared" si="49"/>
        <v>1</v>
      </c>
    </row>
    <row r="59" spans="1:29" ht="42" customHeight="1" x14ac:dyDescent="0.25">
      <c r="A59" s="29" t="s">
        <v>128</v>
      </c>
      <c r="B59" s="30" t="s">
        <v>41</v>
      </c>
      <c r="C59" s="30">
        <v>20</v>
      </c>
      <c r="D59" s="30" t="s">
        <v>39</v>
      </c>
      <c r="E59" s="31" t="s">
        <v>129</v>
      </c>
      <c r="F59" s="25">
        <f t="shared" ref="F59:K59" si="68">SUM(F60:F63)</f>
        <v>76658985</v>
      </c>
      <c r="G59" s="25">
        <f t="shared" si="68"/>
        <v>0</v>
      </c>
      <c r="H59" s="25">
        <f t="shared" si="68"/>
        <v>0</v>
      </c>
      <c r="I59" s="25">
        <f t="shared" si="68"/>
        <v>0</v>
      </c>
      <c r="J59" s="25">
        <f t="shared" si="68"/>
        <v>0</v>
      </c>
      <c r="K59" s="25">
        <f t="shared" si="68"/>
        <v>0</v>
      </c>
      <c r="L59" s="25">
        <f t="shared" si="1"/>
        <v>0</v>
      </c>
      <c r="M59" s="25">
        <f>SUM(M60:M63)</f>
        <v>76658985</v>
      </c>
      <c r="N59" s="63">
        <f t="shared" si="2"/>
        <v>9.2428359531886725E-6</v>
      </c>
      <c r="O59" s="25">
        <f t="shared" ref="O59:X59" si="69">SUM(O60:O63)</f>
        <v>0</v>
      </c>
      <c r="P59" s="25">
        <f t="shared" si="69"/>
        <v>27127880.490000002</v>
      </c>
      <c r="Q59" s="25">
        <f t="shared" si="69"/>
        <v>49531104.509999998</v>
      </c>
      <c r="R59" s="25">
        <f t="shared" si="69"/>
        <v>24538852.27</v>
      </c>
      <c r="S59" s="25">
        <f t="shared" si="69"/>
        <v>52120132.730000004</v>
      </c>
      <c r="T59" s="25">
        <f t="shared" si="69"/>
        <v>2589028.2199999997</v>
      </c>
      <c r="U59" s="25">
        <f t="shared" si="69"/>
        <v>20883252.27</v>
      </c>
      <c r="V59" s="25">
        <f t="shared" si="69"/>
        <v>3655600</v>
      </c>
      <c r="W59" s="25">
        <f t="shared" si="69"/>
        <v>20883252.27</v>
      </c>
      <c r="X59" s="25">
        <f t="shared" si="69"/>
        <v>0</v>
      </c>
      <c r="Y59" s="34">
        <f t="shared" si="45"/>
        <v>0.32010405916540635</v>
      </c>
      <c r="Z59" s="34">
        <f t="shared" si="46"/>
        <v>0.27241754205328966</v>
      </c>
      <c r="AA59" s="34">
        <f t="shared" si="47"/>
        <v>0.27241754205328966</v>
      </c>
      <c r="AB59" s="34">
        <f t="shared" si="48"/>
        <v>0.85102807744316722</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5"/>
        <v>0.23109350081459293</v>
      </c>
      <c r="Z60" s="43">
        <f t="shared" si="46"/>
        <v>0.20706361232206696</v>
      </c>
      <c r="AA60" s="43">
        <f t="shared" si="47"/>
        <v>0.20706361232206696</v>
      </c>
      <c r="AB60" s="43">
        <f t="shared" si="48"/>
        <v>0.89601659757707675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5"/>
        <v>0.20659639565730245</v>
      </c>
      <c r="Z61" s="43">
        <f t="shared" si="46"/>
        <v>0.20659639565730245</v>
      </c>
      <c r="AA61" s="43">
        <f t="shared" si="47"/>
        <v>0.20659639565730245</v>
      </c>
      <c r="AB61" s="43">
        <f t="shared" si="48"/>
        <v>1</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5"/>
        <v>0.62475098248251271</v>
      </c>
      <c r="Z62" s="43">
        <f t="shared" si="46"/>
        <v>0.4777553754918657</v>
      </c>
      <c r="AA62" s="43">
        <f t="shared" si="47"/>
        <v>0.4777553754918657</v>
      </c>
      <c r="AB62" s="43">
        <f t="shared" si="48"/>
        <v>0.76471328399269622</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70">+F67+F77+F84+F90+F73+F65</f>
        <v>21999585919</v>
      </c>
      <c r="G64" s="25">
        <f t="shared" si="70"/>
        <v>0</v>
      </c>
      <c r="H64" s="25">
        <f t="shared" si="70"/>
        <v>0</v>
      </c>
      <c r="I64" s="25">
        <f t="shared" si="70"/>
        <v>0</v>
      </c>
      <c r="J64" s="25">
        <f t="shared" si="70"/>
        <v>26506.19</v>
      </c>
      <c r="K64" s="25">
        <f t="shared" si="70"/>
        <v>210597.6099999994</v>
      </c>
      <c r="L64" s="25">
        <f t="shared" si="1"/>
        <v>-184091.4199999994</v>
      </c>
      <c r="M64" s="25">
        <f>+M67+M77+M84+M90+M73+M65</f>
        <v>21999401827.580002</v>
      </c>
      <c r="N64" s="64">
        <f t="shared" si="2"/>
        <v>2.652485708760702E-3</v>
      </c>
      <c r="O64" s="25">
        <f t="shared" ref="O64:X64" si="71">+O67+O77+O84+O90+O73+O65</f>
        <v>0</v>
      </c>
      <c r="P64" s="25">
        <f t="shared" si="71"/>
        <v>21538447566.379997</v>
      </c>
      <c r="Q64" s="54">
        <f t="shared" si="71"/>
        <v>460954261.20000011</v>
      </c>
      <c r="R64" s="25">
        <f t="shared" si="71"/>
        <v>20393171163.239998</v>
      </c>
      <c r="S64" s="25">
        <f t="shared" si="71"/>
        <v>1606230664.3399994</v>
      </c>
      <c r="T64" s="25">
        <f t="shared" si="71"/>
        <v>1145276403.1399996</v>
      </c>
      <c r="U64" s="25">
        <f t="shared" si="71"/>
        <v>12723537723.749998</v>
      </c>
      <c r="V64" s="25">
        <f t="shared" si="71"/>
        <v>7669633439.4900017</v>
      </c>
      <c r="W64" s="25">
        <f t="shared" si="71"/>
        <v>12716664190.749998</v>
      </c>
      <c r="X64" s="25">
        <f t="shared" si="71"/>
        <v>6873533</v>
      </c>
      <c r="Y64" s="34">
        <f t="shared" si="45"/>
        <v>0.92698753007337131</v>
      </c>
      <c r="Z64" s="34">
        <f t="shared" si="46"/>
        <v>0.57835834917106121</v>
      </c>
      <c r="AA64" s="34">
        <f t="shared" si="47"/>
        <v>0.57804590735769423</v>
      </c>
      <c r="AB64" s="34">
        <f t="shared" si="48"/>
        <v>0.62391168209704395</v>
      </c>
      <c r="AC64" s="35">
        <f t="shared" si="49"/>
        <v>0.99945977815689035</v>
      </c>
    </row>
    <row r="65" spans="1:29" ht="42" customHeight="1" x14ac:dyDescent="0.25">
      <c r="A65" s="29" t="s">
        <v>140</v>
      </c>
      <c r="B65" s="30" t="s">
        <v>41</v>
      </c>
      <c r="C65" s="30">
        <v>20</v>
      </c>
      <c r="D65" s="30" t="s">
        <v>39</v>
      </c>
      <c r="E65" s="31" t="s">
        <v>141</v>
      </c>
      <c r="F65" s="25">
        <f t="shared" ref="F65:K65" si="72">+F66</f>
        <v>15489137</v>
      </c>
      <c r="G65" s="25">
        <f t="shared" si="72"/>
        <v>0</v>
      </c>
      <c r="H65" s="25">
        <f t="shared" si="72"/>
        <v>0</v>
      </c>
      <c r="I65" s="25">
        <f t="shared" si="72"/>
        <v>0</v>
      </c>
      <c r="J65" s="25">
        <f t="shared" si="72"/>
        <v>0</v>
      </c>
      <c r="K65" s="25">
        <f t="shared" si="72"/>
        <v>0</v>
      </c>
      <c r="L65" s="25">
        <f t="shared" si="1"/>
        <v>0</v>
      </c>
      <c r="M65" s="25">
        <f>+M66</f>
        <v>15489137</v>
      </c>
      <c r="N65" s="63">
        <f t="shared" si="2"/>
        <v>1.8675378019610477E-6</v>
      </c>
      <c r="O65" s="25">
        <f t="shared" ref="O65:X65" si="73">+O66</f>
        <v>0</v>
      </c>
      <c r="P65" s="25">
        <f t="shared" si="73"/>
        <v>15001000</v>
      </c>
      <c r="Q65" s="25">
        <f t="shared" si="73"/>
        <v>488137</v>
      </c>
      <c r="R65" s="25">
        <f t="shared" si="73"/>
        <v>15000096.51</v>
      </c>
      <c r="S65" s="25">
        <f t="shared" si="73"/>
        <v>489040.49000000022</v>
      </c>
      <c r="T65" s="25">
        <f t="shared" si="73"/>
        <v>903.49000000022352</v>
      </c>
      <c r="U65" s="25">
        <f t="shared" si="73"/>
        <v>9000096.5099999998</v>
      </c>
      <c r="V65" s="25">
        <f t="shared" si="73"/>
        <v>6000000</v>
      </c>
      <c r="W65" s="25">
        <f t="shared" si="73"/>
        <v>9000096.5099999998</v>
      </c>
      <c r="X65" s="25">
        <f t="shared" si="73"/>
        <v>0</v>
      </c>
      <c r="Y65" s="34">
        <f t="shared" si="45"/>
        <v>0.96842687297555696</v>
      </c>
      <c r="Z65" s="34">
        <f t="shared" si="46"/>
        <v>0.58105861611269882</v>
      </c>
      <c r="AA65" s="34">
        <f t="shared" si="47"/>
        <v>0.58105861611269882</v>
      </c>
      <c r="AB65" s="34">
        <f t="shared" si="48"/>
        <v>0.60000257358344156</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5"/>
        <v>0.96842687297555696</v>
      </c>
      <c r="Z66" s="43">
        <f t="shared" si="46"/>
        <v>0.58105861611269882</v>
      </c>
      <c r="AA66" s="43">
        <f t="shared" si="47"/>
        <v>0.58105861611269882</v>
      </c>
      <c r="AB66" s="43">
        <f t="shared" si="48"/>
        <v>0.60000257358344156</v>
      </c>
      <c r="AC66" s="44">
        <f t="shared" si="49"/>
        <v>1</v>
      </c>
    </row>
    <row r="67" spans="1:29" ht="90" customHeight="1" x14ac:dyDescent="0.25">
      <c r="A67" s="29" t="s">
        <v>144</v>
      </c>
      <c r="B67" s="30" t="s">
        <v>41</v>
      </c>
      <c r="C67" s="30">
        <v>20</v>
      </c>
      <c r="D67" s="30" t="s">
        <v>39</v>
      </c>
      <c r="E67" s="31" t="s">
        <v>145</v>
      </c>
      <c r="F67" s="25">
        <f t="shared" ref="F67:K67" si="74">SUM(F68:F72)</f>
        <v>915115544</v>
      </c>
      <c r="G67" s="25">
        <f t="shared" si="74"/>
        <v>0</v>
      </c>
      <c r="H67" s="25">
        <f t="shared" si="74"/>
        <v>0</v>
      </c>
      <c r="I67" s="25">
        <f t="shared" si="74"/>
        <v>0</v>
      </c>
      <c r="J67" s="25">
        <f t="shared" si="74"/>
        <v>0</v>
      </c>
      <c r="K67" s="25">
        <f t="shared" si="74"/>
        <v>0</v>
      </c>
      <c r="L67" s="25">
        <f t="shared" si="1"/>
        <v>0</v>
      </c>
      <c r="M67" s="25">
        <f>SUM(M68:M72)</f>
        <v>915115544</v>
      </c>
      <c r="N67" s="33">
        <f t="shared" si="2"/>
        <v>1.1033622283682741E-4</v>
      </c>
      <c r="O67" s="25">
        <f t="shared" ref="O67:X67" si="75">SUM(O68:O72)</f>
        <v>0</v>
      </c>
      <c r="P67" s="25">
        <f t="shared" si="75"/>
        <v>878232649.70000005</v>
      </c>
      <c r="Q67" s="25">
        <f t="shared" si="75"/>
        <v>36882894.299999997</v>
      </c>
      <c r="R67" s="25">
        <f t="shared" si="75"/>
        <v>634279923.75999999</v>
      </c>
      <c r="S67" s="25">
        <f t="shared" si="75"/>
        <v>280835620.24000001</v>
      </c>
      <c r="T67" s="25">
        <f t="shared" si="75"/>
        <v>243952725.94000006</v>
      </c>
      <c r="U67" s="25">
        <f t="shared" si="75"/>
        <v>189968157.75999999</v>
      </c>
      <c r="V67" s="25">
        <f t="shared" si="75"/>
        <v>444311766</v>
      </c>
      <c r="W67" s="25">
        <f t="shared" si="75"/>
        <v>189968157.75999999</v>
      </c>
      <c r="X67" s="25">
        <f t="shared" si="75"/>
        <v>0</v>
      </c>
      <c r="Y67" s="34">
        <f t="shared" si="45"/>
        <v>0.69311457762758755</v>
      </c>
      <c r="Z67" s="34">
        <f t="shared" si="46"/>
        <v>0.20758925908923256</v>
      </c>
      <c r="AA67" s="34">
        <f t="shared" si="47"/>
        <v>0.20758925908923256</v>
      </c>
      <c r="AB67" s="34">
        <f t="shared" si="48"/>
        <v>0.29950208203638573</v>
      </c>
      <c r="AC67" s="35">
        <f t="shared" si="49"/>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7234809.3399999999</v>
      </c>
      <c r="Q68" s="39">
        <f>M68-P68</f>
        <v>17265190.66</v>
      </c>
      <c r="R68" s="39">
        <v>7234809.3399999999</v>
      </c>
      <c r="S68" s="39">
        <f>+M68-R68</f>
        <v>17265190.66</v>
      </c>
      <c r="T68" s="39">
        <f>P68-R68</f>
        <v>0</v>
      </c>
      <c r="U68" s="39">
        <v>7234809.3399999999</v>
      </c>
      <c r="V68" s="39">
        <f>+R68-U68</f>
        <v>0</v>
      </c>
      <c r="W68" s="39">
        <v>7234809.3399999999</v>
      </c>
      <c r="X68" s="42">
        <f>+U68-W68</f>
        <v>0</v>
      </c>
      <c r="Y68" s="43">
        <f t="shared" si="45"/>
        <v>0.29529834040816327</v>
      </c>
      <c r="Z68" s="43">
        <f t="shared" si="46"/>
        <v>0.29529834040816327</v>
      </c>
      <c r="AA68" s="43">
        <f t="shared" si="47"/>
        <v>0.29529834040816327</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5"/>
        <v>0.78574504553482305</v>
      </c>
      <c r="Z69" s="43">
        <f t="shared" si="46"/>
        <v>0.46048003304508983</v>
      </c>
      <c r="AA69" s="43">
        <f t="shared" si="47"/>
        <v>0.46048003304508983</v>
      </c>
      <c r="AB69" s="43">
        <f t="shared" si="48"/>
        <v>0.58604255370348624</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11876894.359999999</v>
      </c>
      <c r="Q70" s="39">
        <f>M70-P70</f>
        <v>16891350.640000001</v>
      </c>
      <c r="R70" s="39">
        <v>11876526.369999999</v>
      </c>
      <c r="S70" s="39">
        <f>+M70-R70</f>
        <v>16891718.630000003</v>
      </c>
      <c r="T70" s="39">
        <f>P70-R70</f>
        <v>367.99000000022352</v>
      </c>
      <c r="U70" s="39">
        <v>8916916.3699999992</v>
      </c>
      <c r="V70" s="39">
        <f>+R70-U70</f>
        <v>2959610</v>
      </c>
      <c r="W70" s="39">
        <v>8916916.3699999992</v>
      </c>
      <c r="X70" s="42">
        <f>+U70-W70</f>
        <v>0</v>
      </c>
      <c r="Y70" s="43">
        <f t="shared" si="45"/>
        <v>0.41283458097635078</v>
      </c>
      <c r="Z70" s="43">
        <f t="shared" si="46"/>
        <v>0.30995691151823823</v>
      </c>
      <c r="AA70" s="43">
        <f t="shared" si="47"/>
        <v>0.30995691151823823</v>
      </c>
      <c r="AB70" s="43">
        <f t="shared" si="48"/>
        <v>0.75080171526617845</v>
      </c>
      <c r="AC70" s="44">
        <f t="shared" si="49"/>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166375718.53999999</v>
      </c>
      <c r="V71" s="39">
        <f>+R71-U71</f>
        <v>437212556</v>
      </c>
      <c r="W71" s="39">
        <v>166375718.53999999</v>
      </c>
      <c r="X71" s="42">
        <f>+U71-W71</f>
        <v>0</v>
      </c>
      <c r="Y71" s="43">
        <f t="shared" si="45"/>
        <v>0.94790542053818005</v>
      </c>
      <c r="Z71" s="43">
        <f t="shared" si="46"/>
        <v>0.26128480638592855</v>
      </c>
      <c r="AA71" s="43">
        <f t="shared" si="47"/>
        <v>0.26128480638592855</v>
      </c>
      <c r="AB71" s="43">
        <f t="shared" si="48"/>
        <v>0.27564438468722147</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1580251.82</v>
      </c>
      <c r="S72" s="39">
        <f>+M72-R72</f>
        <v>210780174.18000001</v>
      </c>
      <c r="T72" s="39">
        <f>P72-R72</f>
        <v>210780174.18000001</v>
      </c>
      <c r="U72" s="39">
        <v>1580251.82</v>
      </c>
      <c r="V72" s="39">
        <f>+R72-U72</f>
        <v>0</v>
      </c>
      <c r="W72" s="39">
        <v>1580251.82</v>
      </c>
      <c r="X72" s="42">
        <f>+U72-W72</f>
        <v>0</v>
      </c>
      <c r="Y72" s="43">
        <f t="shared" si="45"/>
        <v>7.4413667827168519E-3</v>
      </c>
      <c r="Z72" s="43">
        <f t="shared" si="46"/>
        <v>7.4413667827168519E-3</v>
      </c>
      <c r="AA72" s="43">
        <f t="shared" si="47"/>
        <v>7.4413667827168519E-3</v>
      </c>
      <c r="AB72" s="43">
        <f t="shared" si="48"/>
        <v>1</v>
      </c>
      <c r="AC72" s="44">
        <f t="shared" si="49"/>
        <v>1</v>
      </c>
    </row>
    <row r="73" spans="1:29" ht="69.75" customHeight="1" x14ac:dyDescent="0.25">
      <c r="A73" s="29" t="s">
        <v>156</v>
      </c>
      <c r="B73" s="30" t="s">
        <v>41</v>
      </c>
      <c r="C73" s="30">
        <v>20</v>
      </c>
      <c r="D73" s="30" t="s">
        <v>39</v>
      </c>
      <c r="E73" s="31" t="s">
        <v>157</v>
      </c>
      <c r="F73" s="25">
        <f t="shared" ref="F73:K73" si="76">SUM(F74:F76)</f>
        <v>12441240285</v>
      </c>
      <c r="G73" s="25">
        <f t="shared" si="76"/>
        <v>0</v>
      </c>
      <c r="H73" s="25">
        <f t="shared" si="76"/>
        <v>0</v>
      </c>
      <c r="I73" s="25">
        <f t="shared" si="76"/>
        <v>0</v>
      </c>
      <c r="J73" s="25">
        <f t="shared" si="76"/>
        <v>0</v>
      </c>
      <c r="K73" s="25">
        <f t="shared" si="76"/>
        <v>210597.6099999994</v>
      </c>
      <c r="L73" s="25">
        <f t="shared" si="1"/>
        <v>-210597.6099999994</v>
      </c>
      <c r="M73" s="25">
        <f>SUM(M74:M76)</f>
        <v>12441029687.389999</v>
      </c>
      <c r="N73" s="33">
        <f t="shared" ref="N73:N136" si="77">M73/$M$326</f>
        <v>1.500025032803342E-3</v>
      </c>
      <c r="O73" s="25">
        <f t="shared" ref="O73:X73" si="78">SUM(O74:O76)</f>
        <v>0</v>
      </c>
      <c r="P73" s="25">
        <f t="shared" si="78"/>
        <v>12422398451</v>
      </c>
      <c r="Q73" s="25">
        <f t="shared" si="78"/>
        <v>18631236.390000001</v>
      </c>
      <c r="R73" s="25">
        <f t="shared" si="78"/>
        <v>11984259400.85</v>
      </c>
      <c r="S73" s="25">
        <f t="shared" si="78"/>
        <v>456770286.53999925</v>
      </c>
      <c r="T73" s="25">
        <f t="shared" si="78"/>
        <v>438139050.14999926</v>
      </c>
      <c r="U73" s="25">
        <f t="shared" si="78"/>
        <v>8191987876.5699997</v>
      </c>
      <c r="V73" s="25">
        <f t="shared" si="78"/>
        <v>3792271524.2800007</v>
      </c>
      <c r="W73" s="25">
        <f t="shared" si="78"/>
        <v>8191987876.5699997</v>
      </c>
      <c r="X73" s="25">
        <f t="shared" si="78"/>
        <v>0</v>
      </c>
      <c r="Y73" s="34">
        <f t="shared" si="45"/>
        <v>0.96328517027790928</v>
      </c>
      <c r="Z73" s="34">
        <f t="shared" si="46"/>
        <v>0.65846542307291889</v>
      </c>
      <c r="AA73" s="34">
        <f t="shared" si="47"/>
        <v>0.65846542307291889</v>
      </c>
      <c r="AB73" s="34">
        <f t="shared" si="48"/>
        <v>0.68356229638929311</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7"/>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6271607924.4200001</v>
      </c>
      <c r="V75" s="39">
        <f>+R75-U75</f>
        <v>3791768198.2800007</v>
      </c>
      <c r="W75" s="39">
        <v>6271607924.4200001</v>
      </c>
      <c r="X75" s="42">
        <f>+U75-W75</f>
        <v>0</v>
      </c>
      <c r="Y75" s="43">
        <f t="shared" si="45"/>
        <v>0.96587567248905337</v>
      </c>
      <c r="Z75" s="43">
        <f t="shared" si="46"/>
        <v>0.60194446155328574</v>
      </c>
      <c r="AA75" s="43">
        <f t="shared" si="47"/>
        <v>0.60194446155328574</v>
      </c>
      <c r="AB75" s="43">
        <f t="shared" si="48"/>
        <v>0.62321112198848527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9">SUM(F78:F83)</f>
        <v>7754408153</v>
      </c>
      <c r="G77" s="25">
        <f t="shared" si="79"/>
        <v>0</v>
      </c>
      <c r="H77" s="25">
        <f t="shared" si="79"/>
        <v>0</v>
      </c>
      <c r="I77" s="25">
        <f t="shared" si="79"/>
        <v>0</v>
      </c>
      <c r="J77" s="25">
        <f t="shared" si="79"/>
        <v>0</v>
      </c>
      <c r="K77" s="25">
        <f t="shared" si="79"/>
        <v>0</v>
      </c>
      <c r="L77" s="25">
        <f t="shared" ref="L77:L134" si="80">+G77-H77-I77+J77-K77</f>
        <v>0</v>
      </c>
      <c r="M77" s="25">
        <f>SUM(M78:M83)</f>
        <v>7754408153</v>
      </c>
      <c r="N77" s="33">
        <f t="shared" si="77"/>
        <v>9.3495527591772531E-4</v>
      </c>
      <c r="O77" s="25">
        <f t="shared" ref="O77:X77" si="81">SUM(O78:O83)</f>
        <v>0</v>
      </c>
      <c r="P77" s="25">
        <f t="shared" si="81"/>
        <v>7365277474.3400002</v>
      </c>
      <c r="Q77" s="25">
        <f t="shared" si="81"/>
        <v>389130678.66000009</v>
      </c>
      <c r="R77" s="25">
        <f t="shared" si="81"/>
        <v>7211562848.2200003</v>
      </c>
      <c r="S77" s="25">
        <f t="shared" si="81"/>
        <v>542845304.78000021</v>
      </c>
      <c r="T77" s="25">
        <f t="shared" si="81"/>
        <v>153714626.12000012</v>
      </c>
      <c r="U77" s="25">
        <f t="shared" si="81"/>
        <v>4009044075.0099998</v>
      </c>
      <c r="V77" s="25">
        <f t="shared" si="81"/>
        <v>3202518773.2100005</v>
      </c>
      <c r="W77" s="25">
        <f t="shared" si="81"/>
        <v>4002170542.0099998</v>
      </c>
      <c r="X77" s="25">
        <f t="shared" si="81"/>
        <v>6873533</v>
      </c>
      <c r="Y77" s="34">
        <f t="shared" si="45"/>
        <v>0.92999526281448242</v>
      </c>
      <c r="Z77" s="34">
        <f t="shared" si="46"/>
        <v>0.51700194210940442</v>
      </c>
      <c r="AA77" s="34">
        <f t="shared" si="47"/>
        <v>0.51611553880635663</v>
      </c>
      <c r="AB77" s="34">
        <f t="shared" si="48"/>
        <v>0.55591889849501008</v>
      </c>
      <c r="AC77" s="35">
        <f t="shared" si="49"/>
        <v>0.99828549328184102</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80"/>
        <v>0</v>
      </c>
      <c r="M78" s="40">
        <f t="shared" ref="M78:M83" si="82">+F78+L78</f>
        <v>1720717600</v>
      </c>
      <c r="N78" s="41">
        <f t="shared" si="77"/>
        <v>2.0746831566533948E-4</v>
      </c>
      <c r="O78" s="39">
        <v>0</v>
      </c>
      <c r="P78" s="39">
        <v>1544455566</v>
      </c>
      <c r="Q78" s="39">
        <f t="shared" ref="Q78:Q83" si="83">M78-P78</f>
        <v>176262034</v>
      </c>
      <c r="R78" s="39">
        <v>1544207840.8699999</v>
      </c>
      <c r="S78" s="39">
        <f t="shared" ref="S78:S83" si="84">+M78-R78</f>
        <v>176509759.13000011</v>
      </c>
      <c r="T78" s="39">
        <f t="shared" ref="T78:T83" si="85">P78-R78</f>
        <v>247725.13000011444</v>
      </c>
      <c r="U78" s="39">
        <v>810297040.87</v>
      </c>
      <c r="V78" s="39">
        <f t="shared" ref="V78:V83" si="86">+R78-U78</f>
        <v>733910799.99999988</v>
      </c>
      <c r="W78" s="39">
        <v>803423507.87</v>
      </c>
      <c r="X78" s="42">
        <f t="shared" ref="X78:X83" si="87">+U78-W78</f>
        <v>6873533</v>
      </c>
      <c r="Y78" s="43">
        <f t="shared" si="45"/>
        <v>0.89742084399555155</v>
      </c>
      <c r="Z78" s="43">
        <f t="shared" si="46"/>
        <v>0.47090646418099052</v>
      </c>
      <c r="AA78" s="43">
        <f t="shared" si="47"/>
        <v>0.46691189063795246</v>
      </c>
      <c r="AB78" s="43">
        <f t="shared" si="48"/>
        <v>0.5247331475881396</v>
      </c>
      <c r="AC78" s="44">
        <f t="shared" si="49"/>
        <v>0.99151726755336533</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80"/>
        <v>0</v>
      </c>
      <c r="M79" s="40">
        <f t="shared" si="82"/>
        <v>3542083927</v>
      </c>
      <c r="N79" s="41">
        <f t="shared" si="77"/>
        <v>4.2707192992037812E-4</v>
      </c>
      <c r="O79" s="39">
        <v>0</v>
      </c>
      <c r="P79" s="39">
        <v>3418732815</v>
      </c>
      <c r="Q79" s="39">
        <f t="shared" si="83"/>
        <v>123351112</v>
      </c>
      <c r="R79" s="39">
        <v>3341112639.8699999</v>
      </c>
      <c r="S79" s="39">
        <f t="shared" si="84"/>
        <v>200971287.13000011</v>
      </c>
      <c r="T79" s="39">
        <f t="shared" si="85"/>
        <v>77620175.130000114</v>
      </c>
      <c r="U79" s="39">
        <v>1944281706.8699999</v>
      </c>
      <c r="V79" s="39">
        <f t="shared" si="86"/>
        <v>1396830933</v>
      </c>
      <c r="W79" s="39">
        <v>1944281706.8699999</v>
      </c>
      <c r="X79" s="42">
        <f t="shared" si="87"/>
        <v>0</v>
      </c>
      <c r="Y79" s="43">
        <f t="shared" si="45"/>
        <v>0.94326185057387546</v>
      </c>
      <c r="Z79" s="43">
        <f t="shared" si="46"/>
        <v>0.54890898887218831</v>
      </c>
      <c r="AA79" s="43">
        <f t="shared" si="47"/>
        <v>0.54890898887218831</v>
      </c>
      <c r="AB79" s="43">
        <f t="shared" si="48"/>
        <v>0.5819264168674213</v>
      </c>
      <c r="AC79" s="44">
        <f t="shared" si="49"/>
        <v>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80"/>
        <v>0</v>
      </c>
      <c r="M80" s="40">
        <f t="shared" si="82"/>
        <v>95273523</v>
      </c>
      <c r="N80" s="46">
        <f t="shared" si="77"/>
        <v>1.1487205886842199E-5</v>
      </c>
      <c r="O80" s="39">
        <v>0</v>
      </c>
      <c r="P80" s="39">
        <v>76730943</v>
      </c>
      <c r="Q80" s="39">
        <f t="shared" si="83"/>
        <v>18542580</v>
      </c>
      <c r="R80" s="39">
        <v>2599315</v>
      </c>
      <c r="S80" s="39">
        <f t="shared" si="84"/>
        <v>92674208</v>
      </c>
      <c r="T80" s="39">
        <f t="shared" si="85"/>
        <v>74131628</v>
      </c>
      <c r="U80" s="39">
        <v>2599315</v>
      </c>
      <c r="V80" s="39">
        <f t="shared" si="86"/>
        <v>0</v>
      </c>
      <c r="W80" s="39">
        <v>2599315</v>
      </c>
      <c r="X80" s="42">
        <f t="shared" si="87"/>
        <v>0</v>
      </c>
      <c r="Y80" s="43">
        <f t="shared" si="45"/>
        <v>2.7282658582909756E-2</v>
      </c>
      <c r="Z80" s="43">
        <f t="shared" si="46"/>
        <v>2.7282658582909756E-2</v>
      </c>
      <c r="AA80" s="43">
        <f t="shared" si="47"/>
        <v>2.7282658582909756E-2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80"/>
        <v>0</v>
      </c>
      <c r="M81" s="40">
        <f t="shared" si="82"/>
        <v>1714116885</v>
      </c>
      <c r="N81" s="41">
        <f t="shared" si="77"/>
        <v>2.066724621079417E-4</v>
      </c>
      <c r="O81" s="39">
        <v>0</v>
      </c>
      <c r="P81" s="39">
        <v>1654570217.3399999</v>
      </c>
      <c r="Q81" s="39">
        <f t="shared" si="83"/>
        <v>59546667.660000086</v>
      </c>
      <c r="R81" s="39">
        <v>1652877774.52</v>
      </c>
      <c r="S81" s="39">
        <f t="shared" si="84"/>
        <v>61239110.480000019</v>
      </c>
      <c r="T81" s="39">
        <f t="shared" si="85"/>
        <v>1692442.8199999332</v>
      </c>
      <c r="U81" s="39">
        <v>887615807.80999994</v>
      </c>
      <c r="V81" s="39">
        <f t="shared" si="86"/>
        <v>765261966.71000004</v>
      </c>
      <c r="W81" s="39">
        <v>887615807.80999994</v>
      </c>
      <c r="X81" s="42">
        <f t="shared" si="87"/>
        <v>0</v>
      </c>
      <c r="Y81" s="43">
        <f t="shared" si="45"/>
        <v>0.96427366709009465</v>
      </c>
      <c r="Z81" s="43">
        <f t="shared" si="46"/>
        <v>0.51782688542269384</v>
      </c>
      <c r="AA81" s="43">
        <f t="shared" si="47"/>
        <v>0.51782688542269384</v>
      </c>
      <c r="AB81" s="43">
        <f t="shared" si="48"/>
        <v>0.53701236806076957</v>
      </c>
      <c r="AC81" s="44">
        <f t="shared" si="49"/>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80"/>
        <v>0</v>
      </c>
      <c r="M82" s="40">
        <f t="shared" si="82"/>
        <v>297120942</v>
      </c>
      <c r="N82" s="46">
        <f t="shared" si="77"/>
        <v>3.582411279203457E-5</v>
      </c>
      <c r="O82" s="39">
        <v>0</v>
      </c>
      <c r="P82" s="39">
        <v>290172657</v>
      </c>
      <c r="Q82" s="39">
        <f t="shared" si="83"/>
        <v>6948285</v>
      </c>
      <c r="R82" s="39">
        <v>290164220.91000003</v>
      </c>
      <c r="S82" s="39">
        <f t="shared" si="84"/>
        <v>6956721.0899999738</v>
      </c>
      <c r="T82" s="39">
        <f t="shared" si="85"/>
        <v>8436.089999973774</v>
      </c>
      <c r="U82" s="39">
        <v>160457724.69</v>
      </c>
      <c r="V82" s="39">
        <f t="shared" si="86"/>
        <v>129706496.22000003</v>
      </c>
      <c r="W82" s="39">
        <v>160457724.69</v>
      </c>
      <c r="X82" s="42">
        <f t="shared" si="87"/>
        <v>0</v>
      </c>
      <c r="Y82" s="43">
        <f t="shared" si="45"/>
        <v>0.97658623103719167</v>
      </c>
      <c r="Z82" s="43">
        <f t="shared" si="46"/>
        <v>0.5400417877310042</v>
      </c>
      <c r="AA82" s="43">
        <f t="shared" si="47"/>
        <v>0.5400417877310042</v>
      </c>
      <c r="AB82" s="43">
        <f t="shared" si="48"/>
        <v>0.55298935267339189</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80"/>
        <v>0</v>
      </c>
      <c r="M83" s="40">
        <f t="shared" si="82"/>
        <v>385095276</v>
      </c>
      <c r="N83" s="46">
        <f t="shared" si="77"/>
        <v>4.6431249545189183E-5</v>
      </c>
      <c r="O83" s="39">
        <v>0</v>
      </c>
      <c r="P83" s="39">
        <v>380615276</v>
      </c>
      <c r="Q83" s="39">
        <f t="shared" si="83"/>
        <v>4480000</v>
      </c>
      <c r="R83" s="39">
        <v>380601057.05000001</v>
      </c>
      <c r="S83" s="39">
        <f t="shared" si="84"/>
        <v>4494218.9499999881</v>
      </c>
      <c r="T83" s="39">
        <f t="shared" si="85"/>
        <v>14218.949999988079</v>
      </c>
      <c r="U83" s="39">
        <v>203792479.77000001</v>
      </c>
      <c r="V83" s="39">
        <f t="shared" si="86"/>
        <v>176808577.28</v>
      </c>
      <c r="W83" s="39">
        <v>203792479.77000001</v>
      </c>
      <c r="X83" s="42">
        <f t="shared" si="87"/>
        <v>0</v>
      </c>
      <c r="Y83" s="43">
        <f t="shared" si="45"/>
        <v>0.98832959210333193</v>
      </c>
      <c r="Z83" s="43">
        <f t="shared" si="46"/>
        <v>0.52920015505461571</v>
      </c>
      <c r="AA83" s="43">
        <f t="shared" si="47"/>
        <v>0.52920015505461571</v>
      </c>
      <c r="AB83" s="43">
        <f t="shared" si="48"/>
        <v>0.53544906403984982</v>
      </c>
      <c r="AC83" s="44">
        <f t="shared" si="49"/>
        <v>1</v>
      </c>
    </row>
    <row r="84" spans="1:29" ht="42" customHeight="1" x14ac:dyDescent="0.25">
      <c r="A84" s="29" t="s">
        <v>178</v>
      </c>
      <c r="B84" s="30" t="s">
        <v>41</v>
      </c>
      <c r="C84" s="30">
        <v>20</v>
      </c>
      <c r="D84" s="30" t="s">
        <v>39</v>
      </c>
      <c r="E84" s="31" t="s">
        <v>179</v>
      </c>
      <c r="F84" s="25">
        <f t="shared" ref="F84:K84" si="88">SUM(F85:F89)</f>
        <v>848832800</v>
      </c>
      <c r="G84" s="25">
        <f t="shared" si="88"/>
        <v>0</v>
      </c>
      <c r="H84" s="25">
        <f t="shared" si="88"/>
        <v>0</v>
      </c>
      <c r="I84" s="25">
        <f t="shared" si="88"/>
        <v>0</v>
      </c>
      <c r="J84" s="25">
        <f t="shared" si="88"/>
        <v>26506.19</v>
      </c>
      <c r="K84" s="25">
        <f t="shared" si="88"/>
        <v>0</v>
      </c>
      <c r="L84" s="25">
        <f t="shared" si="80"/>
        <v>26506.19</v>
      </c>
      <c r="M84" s="25">
        <f>SUM(M85:M89)</f>
        <v>848859306.19000006</v>
      </c>
      <c r="N84" s="33">
        <f t="shared" si="77"/>
        <v>1.0234765454371361E-4</v>
      </c>
      <c r="O84" s="25">
        <f t="shared" ref="O84:X84" si="89">SUM(O85:O89)</f>
        <v>0</v>
      </c>
      <c r="P84" s="25">
        <f t="shared" si="89"/>
        <v>848859306.19000006</v>
      </c>
      <c r="Q84" s="25">
        <f t="shared" si="89"/>
        <v>0</v>
      </c>
      <c r="R84" s="25">
        <f t="shared" si="89"/>
        <v>539390208.75</v>
      </c>
      <c r="S84" s="25">
        <f t="shared" si="89"/>
        <v>309469097.44000006</v>
      </c>
      <c r="T84" s="25">
        <f t="shared" si="89"/>
        <v>309469097.44000006</v>
      </c>
      <c r="U84" s="25">
        <f t="shared" si="89"/>
        <v>314858832.75000006</v>
      </c>
      <c r="V84" s="25">
        <f t="shared" si="89"/>
        <v>224531376</v>
      </c>
      <c r="W84" s="25">
        <f t="shared" si="89"/>
        <v>314858832.75000006</v>
      </c>
      <c r="X84" s="25">
        <f t="shared" si="89"/>
        <v>0</v>
      </c>
      <c r="Y84" s="65">
        <f t="shared" si="45"/>
        <v>0.63542945788152594</v>
      </c>
      <c r="Z84" s="34">
        <f t="shared" si="46"/>
        <v>0.37091992801870188</v>
      </c>
      <c r="AA84" s="34">
        <f t="shared" si="47"/>
        <v>0.37091992801870188</v>
      </c>
      <c r="AB84" s="34">
        <f t="shared" si="48"/>
        <v>0.5837310867760539</v>
      </c>
      <c r="AC84" s="35">
        <f t="shared" si="49"/>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80"/>
        <v>0</v>
      </c>
      <c r="M85" s="40">
        <f t="shared" ref="M85:M90" si="90">+F85+L85</f>
        <v>284080000</v>
      </c>
      <c r="N85" s="46">
        <f t="shared" si="77"/>
        <v>3.4251755845473797E-5</v>
      </c>
      <c r="O85" s="39">
        <v>0</v>
      </c>
      <c r="P85" s="39">
        <v>284080000</v>
      </c>
      <c r="Q85" s="39">
        <f t="shared" ref="Q85:Q90" si="91">M85-P85</f>
        <v>0</v>
      </c>
      <c r="R85" s="39">
        <v>178080000</v>
      </c>
      <c r="S85" s="39">
        <f t="shared" ref="S85:S90" si="92">+M85-R85</f>
        <v>106000000</v>
      </c>
      <c r="T85" s="39">
        <f t="shared" ref="T85:T90" si="93">P85-R85</f>
        <v>106000000</v>
      </c>
      <c r="U85" s="39">
        <v>70921100</v>
      </c>
      <c r="V85" s="39">
        <f t="shared" ref="V85:V90" si="94">+R85-U85</f>
        <v>107158900</v>
      </c>
      <c r="W85" s="39">
        <v>70921100</v>
      </c>
      <c r="X85" s="42">
        <f t="shared" ref="X85:X90" si="95">+U85-W85</f>
        <v>0</v>
      </c>
      <c r="Y85" s="43">
        <f t="shared" si="45"/>
        <v>0.62686567164179108</v>
      </c>
      <c r="Z85" s="43">
        <f t="shared" si="46"/>
        <v>0.24965185863137143</v>
      </c>
      <c r="AA85" s="43">
        <f t="shared" si="47"/>
        <v>0.24965185863137143</v>
      </c>
      <c r="AB85" s="43">
        <f t="shared" si="48"/>
        <v>0.39825415543575921</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80"/>
        <v>161.72</v>
      </c>
      <c r="M86" s="40">
        <f t="shared" si="90"/>
        <v>17139301.719999999</v>
      </c>
      <c r="N86" s="45">
        <f t="shared" si="77"/>
        <v>2.0664994997020171E-6</v>
      </c>
      <c r="O86" s="39">
        <v>0</v>
      </c>
      <c r="P86" s="39">
        <v>17139301.719999999</v>
      </c>
      <c r="Q86" s="39">
        <f t="shared" si="91"/>
        <v>0</v>
      </c>
      <c r="R86" s="39">
        <v>17139157.43</v>
      </c>
      <c r="S86" s="39">
        <f t="shared" si="92"/>
        <v>144.28999999910593</v>
      </c>
      <c r="T86" s="39">
        <f t="shared" si="93"/>
        <v>144.28999999910593</v>
      </c>
      <c r="U86" s="39">
        <v>13599017.43</v>
      </c>
      <c r="V86" s="39">
        <f t="shared" si="94"/>
        <v>3540140</v>
      </c>
      <c r="W86" s="39">
        <v>13599017.43</v>
      </c>
      <c r="X86" s="42">
        <f t="shared" si="95"/>
        <v>0</v>
      </c>
      <c r="Y86" s="43">
        <f t="shared" si="45"/>
        <v>0.99999158133730559</v>
      </c>
      <c r="Z86" s="43">
        <f t="shared" si="46"/>
        <v>0.79344057606099494</v>
      </c>
      <c r="AA86" s="43">
        <f t="shared" si="47"/>
        <v>0.79344057606099494</v>
      </c>
      <c r="AB86" s="43">
        <f t="shared" si="48"/>
        <v>0.79344725582580755</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80"/>
        <v>0</v>
      </c>
      <c r="M87" s="40">
        <f t="shared" si="90"/>
        <v>3936660</v>
      </c>
      <c r="N87" s="59">
        <f t="shared" si="77"/>
        <v>4.7464628684399772E-7</v>
      </c>
      <c r="O87" s="39">
        <v>0</v>
      </c>
      <c r="P87" s="39">
        <v>3936660</v>
      </c>
      <c r="Q87" s="39">
        <f t="shared" si="91"/>
        <v>0</v>
      </c>
      <c r="R87" s="39">
        <v>490596.13</v>
      </c>
      <c r="S87" s="39">
        <f t="shared" si="92"/>
        <v>3446063.87</v>
      </c>
      <c r="T87" s="39">
        <f t="shared" si="93"/>
        <v>3446063.87</v>
      </c>
      <c r="U87" s="39">
        <v>490596.13</v>
      </c>
      <c r="V87" s="39">
        <f t="shared" si="94"/>
        <v>0</v>
      </c>
      <c r="W87" s="39">
        <v>490596.13</v>
      </c>
      <c r="X87" s="42">
        <f t="shared" si="95"/>
        <v>0</v>
      </c>
      <c r="Y87" s="43">
        <f t="shared" si="45"/>
        <v>0.1246224286577962</v>
      </c>
      <c r="Z87" s="43">
        <f t="shared" si="46"/>
        <v>0.1246224286577962</v>
      </c>
      <c r="AA87" s="43">
        <f t="shared" si="47"/>
        <v>0.1246224286577962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80"/>
        <v>15780.41</v>
      </c>
      <c r="M88" s="40">
        <f t="shared" si="90"/>
        <v>389038130.41000003</v>
      </c>
      <c r="N88" s="46">
        <f t="shared" si="77"/>
        <v>4.6906642697067428E-5</v>
      </c>
      <c r="O88" s="39">
        <v>0</v>
      </c>
      <c r="P88" s="39">
        <v>389038130.41000003</v>
      </c>
      <c r="Q88" s="39">
        <f t="shared" si="91"/>
        <v>0</v>
      </c>
      <c r="R88" s="39">
        <v>189024625.65000001</v>
      </c>
      <c r="S88" s="39">
        <f t="shared" si="92"/>
        <v>200013504.76000002</v>
      </c>
      <c r="T88" s="39">
        <f t="shared" si="93"/>
        <v>200013504.76000002</v>
      </c>
      <c r="U88" s="39">
        <v>185477683.65000001</v>
      </c>
      <c r="V88" s="39">
        <f t="shared" si="94"/>
        <v>3546942</v>
      </c>
      <c r="W88" s="39">
        <v>185477683.65000001</v>
      </c>
      <c r="X88" s="42">
        <f t="shared" si="95"/>
        <v>0</v>
      </c>
      <c r="Y88" s="43">
        <f t="shared" si="45"/>
        <v>0.48587686109531342</v>
      </c>
      <c r="Z88" s="43">
        <f t="shared" si="46"/>
        <v>0.47675965195115588</v>
      </c>
      <c r="AA88" s="43">
        <f t="shared" si="47"/>
        <v>0.47675965195115588</v>
      </c>
      <c r="AB88" s="43">
        <f t="shared" si="48"/>
        <v>0.98123555601391554</v>
      </c>
      <c r="AC88" s="44">
        <f t="shared" si="49"/>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80"/>
        <v>10564.06</v>
      </c>
      <c r="M89" s="40">
        <f t="shared" si="90"/>
        <v>154665214.06</v>
      </c>
      <c r="N89" s="46">
        <f t="shared" si="77"/>
        <v>1.8648110214626374E-5</v>
      </c>
      <c r="O89" s="39">
        <v>0</v>
      </c>
      <c r="P89" s="39">
        <v>154665214.06</v>
      </c>
      <c r="Q89" s="39">
        <f t="shared" si="91"/>
        <v>0</v>
      </c>
      <c r="R89" s="39">
        <v>154655829.53999999</v>
      </c>
      <c r="S89" s="39">
        <f t="shared" si="92"/>
        <v>9384.5200000107288</v>
      </c>
      <c r="T89" s="39">
        <f t="shared" si="93"/>
        <v>9384.5200000107288</v>
      </c>
      <c r="U89" s="39">
        <v>44370435.539999999</v>
      </c>
      <c r="V89" s="39">
        <f t="shared" si="94"/>
        <v>110285394</v>
      </c>
      <c r="W89" s="39">
        <v>44370435.539999999</v>
      </c>
      <c r="X89" s="42">
        <f t="shared" si="95"/>
        <v>0</v>
      </c>
      <c r="Y89" s="43">
        <f t="shared" si="45"/>
        <v>0.99993932365427451</v>
      </c>
      <c r="Z89" s="43">
        <f t="shared" si="46"/>
        <v>0.28688051033108952</v>
      </c>
      <c r="AA89" s="43">
        <f t="shared" si="47"/>
        <v>0.28688051033108952</v>
      </c>
      <c r="AB89" s="43">
        <f t="shared" si="48"/>
        <v>0.28689791824836508</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80"/>
        <v>0</v>
      </c>
      <c r="M90" s="47">
        <f t="shared" si="90"/>
        <v>24500000</v>
      </c>
      <c r="N90" s="63">
        <f t="shared" si="77"/>
        <v>2.953984857132174E-6</v>
      </c>
      <c r="O90" s="66">
        <f>+O100</f>
        <v>0</v>
      </c>
      <c r="P90" s="66">
        <v>8678685.1500000004</v>
      </c>
      <c r="Q90" s="25">
        <f t="shared" si="91"/>
        <v>15821314.85</v>
      </c>
      <c r="R90" s="66">
        <v>8678685.1500000004</v>
      </c>
      <c r="S90" s="25">
        <f t="shared" si="92"/>
        <v>15821314.85</v>
      </c>
      <c r="T90" s="25">
        <f t="shared" si="93"/>
        <v>0</v>
      </c>
      <c r="U90" s="66">
        <v>8678685.1500000004</v>
      </c>
      <c r="V90" s="25">
        <f t="shared" si="94"/>
        <v>0</v>
      </c>
      <c r="W90" s="25">
        <v>8678685.1500000004</v>
      </c>
      <c r="X90" s="49">
        <f t="shared" si="95"/>
        <v>0</v>
      </c>
      <c r="Y90" s="34">
        <f t="shared" si="45"/>
        <v>0.35423204693877552</v>
      </c>
      <c r="Z90" s="34">
        <f t="shared" si="46"/>
        <v>0.35423204693877552</v>
      </c>
      <c r="AA90" s="34">
        <f t="shared" si="47"/>
        <v>0.35423204693877552</v>
      </c>
      <c r="AB90" s="34">
        <f t="shared" si="48"/>
        <v>1</v>
      </c>
      <c r="AC90" s="35">
        <f t="shared" si="49"/>
        <v>1</v>
      </c>
    </row>
    <row r="91" spans="1:29" s="50" customFormat="1" ht="32.25" customHeight="1" x14ac:dyDescent="0.25">
      <c r="A91" s="294" t="s">
        <v>192</v>
      </c>
      <c r="B91" s="52" t="s">
        <v>38</v>
      </c>
      <c r="C91" s="52">
        <v>10</v>
      </c>
      <c r="D91" s="367" t="s">
        <v>39</v>
      </c>
      <c r="E91" s="354" t="s">
        <v>193</v>
      </c>
      <c r="F91" s="66">
        <f t="shared" ref="F91:K91" si="96">+F101</f>
        <v>10647256000</v>
      </c>
      <c r="G91" s="66">
        <f t="shared" si="96"/>
        <v>0</v>
      </c>
      <c r="H91" s="66">
        <f t="shared" si="96"/>
        <v>0</v>
      </c>
      <c r="I91" s="66">
        <f t="shared" si="96"/>
        <v>5000000000</v>
      </c>
      <c r="J91" s="66">
        <f t="shared" si="96"/>
        <v>1134961772.28</v>
      </c>
      <c r="K91" s="66">
        <f t="shared" si="96"/>
        <v>1134961772.28</v>
      </c>
      <c r="L91" s="25">
        <f t="shared" si="80"/>
        <v>-5000000000</v>
      </c>
      <c r="M91" s="66">
        <f>+M101</f>
        <v>5647256000</v>
      </c>
      <c r="N91" s="55">
        <f t="shared" si="77"/>
        <v>6.8089423299382901E-4</v>
      </c>
      <c r="O91" s="66">
        <f>+O101</f>
        <v>0</v>
      </c>
      <c r="P91" s="66">
        <f t="shared" ref="P91:X91" si="97">+P101</f>
        <v>5647256000</v>
      </c>
      <c r="Q91" s="66">
        <f t="shared" si="97"/>
        <v>0</v>
      </c>
      <c r="R91" s="66">
        <f t="shared" si="97"/>
        <v>5626876195.2700005</v>
      </c>
      <c r="S91" s="66">
        <f t="shared" si="97"/>
        <v>20379804.730000019</v>
      </c>
      <c r="T91" s="66">
        <f t="shared" si="97"/>
        <v>20379804.730000257</v>
      </c>
      <c r="U91" s="66">
        <f t="shared" si="97"/>
        <v>5626876195.2700005</v>
      </c>
      <c r="V91" s="66">
        <f t="shared" si="97"/>
        <v>0</v>
      </c>
      <c r="W91" s="66">
        <f t="shared" si="97"/>
        <v>5626876195.2700005</v>
      </c>
      <c r="X91" s="66">
        <f t="shared" si="97"/>
        <v>0</v>
      </c>
      <c r="Y91" s="34">
        <f t="shared" si="45"/>
        <v>0.99639120225291722</v>
      </c>
      <c r="Z91" s="34">
        <f t="shared" si="46"/>
        <v>0.99639120225291722</v>
      </c>
      <c r="AA91" s="34">
        <f t="shared" si="47"/>
        <v>0.99639120225291722</v>
      </c>
      <c r="AB91" s="34">
        <f t="shared" si="48"/>
        <v>1</v>
      </c>
      <c r="AC91" s="35">
        <f t="shared" si="49"/>
        <v>1</v>
      </c>
    </row>
    <row r="92" spans="1:29" ht="30" customHeight="1" x14ac:dyDescent="0.25">
      <c r="A92" s="295"/>
      <c r="B92" s="30" t="s">
        <v>41</v>
      </c>
      <c r="C92" s="30">
        <v>20</v>
      </c>
      <c r="D92" s="367"/>
      <c r="E92" s="354"/>
      <c r="F92" s="25">
        <f t="shared" ref="F92:K92" si="98">+F93+F96</f>
        <v>6139374360</v>
      </c>
      <c r="G92" s="25">
        <f t="shared" si="98"/>
        <v>0</v>
      </c>
      <c r="H92" s="25">
        <f t="shared" si="98"/>
        <v>0</v>
      </c>
      <c r="I92" s="25">
        <f t="shared" si="98"/>
        <v>0</v>
      </c>
      <c r="J92" s="25">
        <f t="shared" si="98"/>
        <v>0</v>
      </c>
      <c r="K92" s="25">
        <f t="shared" si="98"/>
        <v>0</v>
      </c>
      <c r="L92" s="25">
        <f t="shared" si="80"/>
        <v>0</v>
      </c>
      <c r="M92" s="25">
        <f>+M93+M96</f>
        <v>6139374360</v>
      </c>
      <c r="N92" s="33">
        <f t="shared" si="77"/>
        <v>7.4022934251859315E-4</v>
      </c>
      <c r="O92" s="25">
        <f t="shared" ref="O92:X92" si="99">+O93+O96</f>
        <v>3136959547</v>
      </c>
      <c r="P92" s="25">
        <f t="shared" si="99"/>
        <v>215720000</v>
      </c>
      <c r="Q92" s="25">
        <f t="shared" si="99"/>
        <v>5923654360</v>
      </c>
      <c r="R92" s="25">
        <f t="shared" si="99"/>
        <v>26503419</v>
      </c>
      <c r="S92" s="25">
        <f t="shared" si="99"/>
        <v>6112870941</v>
      </c>
      <c r="T92" s="25">
        <f t="shared" si="99"/>
        <v>189216581</v>
      </c>
      <c r="U92" s="25">
        <f t="shared" si="99"/>
        <v>26503419</v>
      </c>
      <c r="V92" s="25">
        <f t="shared" si="99"/>
        <v>0</v>
      </c>
      <c r="W92" s="25">
        <f t="shared" si="99"/>
        <v>26503419</v>
      </c>
      <c r="X92" s="25">
        <f t="shared" si="99"/>
        <v>0</v>
      </c>
      <c r="Y92" s="34">
        <f t="shared" si="45"/>
        <v>4.3169576321454356E-3</v>
      </c>
      <c r="Z92" s="34">
        <f t="shared" si="46"/>
        <v>4.3169576321454356E-3</v>
      </c>
      <c r="AA92" s="34">
        <f t="shared" si="47"/>
        <v>4.3169576321454356E-3</v>
      </c>
      <c r="AB92" s="34">
        <f t="shared" si="48"/>
        <v>1</v>
      </c>
      <c r="AC92" s="35">
        <f t="shared" si="49"/>
        <v>1</v>
      </c>
    </row>
    <row r="93" spans="1:29" ht="42" customHeight="1" x14ac:dyDescent="0.25">
      <c r="A93" s="29" t="s">
        <v>194</v>
      </c>
      <c r="B93" s="30" t="s">
        <v>41</v>
      </c>
      <c r="C93" s="30">
        <v>20</v>
      </c>
      <c r="D93" s="30" t="s">
        <v>39</v>
      </c>
      <c r="E93" s="31" t="s">
        <v>195</v>
      </c>
      <c r="F93" s="25">
        <f t="shared" ref="F93:K94" si="100">+F94</f>
        <v>5923654360</v>
      </c>
      <c r="G93" s="25">
        <f t="shared" si="100"/>
        <v>0</v>
      </c>
      <c r="H93" s="25">
        <f t="shared" si="100"/>
        <v>0</v>
      </c>
      <c r="I93" s="25">
        <f t="shared" si="100"/>
        <v>0</v>
      </c>
      <c r="J93" s="25">
        <f t="shared" si="100"/>
        <v>0</v>
      </c>
      <c r="K93" s="25">
        <f t="shared" si="100"/>
        <v>0</v>
      </c>
      <c r="L93" s="25">
        <f t="shared" si="80"/>
        <v>0</v>
      </c>
      <c r="M93" s="25">
        <f>+M94</f>
        <v>5923654360</v>
      </c>
      <c r="N93" s="33">
        <f t="shared" si="77"/>
        <v>7.1421980727857058E-4</v>
      </c>
      <c r="O93" s="25">
        <f t="shared" ref="O93:X94" si="101">+O94</f>
        <v>3136959547</v>
      </c>
      <c r="P93" s="25">
        <f t="shared" si="101"/>
        <v>0</v>
      </c>
      <c r="Q93" s="25">
        <f t="shared" si="101"/>
        <v>5923654360</v>
      </c>
      <c r="R93" s="25">
        <f t="shared" si="101"/>
        <v>0</v>
      </c>
      <c r="S93" s="25">
        <f t="shared" si="101"/>
        <v>5923654360</v>
      </c>
      <c r="T93" s="25">
        <f t="shared" si="101"/>
        <v>0</v>
      </c>
      <c r="U93" s="25">
        <f t="shared" si="101"/>
        <v>0</v>
      </c>
      <c r="V93" s="25">
        <f t="shared" si="101"/>
        <v>0</v>
      </c>
      <c r="W93" s="25">
        <f t="shared" si="101"/>
        <v>0</v>
      </c>
      <c r="X93" s="25">
        <f t="shared" si="101"/>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100"/>
        <v>5923654360</v>
      </c>
      <c r="G94" s="25">
        <f t="shared" si="100"/>
        <v>0</v>
      </c>
      <c r="H94" s="25">
        <f t="shared" si="100"/>
        <v>0</v>
      </c>
      <c r="I94" s="25">
        <f t="shared" si="100"/>
        <v>0</v>
      </c>
      <c r="J94" s="25">
        <f t="shared" si="100"/>
        <v>0</v>
      </c>
      <c r="K94" s="25">
        <f t="shared" si="100"/>
        <v>0</v>
      </c>
      <c r="L94" s="25">
        <f t="shared" si="80"/>
        <v>0</v>
      </c>
      <c r="M94" s="25">
        <f>+M95</f>
        <v>5923654360</v>
      </c>
      <c r="N94" s="33">
        <f t="shared" si="77"/>
        <v>7.1421980727857058E-4</v>
      </c>
      <c r="O94" s="25">
        <f t="shared" si="101"/>
        <v>3136959547</v>
      </c>
      <c r="P94" s="25">
        <f t="shared" si="101"/>
        <v>0</v>
      </c>
      <c r="Q94" s="25">
        <f t="shared" si="101"/>
        <v>5923654360</v>
      </c>
      <c r="R94" s="25">
        <f t="shared" si="101"/>
        <v>0</v>
      </c>
      <c r="S94" s="25">
        <f t="shared" si="101"/>
        <v>5923654360</v>
      </c>
      <c r="T94" s="25">
        <f t="shared" si="101"/>
        <v>0</v>
      </c>
      <c r="U94" s="25">
        <f t="shared" si="101"/>
        <v>0</v>
      </c>
      <c r="V94" s="25">
        <f t="shared" si="101"/>
        <v>0</v>
      </c>
      <c r="W94" s="25">
        <f t="shared" si="101"/>
        <v>0</v>
      </c>
      <c r="X94" s="25">
        <f t="shared" si="101"/>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80"/>
        <v>0</v>
      </c>
      <c r="M95" s="40">
        <f>+F95+L95</f>
        <v>5923654360</v>
      </c>
      <c r="N95" s="41">
        <f t="shared" si="77"/>
        <v>7.1421980727857058E-4</v>
      </c>
      <c r="O95" s="68">
        <f>5923654360-2786694813</f>
        <v>3136959547</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2">+F97</f>
        <v>215720000</v>
      </c>
      <c r="G96" s="25">
        <f t="shared" si="102"/>
        <v>0</v>
      </c>
      <c r="H96" s="25">
        <f t="shared" si="102"/>
        <v>0</v>
      </c>
      <c r="I96" s="25">
        <f t="shared" si="102"/>
        <v>0</v>
      </c>
      <c r="J96" s="25">
        <f t="shared" si="102"/>
        <v>0</v>
      </c>
      <c r="K96" s="25">
        <f t="shared" si="102"/>
        <v>0</v>
      </c>
      <c r="L96" s="25">
        <f t="shared" si="80"/>
        <v>0</v>
      </c>
      <c r="M96" s="25">
        <f>+M97</f>
        <v>215720000</v>
      </c>
      <c r="N96" s="58">
        <f t="shared" si="77"/>
        <v>2.6009535240022552E-5</v>
      </c>
      <c r="O96" s="25">
        <f t="shared" ref="O96:X97" si="103">+O97</f>
        <v>0</v>
      </c>
      <c r="P96" s="25">
        <f t="shared" si="103"/>
        <v>215720000</v>
      </c>
      <c r="Q96" s="25">
        <f t="shared" si="103"/>
        <v>0</v>
      </c>
      <c r="R96" s="25">
        <f t="shared" si="103"/>
        <v>26503419</v>
      </c>
      <c r="S96" s="25">
        <f t="shared" si="103"/>
        <v>189216581</v>
      </c>
      <c r="T96" s="25">
        <f t="shared" si="103"/>
        <v>189216581</v>
      </c>
      <c r="U96" s="25">
        <f t="shared" si="103"/>
        <v>26503419</v>
      </c>
      <c r="V96" s="25">
        <f t="shared" si="103"/>
        <v>0</v>
      </c>
      <c r="W96" s="25">
        <f t="shared" si="103"/>
        <v>26503419</v>
      </c>
      <c r="X96" s="25">
        <f t="shared" si="103"/>
        <v>0</v>
      </c>
      <c r="Y96" s="34">
        <f t="shared" si="45"/>
        <v>0.1228602772111997</v>
      </c>
      <c r="Z96" s="34">
        <f t="shared" si="46"/>
        <v>0.1228602772111997</v>
      </c>
      <c r="AA96" s="34">
        <f t="shared" si="47"/>
        <v>0.1228602772111997</v>
      </c>
      <c r="AB96" s="34">
        <f t="shared" ref="AB96:AB104" si="104">+U96/R96</f>
        <v>1</v>
      </c>
      <c r="AC96" s="35">
        <f t="shared" ref="AC96:AC104" si="105">+W96/U96</f>
        <v>1</v>
      </c>
    </row>
    <row r="97" spans="1:29" ht="42" customHeight="1" x14ac:dyDescent="0.25">
      <c r="A97" s="29" t="s">
        <v>202</v>
      </c>
      <c r="B97" s="30" t="s">
        <v>41</v>
      </c>
      <c r="C97" s="30">
        <v>20</v>
      </c>
      <c r="D97" s="30" t="s">
        <v>39</v>
      </c>
      <c r="E97" s="31" t="s">
        <v>203</v>
      </c>
      <c r="F97" s="25">
        <f t="shared" si="102"/>
        <v>215720000</v>
      </c>
      <c r="G97" s="25">
        <f t="shared" si="102"/>
        <v>0</v>
      </c>
      <c r="H97" s="25">
        <f t="shared" si="102"/>
        <v>0</v>
      </c>
      <c r="I97" s="25">
        <f t="shared" si="102"/>
        <v>0</v>
      </c>
      <c r="J97" s="25">
        <f t="shared" si="102"/>
        <v>0</v>
      </c>
      <c r="K97" s="25">
        <f t="shared" si="102"/>
        <v>0</v>
      </c>
      <c r="L97" s="25">
        <f t="shared" si="80"/>
        <v>0</v>
      </c>
      <c r="M97" s="25">
        <f>+M98</f>
        <v>215720000</v>
      </c>
      <c r="N97" s="58">
        <f t="shared" si="77"/>
        <v>2.6009535240022552E-5</v>
      </c>
      <c r="O97" s="25">
        <f t="shared" si="103"/>
        <v>0</v>
      </c>
      <c r="P97" s="25">
        <f t="shared" si="103"/>
        <v>215720000</v>
      </c>
      <c r="Q97" s="25">
        <f t="shared" si="103"/>
        <v>0</v>
      </c>
      <c r="R97" s="25">
        <f t="shared" si="103"/>
        <v>26503419</v>
      </c>
      <c r="S97" s="25">
        <f t="shared" si="103"/>
        <v>189216581</v>
      </c>
      <c r="T97" s="25">
        <f t="shared" si="103"/>
        <v>189216581</v>
      </c>
      <c r="U97" s="25">
        <f t="shared" si="103"/>
        <v>26503419</v>
      </c>
      <c r="V97" s="25">
        <f t="shared" si="103"/>
        <v>0</v>
      </c>
      <c r="W97" s="25">
        <f t="shared" si="103"/>
        <v>26503419</v>
      </c>
      <c r="X97" s="25">
        <f t="shared" si="103"/>
        <v>0</v>
      </c>
      <c r="Y97" s="34">
        <f t="shared" si="45"/>
        <v>0.1228602772111997</v>
      </c>
      <c r="Z97" s="34">
        <f t="shared" si="46"/>
        <v>0.1228602772111997</v>
      </c>
      <c r="AA97" s="34">
        <f t="shared" si="47"/>
        <v>0.1228602772111997</v>
      </c>
      <c r="AB97" s="34">
        <f t="shared" si="104"/>
        <v>1</v>
      </c>
      <c r="AC97" s="35">
        <f t="shared" si="105"/>
        <v>1</v>
      </c>
    </row>
    <row r="98" spans="1:29" ht="51.75" customHeight="1" x14ac:dyDescent="0.25">
      <c r="A98" s="29" t="s">
        <v>204</v>
      </c>
      <c r="B98" s="30" t="s">
        <v>41</v>
      </c>
      <c r="C98" s="30">
        <v>20</v>
      </c>
      <c r="D98" s="30" t="s">
        <v>39</v>
      </c>
      <c r="E98" s="31" t="s">
        <v>205</v>
      </c>
      <c r="F98" s="25">
        <f t="shared" ref="F98:K98" si="106">+F99+F100</f>
        <v>215720000</v>
      </c>
      <c r="G98" s="25">
        <f t="shared" si="106"/>
        <v>0</v>
      </c>
      <c r="H98" s="25">
        <f t="shared" si="106"/>
        <v>0</v>
      </c>
      <c r="I98" s="25">
        <f t="shared" si="106"/>
        <v>0</v>
      </c>
      <c r="J98" s="25">
        <f t="shared" si="106"/>
        <v>0</v>
      </c>
      <c r="K98" s="25">
        <f t="shared" si="106"/>
        <v>0</v>
      </c>
      <c r="L98" s="25">
        <f t="shared" si="80"/>
        <v>0</v>
      </c>
      <c r="M98" s="25">
        <f>+M99+M100</f>
        <v>215720000</v>
      </c>
      <c r="N98" s="58">
        <f t="shared" si="77"/>
        <v>2.6009535240022552E-5</v>
      </c>
      <c r="O98" s="25">
        <f t="shared" ref="O98:X98" si="107">+O99+O100</f>
        <v>0</v>
      </c>
      <c r="P98" s="25">
        <f t="shared" si="107"/>
        <v>215720000</v>
      </c>
      <c r="Q98" s="25">
        <f t="shared" si="107"/>
        <v>0</v>
      </c>
      <c r="R98" s="25">
        <f t="shared" si="107"/>
        <v>26503419</v>
      </c>
      <c r="S98" s="25">
        <f t="shared" si="107"/>
        <v>189216581</v>
      </c>
      <c r="T98" s="25">
        <f t="shared" si="107"/>
        <v>189216581</v>
      </c>
      <c r="U98" s="25">
        <f t="shared" si="107"/>
        <v>26503419</v>
      </c>
      <c r="V98" s="25">
        <f t="shared" si="107"/>
        <v>0</v>
      </c>
      <c r="W98" s="25">
        <f t="shared" si="107"/>
        <v>26503419</v>
      </c>
      <c r="X98" s="25">
        <f t="shared" si="107"/>
        <v>0</v>
      </c>
      <c r="Y98" s="34">
        <f t="shared" si="45"/>
        <v>0.1228602772111997</v>
      </c>
      <c r="Z98" s="34">
        <f t="shared" si="46"/>
        <v>0.1228602772111997</v>
      </c>
      <c r="AA98" s="34">
        <f t="shared" si="47"/>
        <v>0.1228602772111997</v>
      </c>
      <c r="AB98" s="34">
        <f t="shared" si="104"/>
        <v>1</v>
      </c>
      <c r="AC98" s="35">
        <f t="shared" si="105"/>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80"/>
        <v>0</v>
      </c>
      <c r="M99" s="40">
        <f>+F99+L99</f>
        <v>59277258</v>
      </c>
      <c r="N99" s="46">
        <f t="shared" si="77"/>
        <v>7.147107040992531E-6</v>
      </c>
      <c r="O99" s="42">
        <v>0</v>
      </c>
      <c r="P99" s="39">
        <v>59277258</v>
      </c>
      <c r="Q99" s="39">
        <f>M99-P99</f>
        <v>0</v>
      </c>
      <c r="R99" s="39">
        <v>10330053</v>
      </c>
      <c r="S99" s="39">
        <f>+M99-R99</f>
        <v>48947205</v>
      </c>
      <c r="T99" s="39">
        <f>P99-R99</f>
        <v>48947205</v>
      </c>
      <c r="U99" s="39">
        <v>10330053</v>
      </c>
      <c r="V99" s="39">
        <f>+R99-U99</f>
        <v>0</v>
      </c>
      <c r="W99" s="39">
        <v>10330053</v>
      </c>
      <c r="X99" s="42">
        <f>+U99-W99</f>
        <v>0</v>
      </c>
      <c r="Y99" s="43">
        <f t="shared" si="45"/>
        <v>0.17426671456361897</v>
      </c>
      <c r="Z99" s="43">
        <f t="shared" si="46"/>
        <v>0.17426671456361897</v>
      </c>
      <c r="AA99" s="43">
        <f t="shared" si="47"/>
        <v>0.17426671456361897</v>
      </c>
      <c r="AB99" s="43">
        <f t="shared" si="104"/>
        <v>1</v>
      </c>
      <c r="AC99" s="44">
        <f t="shared" si="105"/>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80"/>
        <v>0</v>
      </c>
      <c r="M100" s="40">
        <f>+F100+L100</f>
        <v>156442742</v>
      </c>
      <c r="N100" s="46">
        <f t="shared" si="77"/>
        <v>1.8862428199030023E-5</v>
      </c>
      <c r="O100" s="42">
        <v>0</v>
      </c>
      <c r="P100" s="39">
        <v>156442742</v>
      </c>
      <c r="Q100" s="39">
        <f>M100-P100</f>
        <v>0</v>
      </c>
      <c r="R100" s="39">
        <v>16173366</v>
      </c>
      <c r="S100" s="39">
        <f>+M100-R100</f>
        <v>140269376</v>
      </c>
      <c r="T100" s="39">
        <f>P100-R100</f>
        <v>140269376</v>
      </c>
      <c r="U100" s="39">
        <v>16173366</v>
      </c>
      <c r="V100" s="39">
        <f>+R100-U100</f>
        <v>0</v>
      </c>
      <c r="W100" s="39">
        <v>16173366</v>
      </c>
      <c r="X100" s="42">
        <f>+U100-W100</f>
        <v>0</v>
      </c>
      <c r="Y100" s="43">
        <f t="shared" si="45"/>
        <v>0.10338201563866734</v>
      </c>
      <c r="Z100" s="43">
        <f t="shared" si="46"/>
        <v>0.10338201563866734</v>
      </c>
      <c r="AA100" s="43">
        <f t="shared" si="47"/>
        <v>0.10338201563866734</v>
      </c>
      <c r="AB100" s="43">
        <f t="shared" si="104"/>
        <v>1</v>
      </c>
      <c r="AC100" s="44">
        <f t="shared" si="105"/>
        <v>1</v>
      </c>
    </row>
    <row r="101" spans="1:29" ht="42" customHeight="1" x14ac:dyDescent="0.25">
      <c r="A101" s="69" t="s">
        <v>210</v>
      </c>
      <c r="B101" s="70" t="s">
        <v>38</v>
      </c>
      <c r="C101" s="70">
        <v>10</v>
      </c>
      <c r="D101" s="70" t="s">
        <v>39</v>
      </c>
      <c r="E101" s="67" t="s">
        <v>211</v>
      </c>
      <c r="F101" s="71">
        <f t="shared" ref="F101:K101" si="108">+F102</f>
        <v>10647256000</v>
      </c>
      <c r="G101" s="71">
        <f t="shared" si="108"/>
        <v>0</v>
      </c>
      <c r="H101" s="71">
        <f t="shared" si="108"/>
        <v>0</v>
      </c>
      <c r="I101" s="48">
        <f t="shared" si="108"/>
        <v>5000000000</v>
      </c>
      <c r="J101" s="71">
        <f t="shared" si="108"/>
        <v>1134961772.28</v>
      </c>
      <c r="K101" s="71">
        <f t="shared" si="108"/>
        <v>1134961772.28</v>
      </c>
      <c r="L101" s="25">
        <f t="shared" si="80"/>
        <v>-5000000000</v>
      </c>
      <c r="M101" s="71">
        <f>+M102</f>
        <v>5647256000</v>
      </c>
      <c r="N101" s="64">
        <f t="shared" si="77"/>
        <v>6.8089423299382901E-4</v>
      </c>
      <c r="O101" s="71">
        <f t="shared" ref="O101:X101" si="109">+O102</f>
        <v>0</v>
      </c>
      <c r="P101" s="71">
        <f t="shared" si="109"/>
        <v>5647256000</v>
      </c>
      <c r="Q101" s="71">
        <f t="shared" si="109"/>
        <v>0</v>
      </c>
      <c r="R101" s="71">
        <f t="shared" si="109"/>
        <v>5626876195.2700005</v>
      </c>
      <c r="S101" s="71">
        <f t="shared" si="109"/>
        <v>20379804.730000019</v>
      </c>
      <c r="T101" s="71">
        <f t="shared" si="109"/>
        <v>20379804.730000257</v>
      </c>
      <c r="U101" s="71">
        <f t="shared" si="109"/>
        <v>5626876195.2700005</v>
      </c>
      <c r="V101" s="71">
        <f t="shared" si="109"/>
        <v>0</v>
      </c>
      <c r="W101" s="71">
        <f t="shared" si="109"/>
        <v>5626876195.2700005</v>
      </c>
      <c r="X101" s="71">
        <f t="shared" si="109"/>
        <v>0</v>
      </c>
      <c r="Y101" s="34">
        <f t="shared" si="45"/>
        <v>0.99639120225291722</v>
      </c>
      <c r="Z101" s="34">
        <f t="shared" si="46"/>
        <v>0.99639120225291722</v>
      </c>
      <c r="AA101" s="34">
        <f t="shared" si="47"/>
        <v>0.99639120225291722</v>
      </c>
      <c r="AB101" s="34">
        <f t="shared" si="104"/>
        <v>1</v>
      </c>
      <c r="AC101" s="35">
        <f t="shared" si="105"/>
        <v>1</v>
      </c>
    </row>
    <row r="102" spans="1:29" ht="42" customHeight="1" x14ac:dyDescent="0.25">
      <c r="A102" s="69" t="s">
        <v>212</v>
      </c>
      <c r="B102" s="70" t="s">
        <v>38</v>
      </c>
      <c r="C102" s="70">
        <v>10</v>
      </c>
      <c r="D102" s="70" t="s">
        <v>39</v>
      </c>
      <c r="E102" s="67" t="s">
        <v>213</v>
      </c>
      <c r="F102" s="71">
        <f t="shared" ref="F102:K102" si="110">+F103+F104</f>
        <v>10647256000</v>
      </c>
      <c r="G102" s="71">
        <f t="shared" si="110"/>
        <v>0</v>
      </c>
      <c r="H102" s="71">
        <f t="shared" si="110"/>
        <v>0</v>
      </c>
      <c r="I102" s="48">
        <f t="shared" si="110"/>
        <v>5000000000</v>
      </c>
      <c r="J102" s="71">
        <f t="shared" si="110"/>
        <v>1134961772.28</v>
      </c>
      <c r="K102" s="71">
        <f t="shared" si="110"/>
        <v>1134961772.28</v>
      </c>
      <c r="L102" s="25">
        <f t="shared" si="80"/>
        <v>-5000000000</v>
      </c>
      <c r="M102" s="71">
        <f>+M103+M104</f>
        <v>5647256000</v>
      </c>
      <c r="N102" s="64">
        <f t="shared" si="77"/>
        <v>6.8089423299382901E-4</v>
      </c>
      <c r="O102" s="71">
        <f t="shared" ref="O102:X102" si="111">+O103+O104</f>
        <v>0</v>
      </c>
      <c r="P102" s="71">
        <f t="shared" si="111"/>
        <v>5647256000</v>
      </c>
      <c r="Q102" s="71">
        <f t="shared" si="111"/>
        <v>0</v>
      </c>
      <c r="R102" s="71">
        <f t="shared" si="111"/>
        <v>5626876195.2700005</v>
      </c>
      <c r="S102" s="71">
        <f t="shared" si="111"/>
        <v>20379804.730000019</v>
      </c>
      <c r="T102" s="71">
        <f t="shared" si="111"/>
        <v>20379804.730000257</v>
      </c>
      <c r="U102" s="71">
        <f t="shared" si="111"/>
        <v>5626876195.2700005</v>
      </c>
      <c r="V102" s="71">
        <f t="shared" si="111"/>
        <v>0</v>
      </c>
      <c r="W102" s="71">
        <f t="shared" si="111"/>
        <v>5626876195.2700005</v>
      </c>
      <c r="X102" s="71">
        <f t="shared" si="111"/>
        <v>0</v>
      </c>
      <c r="Y102" s="34">
        <f t="shared" si="45"/>
        <v>0.99639120225291722</v>
      </c>
      <c r="Z102" s="34">
        <f t="shared" si="46"/>
        <v>0.99639120225291722</v>
      </c>
      <c r="AA102" s="34">
        <f t="shared" si="47"/>
        <v>0.99639120225291722</v>
      </c>
      <c r="AB102" s="34">
        <f t="shared" si="104"/>
        <v>1</v>
      </c>
      <c r="AC102" s="35">
        <f t="shared" si="105"/>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80"/>
        <v>-3634961772.2799997</v>
      </c>
      <c r="M103" s="40">
        <f>+F103+L103</f>
        <v>1688666227.7200003</v>
      </c>
      <c r="N103" s="41">
        <f t="shared" si="77"/>
        <v>2.0360385573205681E-4</v>
      </c>
      <c r="O103" s="68">
        <v>0</v>
      </c>
      <c r="P103" s="39">
        <v>1688666227.72</v>
      </c>
      <c r="Q103" s="39">
        <f>M103-P103</f>
        <v>0</v>
      </c>
      <c r="R103" s="39">
        <v>1669135913.6900001</v>
      </c>
      <c r="S103" s="39">
        <f>+M103-R103</f>
        <v>19530314.03000021</v>
      </c>
      <c r="T103" s="39">
        <f>P103-R103</f>
        <v>19530314.029999971</v>
      </c>
      <c r="U103" s="39">
        <v>1669135913.6900001</v>
      </c>
      <c r="V103" s="39">
        <f>+R103-U103</f>
        <v>0</v>
      </c>
      <c r="W103" s="39">
        <v>1669135913.6900001</v>
      </c>
      <c r="X103" s="42">
        <f>+U103-W103</f>
        <v>0</v>
      </c>
      <c r="Y103" s="43">
        <f t="shared" si="45"/>
        <v>0.98843447348599511</v>
      </c>
      <c r="Z103" s="43">
        <f t="shared" si="46"/>
        <v>0.98843447348599511</v>
      </c>
      <c r="AA103" s="43">
        <f t="shared" si="47"/>
        <v>0.98843447348599511</v>
      </c>
      <c r="AB103" s="43">
        <f t="shared" si="104"/>
        <v>1</v>
      </c>
      <c r="AC103" s="44">
        <f t="shared" si="105"/>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80"/>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45"/>
        <v>0.99978540572555707</v>
      </c>
      <c r="Z104" s="43">
        <f t="shared" si="46"/>
        <v>0.99978540572555707</v>
      </c>
      <c r="AA104" s="43">
        <f t="shared" si="47"/>
        <v>0.99978540572555707</v>
      </c>
      <c r="AB104" s="43">
        <f t="shared" si="104"/>
        <v>1</v>
      </c>
      <c r="AC104" s="44">
        <f t="shared" si="105"/>
        <v>1</v>
      </c>
    </row>
    <row r="105" spans="1:29" ht="48.75" customHeight="1" x14ac:dyDescent="0.25">
      <c r="A105" s="29" t="s">
        <v>218</v>
      </c>
      <c r="B105" s="30" t="s">
        <v>41</v>
      </c>
      <c r="C105" s="30">
        <v>20</v>
      </c>
      <c r="D105" s="30" t="s">
        <v>39</v>
      </c>
      <c r="E105" s="31" t="s">
        <v>219</v>
      </c>
      <c r="F105" s="25">
        <f t="shared" ref="F105:K106" si="112">+F106</f>
        <v>16069012000</v>
      </c>
      <c r="G105" s="25">
        <f t="shared" si="112"/>
        <v>0</v>
      </c>
      <c r="H105" s="25">
        <f t="shared" si="112"/>
        <v>0</v>
      </c>
      <c r="I105" s="25">
        <f t="shared" si="112"/>
        <v>0</v>
      </c>
      <c r="J105" s="25">
        <f t="shared" si="112"/>
        <v>0</v>
      </c>
      <c r="K105" s="25">
        <f t="shared" si="112"/>
        <v>0</v>
      </c>
      <c r="L105" s="25">
        <f t="shared" si="80"/>
        <v>0</v>
      </c>
      <c r="M105" s="25">
        <f>+M106</f>
        <v>16069012000</v>
      </c>
      <c r="N105" s="64">
        <f t="shared" si="77"/>
        <v>1.9374538006969465E-3</v>
      </c>
      <c r="O105" s="25">
        <f t="shared" ref="O105:X106" si="113">+O106</f>
        <v>0</v>
      </c>
      <c r="P105" s="25">
        <f t="shared" si="113"/>
        <v>0</v>
      </c>
      <c r="Q105" s="25">
        <f t="shared" si="113"/>
        <v>16069012000</v>
      </c>
      <c r="R105" s="25">
        <f t="shared" si="113"/>
        <v>0</v>
      </c>
      <c r="S105" s="25">
        <f t="shared" si="113"/>
        <v>16069012000</v>
      </c>
      <c r="T105" s="25">
        <f t="shared" si="113"/>
        <v>0</v>
      </c>
      <c r="U105" s="25">
        <f t="shared" si="113"/>
        <v>0</v>
      </c>
      <c r="V105" s="25">
        <f t="shared" si="113"/>
        <v>0</v>
      </c>
      <c r="W105" s="25">
        <f t="shared" si="113"/>
        <v>0</v>
      </c>
      <c r="X105" s="25">
        <f t="shared" si="113"/>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2"/>
        <v>16069012000</v>
      </c>
      <c r="G106" s="25">
        <f t="shared" si="112"/>
        <v>0</v>
      </c>
      <c r="H106" s="25">
        <f t="shared" si="112"/>
        <v>0</v>
      </c>
      <c r="I106" s="25">
        <f t="shared" si="112"/>
        <v>0</v>
      </c>
      <c r="J106" s="25">
        <f t="shared" si="112"/>
        <v>0</v>
      </c>
      <c r="K106" s="25">
        <f t="shared" si="112"/>
        <v>0</v>
      </c>
      <c r="L106" s="25">
        <f t="shared" si="80"/>
        <v>0</v>
      </c>
      <c r="M106" s="25">
        <f>+M107</f>
        <v>16069012000</v>
      </c>
      <c r="N106" s="64">
        <f t="shared" si="77"/>
        <v>1.9374538006969465E-3</v>
      </c>
      <c r="O106" s="25">
        <f t="shared" si="113"/>
        <v>0</v>
      </c>
      <c r="P106" s="25">
        <f t="shared" si="113"/>
        <v>0</v>
      </c>
      <c r="Q106" s="25">
        <f t="shared" si="113"/>
        <v>16069012000</v>
      </c>
      <c r="R106" s="25">
        <f t="shared" si="113"/>
        <v>0</v>
      </c>
      <c r="S106" s="25">
        <f t="shared" si="113"/>
        <v>16069012000</v>
      </c>
      <c r="T106" s="25">
        <f t="shared" si="113"/>
        <v>0</v>
      </c>
      <c r="U106" s="25">
        <f t="shared" si="113"/>
        <v>0</v>
      </c>
      <c r="V106" s="25">
        <f t="shared" si="113"/>
        <v>0</v>
      </c>
      <c r="W106" s="25">
        <f t="shared" si="113"/>
        <v>0</v>
      </c>
      <c r="X106" s="25">
        <f t="shared" si="113"/>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80"/>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1" t="s">
        <v>224</v>
      </c>
      <c r="B108" s="380" t="s">
        <v>38</v>
      </c>
      <c r="C108" s="370">
        <v>11</v>
      </c>
      <c r="D108" s="238" t="s">
        <v>39</v>
      </c>
      <c r="E108" s="372" t="s">
        <v>226</v>
      </c>
      <c r="F108" s="20">
        <f t="shared" ref="F108:K109" si="114">+F110</f>
        <v>1907097618124</v>
      </c>
      <c r="G108" s="20">
        <f t="shared" si="114"/>
        <v>0</v>
      </c>
      <c r="H108" s="20">
        <f t="shared" si="114"/>
        <v>0</v>
      </c>
      <c r="I108" s="20">
        <f t="shared" si="114"/>
        <v>0</v>
      </c>
      <c r="J108" s="20">
        <f t="shared" si="114"/>
        <v>0</v>
      </c>
      <c r="K108" s="20">
        <f t="shared" si="114"/>
        <v>0</v>
      </c>
      <c r="L108" s="20">
        <f t="shared" si="80"/>
        <v>0</v>
      </c>
      <c r="M108" s="20">
        <f>+M110</f>
        <v>1907097618124</v>
      </c>
      <c r="N108" s="269">
        <f t="shared" si="77"/>
        <v>0.2299403055106585</v>
      </c>
      <c r="O108" s="20">
        <f t="shared" ref="O108:X109" si="115">+O110</f>
        <v>0</v>
      </c>
      <c r="P108" s="20">
        <f t="shared" si="115"/>
        <v>1345761766190</v>
      </c>
      <c r="Q108" s="20">
        <f t="shared" si="115"/>
        <v>561335851934</v>
      </c>
      <c r="R108" s="20">
        <f t="shared" si="115"/>
        <v>1345761766190</v>
      </c>
      <c r="S108" s="20">
        <f t="shared" si="115"/>
        <v>561335851934</v>
      </c>
      <c r="T108" s="20">
        <f t="shared" si="115"/>
        <v>0</v>
      </c>
      <c r="U108" s="20">
        <f t="shared" si="115"/>
        <v>1345761766190</v>
      </c>
      <c r="V108" s="20">
        <f t="shared" si="115"/>
        <v>0</v>
      </c>
      <c r="W108" s="20">
        <f t="shared" si="115"/>
        <v>1345761766190</v>
      </c>
      <c r="X108" s="20">
        <f t="shared" si="115"/>
        <v>0</v>
      </c>
      <c r="Y108" s="165">
        <f t="shared" si="45"/>
        <v>0.70565961249210585</v>
      </c>
      <c r="Z108" s="165">
        <f t="shared" si="46"/>
        <v>0.70565961249210585</v>
      </c>
      <c r="AA108" s="165">
        <f t="shared" si="47"/>
        <v>0.70565961249210585</v>
      </c>
      <c r="AB108" s="165">
        <f>+U108/R108</f>
        <v>1</v>
      </c>
      <c r="AC108" s="165">
        <f>+W108/U108</f>
        <v>1</v>
      </c>
    </row>
    <row r="109" spans="1:29" ht="27" customHeight="1" thickBot="1" x14ac:dyDescent="0.3">
      <c r="A109" s="352"/>
      <c r="B109" s="381"/>
      <c r="C109" s="371"/>
      <c r="D109" s="240" t="s">
        <v>225</v>
      </c>
      <c r="E109" s="373"/>
      <c r="F109" s="236">
        <f t="shared" si="114"/>
        <v>106742138967</v>
      </c>
      <c r="G109" s="236">
        <f t="shared" si="114"/>
        <v>0</v>
      </c>
      <c r="H109" s="236">
        <f t="shared" si="114"/>
        <v>0</v>
      </c>
      <c r="I109" s="236">
        <f t="shared" si="114"/>
        <v>0</v>
      </c>
      <c r="J109" s="236">
        <f t="shared" si="114"/>
        <v>0</v>
      </c>
      <c r="K109" s="236">
        <f t="shared" si="114"/>
        <v>0</v>
      </c>
      <c r="L109" s="236">
        <f t="shared" si="80"/>
        <v>0</v>
      </c>
      <c r="M109" s="236">
        <f>+M111</f>
        <v>106742138967</v>
      </c>
      <c r="N109" s="270">
        <f t="shared" si="77"/>
        <v>1.2869986209241475E-2</v>
      </c>
      <c r="O109" s="236">
        <f t="shared" si="115"/>
        <v>0</v>
      </c>
      <c r="P109" s="236">
        <f t="shared" si="115"/>
        <v>0</v>
      </c>
      <c r="Q109" s="236">
        <f t="shared" si="115"/>
        <v>106742138967</v>
      </c>
      <c r="R109" s="236">
        <f t="shared" si="115"/>
        <v>0</v>
      </c>
      <c r="S109" s="236">
        <f t="shared" si="115"/>
        <v>106742138967</v>
      </c>
      <c r="T109" s="236">
        <f t="shared" si="115"/>
        <v>0</v>
      </c>
      <c r="U109" s="236">
        <f t="shared" si="115"/>
        <v>0</v>
      </c>
      <c r="V109" s="236">
        <f t="shared" si="115"/>
        <v>0</v>
      </c>
      <c r="W109" s="236">
        <f t="shared" si="115"/>
        <v>0</v>
      </c>
      <c r="X109" s="236">
        <f t="shared" si="115"/>
        <v>0</v>
      </c>
      <c r="Y109" s="165">
        <f t="shared" ref="Y109:Y171" si="116">+R109/M109</f>
        <v>0</v>
      </c>
      <c r="Z109" s="165">
        <f t="shared" ref="Z109:Z171" si="117">+U109/M109</f>
        <v>0</v>
      </c>
      <c r="AA109" s="165">
        <f t="shared" ref="AA109:AA171" si="118">+W109/M109</f>
        <v>0</v>
      </c>
      <c r="AB109" s="165" t="s">
        <v>545</v>
      </c>
      <c r="AC109" s="165" t="s">
        <v>545</v>
      </c>
    </row>
    <row r="110" spans="1:29" ht="38.25" customHeight="1" x14ac:dyDescent="0.25">
      <c r="A110" s="317" t="s">
        <v>227</v>
      </c>
      <c r="B110" s="318" t="s">
        <v>38</v>
      </c>
      <c r="C110" s="297">
        <v>11</v>
      </c>
      <c r="D110" s="22" t="s">
        <v>39</v>
      </c>
      <c r="E110" s="301" t="s">
        <v>228</v>
      </c>
      <c r="F110" s="80">
        <f t="shared" ref="F110:K110" si="119">+F115</f>
        <v>1907097618124</v>
      </c>
      <c r="G110" s="80">
        <f t="shared" si="119"/>
        <v>0</v>
      </c>
      <c r="H110" s="80">
        <f t="shared" si="119"/>
        <v>0</v>
      </c>
      <c r="I110" s="80">
        <f t="shared" si="119"/>
        <v>0</v>
      </c>
      <c r="J110" s="80">
        <f t="shared" si="119"/>
        <v>0</v>
      </c>
      <c r="K110" s="80">
        <f t="shared" si="119"/>
        <v>0</v>
      </c>
      <c r="L110" s="124">
        <f t="shared" si="80"/>
        <v>0</v>
      </c>
      <c r="M110" s="80">
        <f>+M115</f>
        <v>1907097618124</v>
      </c>
      <c r="N110" s="81">
        <f t="shared" si="77"/>
        <v>0.2299403055106585</v>
      </c>
      <c r="O110" s="80">
        <f t="shared" ref="O110:X110" si="120">+O115</f>
        <v>0</v>
      </c>
      <c r="P110" s="80">
        <f t="shared" si="120"/>
        <v>1345761766190</v>
      </c>
      <c r="Q110" s="80">
        <f t="shared" si="120"/>
        <v>561335851934</v>
      </c>
      <c r="R110" s="80">
        <f t="shared" si="120"/>
        <v>1345761766190</v>
      </c>
      <c r="S110" s="80">
        <f t="shared" si="120"/>
        <v>561335851934</v>
      </c>
      <c r="T110" s="80">
        <f t="shared" si="120"/>
        <v>0</v>
      </c>
      <c r="U110" s="80">
        <f t="shared" si="120"/>
        <v>1345761766190</v>
      </c>
      <c r="V110" s="80">
        <f t="shared" si="120"/>
        <v>0</v>
      </c>
      <c r="W110" s="80">
        <f t="shared" si="120"/>
        <v>1345761766190</v>
      </c>
      <c r="X110" s="80">
        <f t="shared" si="120"/>
        <v>0</v>
      </c>
      <c r="Y110" s="34">
        <f t="shared" si="116"/>
        <v>0.70565961249210585</v>
      </c>
      <c r="Z110" s="34">
        <f t="shared" si="117"/>
        <v>0.70565961249210585</v>
      </c>
      <c r="AA110" s="34">
        <f t="shared" si="118"/>
        <v>0.70565961249210585</v>
      </c>
      <c r="AB110" s="34">
        <f>+U110/R110</f>
        <v>1</v>
      </c>
      <c r="AC110" s="35">
        <f>+W110/U110</f>
        <v>1</v>
      </c>
    </row>
    <row r="111" spans="1:29" ht="29.25" customHeight="1" x14ac:dyDescent="0.25">
      <c r="A111" s="305"/>
      <c r="B111" s="297"/>
      <c r="C111" s="353"/>
      <c r="D111" s="30" t="s">
        <v>225</v>
      </c>
      <c r="E111" s="355"/>
      <c r="F111" s="49">
        <f t="shared" ref="F111:K113" si="121">+F112</f>
        <v>106742138967</v>
      </c>
      <c r="G111" s="49">
        <f t="shared" si="121"/>
        <v>0</v>
      </c>
      <c r="H111" s="49">
        <f t="shared" si="121"/>
        <v>0</v>
      </c>
      <c r="I111" s="49">
        <f t="shared" si="121"/>
        <v>0</v>
      </c>
      <c r="J111" s="49">
        <f t="shared" si="121"/>
        <v>0</v>
      </c>
      <c r="K111" s="49">
        <f t="shared" si="121"/>
        <v>0</v>
      </c>
      <c r="L111" s="25">
        <f t="shared" si="80"/>
        <v>0</v>
      </c>
      <c r="M111" s="49">
        <f>+M112</f>
        <v>106742138967</v>
      </c>
      <c r="N111" s="64">
        <f t="shared" si="77"/>
        <v>1.2869986209241475E-2</v>
      </c>
      <c r="O111" s="49">
        <f t="shared" ref="O111:X113" si="122">+O112</f>
        <v>0</v>
      </c>
      <c r="P111" s="49">
        <f t="shared" si="122"/>
        <v>0</v>
      </c>
      <c r="Q111" s="49">
        <f t="shared" si="122"/>
        <v>106742138967</v>
      </c>
      <c r="R111" s="49">
        <f t="shared" si="122"/>
        <v>0</v>
      </c>
      <c r="S111" s="49">
        <f t="shared" si="122"/>
        <v>106742138967</v>
      </c>
      <c r="T111" s="49">
        <f t="shared" si="122"/>
        <v>0</v>
      </c>
      <c r="U111" s="49">
        <f t="shared" si="122"/>
        <v>0</v>
      </c>
      <c r="V111" s="49">
        <f t="shared" si="122"/>
        <v>0</v>
      </c>
      <c r="W111" s="49">
        <f t="shared" si="122"/>
        <v>0</v>
      </c>
      <c r="X111" s="49">
        <f t="shared" si="122"/>
        <v>0</v>
      </c>
      <c r="Y111" s="34">
        <f t="shared" si="116"/>
        <v>0</v>
      </c>
      <c r="Z111" s="34">
        <f t="shared" si="117"/>
        <v>0</v>
      </c>
      <c r="AA111" s="34">
        <f t="shared" si="118"/>
        <v>0</v>
      </c>
      <c r="AB111" s="34" t="s">
        <v>545</v>
      </c>
      <c r="AC111" s="35" t="s">
        <v>545</v>
      </c>
    </row>
    <row r="112" spans="1:29" ht="42" customHeight="1" x14ac:dyDescent="0.25">
      <c r="A112" s="29" t="s">
        <v>229</v>
      </c>
      <c r="B112" s="30" t="s">
        <v>38</v>
      </c>
      <c r="C112" s="30">
        <v>11</v>
      </c>
      <c r="D112" s="30" t="s">
        <v>225</v>
      </c>
      <c r="E112" s="31" t="s">
        <v>230</v>
      </c>
      <c r="F112" s="49">
        <f t="shared" si="121"/>
        <v>106742138967</v>
      </c>
      <c r="G112" s="49">
        <f t="shared" si="121"/>
        <v>0</v>
      </c>
      <c r="H112" s="49">
        <f t="shared" si="121"/>
        <v>0</v>
      </c>
      <c r="I112" s="49">
        <f t="shared" si="121"/>
        <v>0</v>
      </c>
      <c r="J112" s="49">
        <f t="shared" si="121"/>
        <v>0</v>
      </c>
      <c r="K112" s="49">
        <f t="shared" si="121"/>
        <v>0</v>
      </c>
      <c r="L112" s="25">
        <f t="shared" si="80"/>
        <v>0</v>
      </c>
      <c r="M112" s="49">
        <f>+M113</f>
        <v>106742138967</v>
      </c>
      <c r="N112" s="64">
        <f t="shared" si="77"/>
        <v>1.2869986209241475E-2</v>
      </c>
      <c r="O112" s="49">
        <f t="shared" si="122"/>
        <v>0</v>
      </c>
      <c r="P112" s="49">
        <f t="shared" si="122"/>
        <v>0</v>
      </c>
      <c r="Q112" s="49">
        <f t="shared" si="122"/>
        <v>106742138967</v>
      </c>
      <c r="R112" s="49">
        <f t="shared" si="122"/>
        <v>0</v>
      </c>
      <c r="S112" s="49">
        <f t="shared" si="122"/>
        <v>106742138967</v>
      </c>
      <c r="T112" s="49">
        <f t="shared" si="122"/>
        <v>0</v>
      </c>
      <c r="U112" s="49">
        <f t="shared" si="122"/>
        <v>0</v>
      </c>
      <c r="V112" s="49">
        <f t="shared" si="122"/>
        <v>0</v>
      </c>
      <c r="W112" s="49">
        <f t="shared" si="122"/>
        <v>0</v>
      </c>
      <c r="X112" s="49">
        <f t="shared" si="122"/>
        <v>0</v>
      </c>
      <c r="Y112" s="34">
        <f t="shared" si="116"/>
        <v>0</v>
      </c>
      <c r="Z112" s="34">
        <f t="shared" si="117"/>
        <v>0</v>
      </c>
      <c r="AA112" s="34">
        <f t="shared" si="118"/>
        <v>0</v>
      </c>
      <c r="AB112" s="34" t="s">
        <v>545</v>
      </c>
      <c r="AC112" s="35" t="s">
        <v>545</v>
      </c>
    </row>
    <row r="113" spans="1:29" ht="42" customHeight="1" x14ac:dyDescent="0.25">
      <c r="A113" s="29" t="s">
        <v>231</v>
      </c>
      <c r="B113" s="30" t="s">
        <v>38</v>
      </c>
      <c r="C113" s="30">
        <v>11</v>
      </c>
      <c r="D113" s="30" t="s">
        <v>225</v>
      </c>
      <c r="E113" s="31" t="s">
        <v>232</v>
      </c>
      <c r="F113" s="49">
        <f t="shared" si="121"/>
        <v>106742138967</v>
      </c>
      <c r="G113" s="49">
        <f t="shared" si="121"/>
        <v>0</v>
      </c>
      <c r="H113" s="49">
        <f t="shared" si="121"/>
        <v>0</v>
      </c>
      <c r="I113" s="49">
        <f t="shared" si="121"/>
        <v>0</v>
      </c>
      <c r="J113" s="49">
        <f t="shared" si="121"/>
        <v>0</v>
      </c>
      <c r="K113" s="49">
        <f t="shared" si="121"/>
        <v>0</v>
      </c>
      <c r="L113" s="25">
        <f t="shared" si="80"/>
        <v>0</v>
      </c>
      <c r="M113" s="49">
        <f>+M114</f>
        <v>106742138967</v>
      </c>
      <c r="N113" s="64">
        <f t="shared" si="77"/>
        <v>1.2869986209241475E-2</v>
      </c>
      <c r="O113" s="49">
        <f t="shared" si="122"/>
        <v>0</v>
      </c>
      <c r="P113" s="49">
        <f t="shared" si="122"/>
        <v>0</v>
      </c>
      <c r="Q113" s="49">
        <f t="shared" si="122"/>
        <v>106742138967</v>
      </c>
      <c r="R113" s="49">
        <f t="shared" si="122"/>
        <v>0</v>
      </c>
      <c r="S113" s="49">
        <f t="shared" si="122"/>
        <v>106742138967</v>
      </c>
      <c r="T113" s="49">
        <f t="shared" si="122"/>
        <v>0</v>
      </c>
      <c r="U113" s="49">
        <f t="shared" si="122"/>
        <v>0</v>
      </c>
      <c r="V113" s="49">
        <f t="shared" si="122"/>
        <v>0</v>
      </c>
      <c r="W113" s="49">
        <f t="shared" si="122"/>
        <v>0</v>
      </c>
      <c r="X113" s="49">
        <f t="shared" si="122"/>
        <v>0</v>
      </c>
      <c r="Y113" s="34">
        <f t="shared" si="116"/>
        <v>0</v>
      </c>
      <c r="Z113" s="34">
        <f t="shared" si="117"/>
        <v>0</v>
      </c>
      <c r="AA113" s="34">
        <f t="shared" si="118"/>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80"/>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6"/>
        <v>0</v>
      </c>
      <c r="Z114" s="85">
        <f t="shared" si="117"/>
        <v>0</v>
      </c>
      <c r="AA114" s="85">
        <f t="shared" si="118"/>
        <v>0</v>
      </c>
      <c r="AB114" s="42" t="s">
        <v>545</v>
      </c>
      <c r="AC114" s="244" t="s">
        <v>545</v>
      </c>
    </row>
    <row r="115" spans="1:29" ht="42" customHeight="1" x14ac:dyDescent="0.25">
      <c r="A115" s="29" t="s">
        <v>234</v>
      </c>
      <c r="B115" s="30" t="s">
        <v>38</v>
      </c>
      <c r="C115" s="30">
        <v>11</v>
      </c>
      <c r="D115" s="30" t="s">
        <v>39</v>
      </c>
      <c r="E115" s="31" t="s">
        <v>235</v>
      </c>
      <c r="F115" s="49">
        <f t="shared" ref="F115:K115" si="123">+F116</f>
        <v>1907097618124</v>
      </c>
      <c r="G115" s="49">
        <f t="shared" si="123"/>
        <v>0</v>
      </c>
      <c r="H115" s="49">
        <f t="shared" si="123"/>
        <v>0</v>
      </c>
      <c r="I115" s="49">
        <f t="shared" si="123"/>
        <v>0</v>
      </c>
      <c r="J115" s="49">
        <f t="shared" si="123"/>
        <v>0</v>
      </c>
      <c r="K115" s="49">
        <f t="shared" si="123"/>
        <v>0</v>
      </c>
      <c r="L115" s="25">
        <f t="shared" si="80"/>
        <v>0</v>
      </c>
      <c r="M115" s="49">
        <f>+M116</f>
        <v>1907097618124</v>
      </c>
      <c r="N115" s="64">
        <f t="shared" si="77"/>
        <v>0.2299403055106585</v>
      </c>
      <c r="O115" s="49">
        <f t="shared" ref="O115:X115" si="124">+O116</f>
        <v>0</v>
      </c>
      <c r="P115" s="49">
        <f t="shared" si="124"/>
        <v>1345761766190</v>
      </c>
      <c r="Q115" s="49">
        <f t="shared" si="124"/>
        <v>561335851934</v>
      </c>
      <c r="R115" s="49">
        <f t="shared" si="124"/>
        <v>1345761766190</v>
      </c>
      <c r="S115" s="49">
        <f t="shared" si="124"/>
        <v>561335851934</v>
      </c>
      <c r="T115" s="49">
        <f t="shared" si="124"/>
        <v>0</v>
      </c>
      <c r="U115" s="49">
        <f t="shared" si="124"/>
        <v>1345761766190</v>
      </c>
      <c r="V115" s="49">
        <f t="shared" si="124"/>
        <v>0</v>
      </c>
      <c r="W115" s="49">
        <f t="shared" si="124"/>
        <v>1345761766190</v>
      </c>
      <c r="X115" s="49">
        <f t="shared" si="124"/>
        <v>0</v>
      </c>
      <c r="Y115" s="34">
        <f t="shared" si="116"/>
        <v>0.70565961249210585</v>
      </c>
      <c r="Z115" s="34">
        <f t="shared" si="117"/>
        <v>0.70565961249210585</v>
      </c>
      <c r="AA115" s="34">
        <f t="shared" si="118"/>
        <v>0.70565961249210585</v>
      </c>
      <c r="AB115" s="34">
        <f t="shared" ref="AB115:AB171" si="125">+U115/R115</f>
        <v>1</v>
      </c>
      <c r="AC115" s="35">
        <f t="shared" ref="AC115:AC123" si="126">+W115/U115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80"/>
        <v>0</v>
      </c>
      <c r="M116" s="77">
        <f>+F116+L116</f>
        <v>1907097618124</v>
      </c>
      <c r="N116" s="78">
        <f t="shared" si="77"/>
        <v>0.2299403055106585</v>
      </c>
      <c r="O116" s="76">
        <v>0</v>
      </c>
      <c r="P116" s="76">
        <v>1345761766190</v>
      </c>
      <c r="Q116" s="76">
        <f>M116-P116</f>
        <v>561335851934</v>
      </c>
      <c r="R116" s="76">
        <v>1345761766190</v>
      </c>
      <c r="S116" s="76">
        <f>+M116-R116</f>
        <v>561335851934</v>
      </c>
      <c r="T116" s="76">
        <f>P116-R116</f>
        <v>0</v>
      </c>
      <c r="U116" s="76">
        <v>1345761766190</v>
      </c>
      <c r="V116" s="76">
        <f>+R116-U116</f>
        <v>0</v>
      </c>
      <c r="W116" s="76">
        <v>1345761766190</v>
      </c>
      <c r="X116" s="79">
        <f>+U116-W116</f>
        <v>0</v>
      </c>
      <c r="Y116" s="43">
        <f t="shared" si="116"/>
        <v>0.70565961249210585</v>
      </c>
      <c r="Z116" s="43">
        <f t="shared" si="117"/>
        <v>0.70565961249210585</v>
      </c>
      <c r="AA116" s="43">
        <f t="shared" si="118"/>
        <v>0.70565961249210585</v>
      </c>
      <c r="AB116" s="43">
        <f t="shared" si="125"/>
        <v>1</v>
      </c>
      <c r="AC116" s="44">
        <f t="shared" si="126"/>
        <v>1</v>
      </c>
    </row>
    <row r="117" spans="1:29" s="2" customFormat="1" ht="22.5" customHeight="1" thickBot="1" x14ac:dyDescent="0.3">
      <c r="A117" s="348" t="s">
        <v>238</v>
      </c>
      <c r="B117" s="19" t="s">
        <v>38</v>
      </c>
      <c r="C117" s="246">
        <v>10</v>
      </c>
      <c r="D117" s="374" t="s">
        <v>39</v>
      </c>
      <c r="E117" s="377" t="s">
        <v>239</v>
      </c>
      <c r="F117" s="20">
        <f t="shared" ref="F117:K117" si="127">+F120+F242+F252+F270+F280+F292</f>
        <v>421322646094</v>
      </c>
      <c r="G117" s="247">
        <f t="shared" si="127"/>
        <v>0</v>
      </c>
      <c r="H117" s="247">
        <f t="shared" si="127"/>
        <v>0</v>
      </c>
      <c r="I117" s="247">
        <f t="shared" si="127"/>
        <v>181302207245</v>
      </c>
      <c r="J117" s="247">
        <f t="shared" si="127"/>
        <v>0</v>
      </c>
      <c r="K117" s="247">
        <f t="shared" si="127"/>
        <v>0</v>
      </c>
      <c r="L117" s="248">
        <f t="shared" si="80"/>
        <v>-181302207245</v>
      </c>
      <c r="M117" s="247">
        <f>+M120+M242+M252+M270+M280+M292</f>
        <v>240020438849</v>
      </c>
      <c r="N117" s="249">
        <f t="shared" si="77"/>
        <v>2.8939458847435304E-2</v>
      </c>
      <c r="O117" s="247">
        <f t="shared" ref="O117:X117" si="128">+O120+O242+O252+O270+O280+O292</f>
        <v>0</v>
      </c>
      <c r="P117" s="247">
        <f t="shared" si="128"/>
        <v>217852659696.37003</v>
      </c>
      <c r="Q117" s="247">
        <f t="shared" si="128"/>
        <v>22196395804.629997</v>
      </c>
      <c r="R117" s="247">
        <f t="shared" si="128"/>
        <v>214510933568.53998</v>
      </c>
      <c r="S117" s="247">
        <f t="shared" si="128"/>
        <v>25509505280.459999</v>
      </c>
      <c r="T117" s="247">
        <f t="shared" si="128"/>
        <v>3313109475.8299999</v>
      </c>
      <c r="U117" s="247">
        <f t="shared" si="128"/>
        <v>56341970024.169991</v>
      </c>
      <c r="V117" s="247">
        <f t="shared" si="128"/>
        <v>158168963544.37</v>
      </c>
      <c r="W117" s="247">
        <f t="shared" si="128"/>
        <v>56230328606.169991</v>
      </c>
      <c r="X117" s="247">
        <f t="shared" si="128"/>
        <v>111641418</v>
      </c>
      <c r="Y117" s="166">
        <f t="shared" si="116"/>
        <v>0.89371944571558593</v>
      </c>
      <c r="Z117" s="166">
        <f t="shared" si="117"/>
        <v>0.23473821768826722</v>
      </c>
      <c r="AA117" s="166">
        <f t="shared" si="118"/>
        <v>0.23427308472486055</v>
      </c>
      <c r="AB117" s="166">
        <f t="shared" si="125"/>
        <v>0.26265313887213937</v>
      </c>
      <c r="AC117" s="165">
        <f t="shared" si="126"/>
        <v>0.9980185034717084</v>
      </c>
    </row>
    <row r="118" spans="1:29" s="2" customFormat="1" ht="25.5" customHeight="1" thickBot="1" x14ac:dyDescent="0.3">
      <c r="A118" s="349"/>
      <c r="B118" s="230" t="s">
        <v>38</v>
      </c>
      <c r="C118" s="250">
        <v>11</v>
      </c>
      <c r="D118" s="375"/>
      <c r="E118" s="378"/>
      <c r="F118" s="20">
        <f t="shared" ref="F118:K118" si="129">+F121+F281</f>
        <v>6787938619340</v>
      </c>
      <c r="G118" s="20">
        <f t="shared" si="129"/>
        <v>0</v>
      </c>
      <c r="H118" s="20">
        <f t="shared" si="129"/>
        <v>0</v>
      </c>
      <c r="I118" s="20">
        <f t="shared" si="129"/>
        <v>1050182221689</v>
      </c>
      <c r="J118" s="20">
        <f t="shared" si="129"/>
        <v>0</v>
      </c>
      <c r="K118" s="20">
        <f t="shared" si="129"/>
        <v>0</v>
      </c>
      <c r="L118" s="20">
        <f t="shared" si="80"/>
        <v>-1050182221689</v>
      </c>
      <c r="M118" s="20">
        <f>+M121+M281</f>
        <v>5737756397651</v>
      </c>
      <c r="N118" s="249">
        <f t="shared" si="77"/>
        <v>0.69180593928874712</v>
      </c>
      <c r="O118" s="20">
        <f t="shared" ref="O118:X118" si="130">+O121+O281</f>
        <v>0</v>
      </c>
      <c r="P118" s="20">
        <f t="shared" si="130"/>
        <v>5735079345901</v>
      </c>
      <c r="Q118" s="20">
        <f t="shared" si="130"/>
        <v>2677051750</v>
      </c>
      <c r="R118" s="20">
        <f t="shared" si="130"/>
        <v>5735050338301</v>
      </c>
      <c r="S118" s="20">
        <f t="shared" si="130"/>
        <v>2706059350</v>
      </c>
      <c r="T118" s="20">
        <f t="shared" si="130"/>
        <v>29007600</v>
      </c>
      <c r="U118" s="20">
        <f t="shared" si="130"/>
        <v>1036369069171</v>
      </c>
      <c r="V118" s="20">
        <f t="shared" si="130"/>
        <v>4698681269130</v>
      </c>
      <c r="W118" s="20">
        <f t="shared" si="130"/>
        <v>1036369069171</v>
      </c>
      <c r="X118" s="20">
        <f t="shared" si="130"/>
        <v>0</v>
      </c>
      <c r="Y118" s="166">
        <f t="shared" si="116"/>
        <v>0.99952837674476602</v>
      </c>
      <c r="Z118" s="166">
        <f t="shared" si="117"/>
        <v>0.18062270290793153</v>
      </c>
      <c r="AA118" s="166">
        <f t="shared" si="118"/>
        <v>0.18062270290793153</v>
      </c>
      <c r="AB118" s="166">
        <f t="shared" si="125"/>
        <v>0.18070792896963878</v>
      </c>
      <c r="AC118" s="165">
        <f t="shared" si="126"/>
        <v>1</v>
      </c>
    </row>
    <row r="119" spans="1:29" s="2" customFormat="1" ht="29.25" customHeight="1" thickBot="1" x14ac:dyDescent="0.3">
      <c r="A119" s="350"/>
      <c r="B119" s="230" t="s">
        <v>41</v>
      </c>
      <c r="C119" s="250">
        <v>20</v>
      </c>
      <c r="D119" s="376"/>
      <c r="E119" s="379"/>
      <c r="F119" s="236">
        <f t="shared" ref="F119:K119" si="131">+F253+F293</f>
        <v>172945553158</v>
      </c>
      <c r="G119" s="251">
        <f t="shared" si="131"/>
        <v>0</v>
      </c>
      <c r="H119" s="251">
        <f t="shared" si="131"/>
        <v>0</v>
      </c>
      <c r="I119" s="251">
        <f t="shared" si="131"/>
        <v>0</v>
      </c>
      <c r="J119" s="251">
        <f t="shared" si="131"/>
        <v>0</v>
      </c>
      <c r="K119" s="251">
        <f t="shared" si="131"/>
        <v>0</v>
      </c>
      <c r="L119" s="252">
        <f t="shared" si="80"/>
        <v>0</v>
      </c>
      <c r="M119" s="251">
        <f>+M253+M293</f>
        <v>172945553158</v>
      </c>
      <c r="N119" s="253">
        <f t="shared" si="77"/>
        <v>2.0852185515799159E-2</v>
      </c>
      <c r="O119" s="251">
        <f t="shared" ref="O119:X119" si="132">+O253+O293</f>
        <v>0</v>
      </c>
      <c r="P119" s="251">
        <f t="shared" si="132"/>
        <v>117991878570.92999</v>
      </c>
      <c r="Q119" s="251">
        <f t="shared" si="132"/>
        <v>54953674587.07</v>
      </c>
      <c r="R119" s="251">
        <f t="shared" si="132"/>
        <v>82097206233.890015</v>
      </c>
      <c r="S119" s="251">
        <f t="shared" si="132"/>
        <v>90848346924.109985</v>
      </c>
      <c r="T119" s="251">
        <f t="shared" si="132"/>
        <v>35894672337.040001</v>
      </c>
      <c r="U119" s="251">
        <f t="shared" si="132"/>
        <v>65618041125.93</v>
      </c>
      <c r="V119" s="251">
        <f t="shared" si="132"/>
        <v>16479165107.960003</v>
      </c>
      <c r="W119" s="251">
        <f t="shared" si="132"/>
        <v>65562535679.93</v>
      </c>
      <c r="X119" s="251">
        <f t="shared" si="132"/>
        <v>55505446</v>
      </c>
      <c r="Y119" s="235">
        <f t="shared" si="116"/>
        <v>0.47469972332209931</v>
      </c>
      <c r="Z119" s="235">
        <f t="shared" si="117"/>
        <v>0.37941444534270574</v>
      </c>
      <c r="AA119" s="235">
        <f t="shared" si="118"/>
        <v>0.37909350360707583</v>
      </c>
      <c r="AB119" s="235">
        <f t="shared" si="125"/>
        <v>0.79927252261164816</v>
      </c>
      <c r="AC119" s="237">
        <f t="shared" si="126"/>
        <v>0.99915411302977675</v>
      </c>
    </row>
    <row r="120" spans="1:29" s="2" customFormat="1" ht="26.25" customHeight="1" x14ac:dyDescent="0.25">
      <c r="A120" s="317" t="s">
        <v>240</v>
      </c>
      <c r="B120" s="318" t="s">
        <v>38</v>
      </c>
      <c r="C120" s="22">
        <v>10</v>
      </c>
      <c r="D120" s="297" t="s">
        <v>39</v>
      </c>
      <c r="E120" s="301" t="s">
        <v>241</v>
      </c>
      <c r="F120" s="87">
        <f t="shared" ref="F120:K121" si="133">+F122</f>
        <v>388190831399</v>
      </c>
      <c r="G120" s="87">
        <f t="shared" si="133"/>
        <v>0</v>
      </c>
      <c r="H120" s="87">
        <f t="shared" si="133"/>
        <v>0</v>
      </c>
      <c r="I120" s="87">
        <f t="shared" si="133"/>
        <v>181302207245</v>
      </c>
      <c r="J120" s="87">
        <f t="shared" si="133"/>
        <v>0</v>
      </c>
      <c r="K120" s="87">
        <f t="shared" si="133"/>
        <v>0</v>
      </c>
      <c r="L120" s="87">
        <f t="shared" si="80"/>
        <v>-181302207245</v>
      </c>
      <c r="M120" s="87">
        <f>+M122</f>
        <v>206888624154</v>
      </c>
      <c r="N120" s="81">
        <f t="shared" si="77"/>
        <v>2.4944729096482682E-2</v>
      </c>
      <c r="O120" s="87">
        <f t="shared" ref="O120:X121" si="134">+O122</f>
        <v>0</v>
      </c>
      <c r="P120" s="87">
        <f t="shared" si="134"/>
        <v>197185466128.92001</v>
      </c>
      <c r="Q120" s="87">
        <f t="shared" si="134"/>
        <v>9703158025.0799999</v>
      </c>
      <c r="R120" s="87">
        <f t="shared" si="134"/>
        <v>196734587305.01999</v>
      </c>
      <c r="S120" s="87">
        <f t="shared" si="134"/>
        <v>10154036848.98</v>
      </c>
      <c r="T120" s="87">
        <f t="shared" si="134"/>
        <v>450878823.90000015</v>
      </c>
      <c r="U120" s="87">
        <f t="shared" si="134"/>
        <v>50600978579.639999</v>
      </c>
      <c r="V120" s="87">
        <f t="shared" si="134"/>
        <v>146133608725.38</v>
      </c>
      <c r="W120" s="87">
        <f t="shared" si="134"/>
        <v>50561197670.139999</v>
      </c>
      <c r="X120" s="87">
        <f t="shared" si="134"/>
        <v>39780909.5</v>
      </c>
      <c r="Y120" s="27">
        <f t="shared" si="116"/>
        <v>0.95092027466226592</v>
      </c>
      <c r="Z120" s="27">
        <f t="shared" si="117"/>
        <v>0.24458076796902356</v>
      </c>
      <c r="AA120" s="27">
        <f t="shared" si="118"/>
        <v>0.24438848620552561</v>
      </c>
      <c r="AB120" s="27">
        <f t="shared" si="125"/>
        <v>0.25720428356193187</v>
      </c>
      <c r="AC120" s="28">
        <f t="shared" si="126"/>
        <v>0.99921383122191221</v>
      </c>
    </row>
    <row r="121" spans="1:29" s="2" customFormat="1" ht="27.75" customHeight="1" x14ac:dyDescent="0.25">
      <c r="A121" s="305"/>
      <c r="B121" s="297"/>
      <c r="C121" s="30">
        <v>11</v>
      </c>
      <c r="D121" s="353"/>
      <c r="E121" s="355"/>
      <c r="F121" s="48">
        <f t="shared" si="133"/>
        <v>6076968171516</v>
      </c>
      <c r="G121" s="48">
        <f t="shared" si="133"/>
        <v>0</v>
      </c>
      <c r="H121" s="48">
        <f t="shared" si="133"/>
        <v>0</v>
      </c>
      <c r="I121" s="48">
        <f t="shared" si="133"/>
        <v>339211773865</v>
      </c>
      <c r="J121" s="48">
        <f t="shared" si="133"/>
        <v>0</v>
      </c>
      <c r="K121" s="48">
        <f t="shared" si="133"/>
        <v>0</v>
      </c>
      <c r="L121" s="48">
        <f t="shared" si="80"/>
        <v>-339211773865</v>
      </c>
      <c r="M121" s="48">
        <f>+M123</f>
        <v>5737756397651</v>
      </c>
      <c r="N121" s="72">
        <f t="shared" si="77"/>
        <v>0.69180593928874712</v>
      </c>
      <c r="O121" s="48">
        <f t="shared" si="134"/>
        <v>0</v>
      </c>
      <c r="P121" s="48">
        <f t="shared" si="134"/>
        <v>5735079345901</v>
      </c>
      <c r="Q121" s="48">
        <f t="shared" si="134"/>
        <v>2677051750</v>
      </c>
      <c r="R121" s="48">
        <f t="shared" si="134"/>
        <v>5735050338301</v>
      </c>
      <c r="S121" s="48">
        <f t="shared" si="134"/>
        <v>2706059350</v>
      </c>
      <c r="T121" s="48">
        <f t="shared" si="134"/>
        <v>29007600</v>
      </c>
      <c r="U121" s="48">
        <f t="shared" si="134"/>
        <v>1036369069171</v>
      </c>
      <c r="V121" s="48">
        <f t="shared" si="134"/>
        <v>4698681269130</v>
      </c>
      <c r="W121" s="48">
        <f t="shared" si="134"/>
        <v>1036369069171</v>
      </c>
      <c r="X121" s="48">
        <f t="shared" si="134"/>
        <v>0</v>
      </c>
      <c r="Y121" s="43">
        <f t="shared" si="116"/>
        <v>0.99952837674476602</v>
      </c>
      <c r="Z121" s="43">
        <f t="shared" si="117"/>
        <v>0.18062270290793153</v>
      </c>
      <c r="AA121" s="43">
        <f t="shared" si="118"/>
        <v>0.18062270290793153</v>
      </c>
      <c r="AB121" s="43">
        <f t="shared" si="125"/>
        <v>0.18070792896963878</v>
      </c>
      <c r="AC121" s="44">
        <f t="shared" si="126"/>
        <v>1</v>
      </c>
    </row>
    <row r="122" spans="1:29" ht="29.25" customHeight="1" x14ac:dyDescent="0.25">
      <c r="A122" s="304" t="s">
        <v>242</v>
      </c>
      <c r="B122" s="296" t="s">
        <v>38</v>
      </c>
      <c r="C122" s="30">
        <v>10</v>
      </c>
      <c r="D122" s="353" t="s">
        <v>39</v>
      </c>
      <c r="E122" s="355" t="s">
        <v>243</v>
      </c>
      <c r="F122" s="48">
        <f t="shared" ref="F122:K122" si="135">+F132+F164+F176+F236</f>
        <v>388190831399</v>
      </c>
      <c r="G122" s="48">
        <f t="shared" si="135"/>
        <v>0</v>
      </c>
      <c r="H122" s="48">
        <f t="shared" si="135"/>
        <v>0</v>
      </c>
      <c r="I122" s="48">
        <f t="shared" si="135"/>
        <v>181302207245</v>
      </c>
      <c r="J122" s="48">
        <f t="shared" si="135"/>
        <v>0</v>
      </c>
      <c r="K122" s="48">
        <f t="shared" si="135"/>
        <v>0</v>
      </c>
      <c r="L122" s="48">
        <f t="shared" si="80"/>
        <v>-181302207245</v>
      </c>
      <c r="M122" s="48">
        <f>+M132+M164+M176+M236</f>
        <v>206888624154</v>
      </c>
      <c r="N122" s="64">
        <f t="shared" si="77"/>
        <v>2.4944729096482682E-2</v>
      </c>
      <c r="O122" s="48">
        <f t="shared" ref="O122:X122" si="136">+O132+O164+O176+O236</f>
        <v>0</v>
      </c>
      <c r="P122" s="48">
        <f t="shared" si="136"/>
        <v>197185466128.92001</v>
      </c>
      <c r="Q122" s="48">
        <f t="shared" si="136"/>
        <v>9703158025.0799999</v>
      </c>
      <c r="R122" s="48">
        <f t="shared" si="136"/>
        <v>196734587305.01999</v>
      </c>
      <c r="S122" s="48">
        <f t="shared" si="136"/>
        <v>10154036848.98</v>
      </c>
      <c r="T122" s="48">
        <f t="shared" si="136"/>
        <v>450878823.90000015</v>
      </c>
      <c r="U122" s="48">
        <f t="shared" si="136"/>
        <v>50600978579.639999</v>
      </c>
      <c r="V122" s="48">
        <f t="shared" si="136"/>
        <v>146133608725.38</v>
      </c>
      <c r="W122" s="48">
        <f t="shared" si="136"/>
        <v>50561197670.139999</v>
      </c>
      <c r="X122" s="48">
        <f t="shared" si="136"/>
        <v>39780909.5</v>
      </c>
      <c r="Y122" s="34">
        <f t="shared" si="116"/>
        <v>0.95092027466226592</v>
      </c>
      <c r="Z122" s="34">
        <f t="shared" si="117"/>
        <v>0.24458076796902356</v>
      </c>
      <c r="AA122" s="34">
        <f t="shared" si="118"/>
        <v>0.24438848620552561</v>
      </c>
      <c r="AB122" s="34">
        <f t="shared" si="125"/>
        <v>0.25720428356193187</v>
      </c>
      <c r="AC122" s="154">
        <f t="shared" si="126"/>
        <v>0.99921383122191221</v>
      </c>
    </row>
    <row r="123" spans="1:29" ht="29.25" customHeight="1" x14ac:dyDescent="0.25">
      <c r="A123" s="305"/>
      <c r="B123" s="297"/>
      <c r="C123" s="30">
        <v>11</v>
      </c>
      <c r="D123" s="353"/>
      <c r="E123" s="355"/>
      <c r="F123" s="25">
        <f t="shared" ref="F123:K123" si="137">+F124+F128+F133+F140+F144+F148+F152+F156+F160+F168+F172+F180+F184+F188+F192+F196+F200+F204+F208+F212+F216+F220+F224+F228+F232</f>
        <v>6076968171516</v>
      </c>
      <c r="G123" s="25">
        <f t="shared" si="137"/>
        <v>0</v>
      </c>
      <c r="H123" s="25">
        <f t="shared" si="137"/>
        <v>0</v>
      </c>
      <c r="I123" s="25">
        <f t="shared" si="137"/>
        <v>339211773865</v>
      </c>
      <c r="J123" s="25">
        <f t="shared" si="137"/>
        <v>0</v>
      </c>
      <c r="K123" s="25">
        <f t="shared" si="137"/>
        <v>0</v>
      </c>
      <c r="L123" s="25">
        <f t="shared" si="80"/>
        <v>-339211773865</v>
      </c>
      <c r="M123" s="25">
        <f>+M124+M128+M133+M140+M144+M148+M152+M156+M160+M168+M172+M180+M184+M188+M192+M196+M200+M204+M208+M212+M216+M220+M224+M228+M232</f>
        <v>5737756397651</v>
      </c>
      <c r="N123" s="72">
        <f t="shared" si="77"/>
        <v>0.69180593928874712</v>
      </c>
      <c r="O123" s="25">
        <f t="shared" ref="O123:X123" si="138">+O124+O128+O133+O140+O144+O148+O152+O156+O160+O168+O172+O180+O184+O188+O192+O196+O200+O204+O208+O212+O216+O220+O224+O228+O232</f>
        <v>0</v>
      </c>
      <c r="P123" s="25">
        <f t="shared" si="138"/>
        <v>5735079345901</v>
      </c>
      <c r="Q123" s="25">
        <f t="shared" si="138"/>
        <v>2677051750</v>
      </c>
      <c r="R123" s="25">
        <f t="shared" si="138"/>
        <v>5735050338301</v>
      </c>
      <c r="S123" s="25">
        <f t="shared" si="138"/>
        <v>2706059350</v>
      </c>
      <c r="T123" s="25">
        <f t="shared" si="138"/>
        <v>29007600</v>
      </c>
      <c r="U123" s="25">
        <f t="shared" si="138"/>
        <v>1036369069171</v>
      </c>
      <c r="V123" s="25">
        <f t="shared" si="138"/>
        <v>4698681269130</v>
      </c>
      <c r="W123" s="25">
        <f t="shared" si="138"/>
        <v>1036369069171</v>
      </c>
      <c r="X123" s="25">
        <f t="shared" si="138"/>
        <v>0</v>
      </c>
      <c r="Y123" s="43">
        <f t="shared" si="116"/>
        <v>0.99952837674476602</v>
      </c>
      <c r="Z123" s="43">
        <f t="shared" si="117"/>
        <v>0.18062270290793153</v>
      </c>
      <c r="AA123" s="43">
        <f t="shared" si="118"/>
        <v>0.18062270290793153</v>
      </c>
      <c r="AB123" s="43">
        <f t="shared" si="125"/>
        <v>0.18070792896963878</v>
      </c>
      <c r="AC123" s="44">
        <f t="shared" si="126"/>
        <v>1</v>
      </c>
    </row>
    <row r="124" spans="1:29" ht="68.25" customHeight="1" x14ac:dyDescent="0.25">
      <c r="A124" s="29" t="s">
        <v>244</v>
      </c>
      <c r="B124" s="30" t="s">
        <v>38</v>
      </c>
      <c r="C124" s="70">
        <v>11</v>
      </c>
      <c r="D124" s="30" t="s">
        <v>39</v>
      </c>
      <c r="E124" s="31" t="s">
        <v>245</v>
      </c>
      <c r="F124" s="25">
        <f t="shared" ref="F124:K126" si="139">+F125</f>
        <v>274039880659</v>
      </c>
      <c r="G124" s="25">
        <f t="shared" si="139"/>
        <v>0</v>
      </c>
      <c r="H124" s="25">
        <f t="shared" si="139"/>
        <v>0</v>
      </c>
      <c r="I124" s="25">
        <f t="shared" si="139"/>
        <v>0</v>
      </c>
      <c r="J124" s="25">
        <f t="shared" si="139"/>
        <v>0</v>
      </c>
      <c r="K124" s="25">
        <f t="shared" si="139"/>
        <v>0</v>
      </c>
      <c r="L124" s="25">
        <f t="shared" si="80"/>
        <v>0</v>
      </c>
      <c r="M124" s="25">
        <f>+M125</f>
        <v>274039880659</v>
      </c>
      <c r="N124" s="64">
        <f t="shared" si="77"/>
        <v>3.3041210519060983E-2</v>
      </c>
      <c r="O124" s="25">
        <f t="shared" ref="O124:X126" si="140">+O125</f>
        <v>0</v>
      </c>
      <c r="P124" s="25">
        <f t="shared" si="140"/>
        <v>274039880659</v>
      </c>
      <c r="Q124" s="25">
        <f t="shared" si="140"/>
        <v>0</v>
      </c>
      <c r="R124" s="25">
        <f t="shared" si="140"/>
        <v>274039880659</v>
      </c>
      <c r="S124" s="25">
        <f t="shared" si="140"/>
        <v>0</v>
      </c>
      <c r="T124" s="25">
        <f t="shared" si="140"/>
        <v>0</v>
      </c>
      <c r="U124" s="25">
        <f t="shared" si="140"/>
        <v>0</v>
      </c>
      <c r="V124" s="25">
        <f t="shared" si="140"/>
        <v>274039880659</v>
      </c>
      <c r="W124" s="25">
        <f t="shared" si="140"/>
        <v>0</v>
      </c>
      <c r="X124" s="25">
        <f t="shared" si="140"/>
        <v>0</v>
      </c>
      <c r="Y124" s="34">
        <f t="shared" si="116"/>
        <v>1</v>
      </c>
      <c r="Z124" s="34">
        <f t="shared" si="117"/>
        <v>0</v>
      </c>
      <c r="AA124" s="34">
        <f t="shared" si="118"/>
        <v>0</v>
      </c>
      <c r="AB124" s="34">
        <f t="shared" si="125"/>
        <v>0</v>
      </c>
      <c r="AC124" s="154" t="s">
        <v>545</v>
      </c>
    </row>
    <row r="125" spans="1:29" ht="68.25" customHeight="1" x14ac:dyDescent="0.25">
      <c r="A125" s="29" t="s">
        <v>246</v>
      </c>
      <c r="B125" s="30" t="s">
        <v>38</v>
      </c>
      <c r="C125" s="70">
        <v>11</v>
      </c>
      <c r="D125" s="30" t="s">
        <v>39</v>
      </c>
      <c r="E125" s="31" t="s">
        <v>247</v>
      </c>
      <c r="F125" s="25">
        <f t="shared" si="139"/>
        <v>274039880659</v>
      </c>
      <c r="G125" s="25">
        <f t="shared" si="139"/>
        <v>0</v>
      </c>
      <c r="H125" s="25">
        <f t="shared" si="139"/>
        <v>0</v>
      </c>
      <c r="I125" s="25">
        <f t="shared" si="139"/>
        <v>0</v>
      </c>
      <c r="J125" s="25">
        <f t="shared" si="139"/>
        <v>0</v>
      </c>
      <c r="K125" s="25">
        <f t="shared" si="139"/>
        <v>0</v>
      </c>
      <c r="L125" s="25">
        <f t="shared" si="80"/>
        <v>0</v>
      </c>
      <c r="M125" s="25">
        <f>+M126</f>
        <v>274039880659</v>
      </c>
      <c r="N125" s="64">
        <f t="shared" si="77"/>
        <v>3.3041210519060983E-2</v>
      </c>
      <c r="O125" s="25">
        <f t="shared" si="140"/>
        <v>0</v>
      </c>
      <c r="P125" s="25">
        <f t="shared" si="140"/>
        <v>274039880659</v>
      </c>
      <c r="Q125" s="25">
        <f t="shared" si="140"/>
        <v>0</v>
      </c>
      <c r="R125" s="25">
        <f t="shared" si="140"/>
        <v>274039880659</v>
      </c>
      <c r="S125" s="25">
        <f t="shared" si="140"/>
        <v>0</v>
      </c>
      <c r="T125" s="25">
        <f t="shared" si="140"/>
        <v>0</v>
      </c>
      <c r="U125" s="25">
        <f t="shared" si="140"/>
        <v>0</v>
      </c>
      <c r="V125" s="25">
        <f t="shared" si="140"/>
        <v>274039880659</v>
      </c>
      <c r="W125" s="25">
        <f t="shared" si="140"/>
        <v>0</v>
      </c>
      <c r="X125" s="25">
        <f t="shared" si="140"/>
        <v>0</v>
      </c>
      <c r="Y125" s="34">
        <f t="shared" si="116"/>
        <v>1</v>
      </c>
      <c r="Z125" s="34">
        <f t="shared" si="117"/>
        <v>0</v>
      </c>
      <c r="AA125" s="34">
        <f t="shared" si="118"/>
        <v>0</v>
      </c>
      <c r="AB125" s="34">
        <f t="shared" si="125"/>
        <v>0</v>
      </c>
      <c r="AC125" s="154" t="s">
        <v>545</v>
      </c>
    </row>
    <row r="126" spans="1:29" ht="42" customHeight="1" x14ac:dyDescent="0.25">
      <c r="A126" s="29" t="s">
        <v>248</v>
      </c>
      <c r="B126" s="30" t="s">
        <v>38</v>
      </c>
      <c r="C126" s="70">
        <v>11</v>
      </c>
      <c r="D126" s="30" t="s">
        <v>39</v>
      </c>
      <c r="E126" s="31" t="s">
        <v>249</v>
      </c>
      <c r="F126" s="25">
        <f t="shared" si="139"/>
        <v>274039880659</v>
      </c>
      <c r="G126" s="25">
        <f t="shared" si="139"/>
        <v>0</v>
      </c>
      <c r="H126" s="25">
        <f t="shared" si="139"/>
        <v>0</v>
      </c>
      <c r="I126" s="25">
        <f t="shared" si="139"/>
        <v>0</v>
      </c>
      <c r="J126" s="25">
        <f t="shared" si="139"/>
        <v>0</v>
      </c>
      <c r="K126" s="25">
        <f t="shared" si="139"/>
        <v>0</v>
      </c>
      <c r="L126" s="25">
        <f t="shared" si="80"/>
        <v>0</v>
      </c>
      <c r="M126" s="25">
        <f>+M127</f>
        <v>274039880659</v>
      </c>
      <c r="N126" s="64">
        <f t="shared" si="77"/>
        <v>3.3041210519060983E-2</v>
      </c>
      <c r="O126" s="25">
        <f t="shared" si="140"/>
        <v>0</v>
      </c>
      <c r="P126" s="25">
        <f t="shared" si="140"/>
        <v>274039880659</v>
      </c>
      <c r="Q126" s="25">
        <f t="shared" si="140"/>
        <v>0</v>
      </c>
      <c r="R126" s="25">
        <f t="shared" si="140"/>
        <v>274039880659</v>
      </c>
      <c r="S126" s="25">
        <f t="shared" si="140"/>
        <v>0</v>
      </c>
      <c r="T126" s="25">
        <f t="shared" si="140"/>
        <v>0</v>
      </c>
      <c r="U126" s="25">
        <f t="shared" si="140"/>
        <v>0</v>
      </c>
      <c r="V126" s="25">
        <f t="shared" si="140"/>
        <v>274039880659</v>
      </c>
      <c r="W126" s="25">
        <f t="shared" si="140"/>
        <v>0</v>
      </c>
      <c r="X126" s="25">
        <f t="shared" si="140"/>
        <v>0</v>
      </c>
      <c r="Y126" s="34">
        <f t="shared" si="116"/>
        <v>1</v>
      </c>
      <c r="Z126" s="34">
        <f t="shared" si="117"/>
        <v>0</v>
      </c>
      <c r="AA126" s="34">
        <f t="shared" si="118"/>
        <v>0</v>
      </c>
      <c r="AB126" s="34">
        <f t="shared" si="125"/>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80"/>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6"/>
        <v>1</v>
      </c>
      <c r="Z127" s="43">
        <f t="shared" si="117"/>
        <v>0</v>
      </c>
      <c r="AA127" s="43">
        <f t="shared" si="118"/>
        <v>0</v>
      </c>
      <c r="AB127" s="43">
        <f t="shared" si="125"/>
        <v>0</v>
      </c>
      <c r="AC127" s="157" t="s">
        <v>545</v>
      </c>
    </row>
    <row r="128" spans="1:29" ht="81.75" customHeight="1" x14ac:dyDescent="0.25">
      <c r="A128" s="29" t="s">
        <v>252</v>
      </c>
      <c r="B128" s="30" t="s">
        <v>38</v>
      </c>
      <c r="C128" s="70">
        <v>11</v>
      </c>
      <c r="D128" s="30" t="s">
        <v>39</v>
      </c>
      <c r="E128" s="31" t="s">
        <v>253</v>
      </c>
      <c r="F128" s="25">
        <f t="shared" ref="F128:K130" si="141">+F129</f>
        <v>3452936109</v>
      </c>
      <c r="G128" s="25">
        <f t="shared" si="141"/>
        <v>0</v>
      </c>
      <c r="H128" s="25">
        <f t="shared" si="141"/>
        <v>0</v>
      </c>
      <c r="I128" s="25">
        <f t="shared" si="141"/>
        <v>0</v>
      </c>
      <c r="J128" s="25">
        <f t="shared" si="141"/>
        <v>0</v>
      </c>
      <c r="K128" s="25">
        <f t="shared" si="141"/>
        <v>0</v>
      </c>
      <c r="L128" s="25">
        <f t="shared" si="80"/>
        <v>0</v>
      </c>
      <c r="M128" s="25">
        <f>+M129</f>
        <v>3452936109</v>
      </c>
      <c r="N128" s="33">
        <f t="shared" si="77"/>
        <v>4.1632330525024036E-4</v>
      </c>
      <c r="O128" s="25">
        <f t="shared" ref="O128:X130" si="142">+O129</f>
        <v>0</v>
      </c>
      <c r="P128" s="25">
        <f t="shared" si="142"/>
        <v>3452936109</v>
      </c>
      <c r="Q128" s="25">
        <f t="shared" si="142"/>
        <v>0</v>
      </c>
      <c r="R128" s="25">
        <f t="shared" si="142"/>
        <v>3452936109</v>
      </c>
      <c r="S128" s="25">
        <f t="shared" si="142"/>
        <v>0</v>
      </c>
      <c r="T128" s="25">
        <f t="shared" si="142"/>
        <v>0</v>
      </c>
      <c r="U128" s="25">
        <f t="shared" si="142"/>
        <v>0</v>
      </c>
      <c r="V128" s="25">
        <f t="shared" si="142"/>
        <v>3452936109</v>
      </c>
      <c r="W128" s="25">
        <f t="shared" si="142"/>
        <v>0</v>
      </c>
      <c r="X128" s="25">
        <f t="shared" si="142"/>
        <v>0</v>
      </c>
      <c r="Y128" s="34">
        <f t="shared" si="116"/>
        <v>1</v>
      </c>
      <c r="Z128" s="34">
        <f t="shared" si="117"/>
        <v>0</v>
      </c>
      <c r="AA128" s="34">
        <f t="shared" si="118"/>
        <v>0</v>
      </c>
      <c r="AB128" s="34">
        <f t="shared" si="125"/>
        <v>0</v>
      </c>
      <c r="AC128" s="154" t="s">
        <v>545</v>
      </c>
    </row>
    <row r="129" spans="1:29" ht="81.75" customHeight="1" x14ac:dyDescent="0.25">
      <c r="A129" s="29" t="s">
        <v>254</v>
      </c>
      <c r="B129" s="30" t="s">
        <v>38</v>
      </c>
      <c r="C129" s="70">
        <v>11</v>
      </c>
      <c r="D129" s="30" t="s">
        <v>39</v>
      </c>
      <c r="E129" s="31" t="s">
        <v>247</v>
      </c>
      <c r="F129" s="25">
        <f t="shared" si="141"/>
        <v>3452936109</v>
      </c>
      <c r="G129" s="25">
        <f t="shared" si="141"/>
        <v>0</v>
      </c>
      <c r="H129" s="25">
        <f t="shared" si="141"/>
        <v>0</v>
      </c>
      <c r="I129" s="25">
        <f t="shared" si="141"/>
        <v>0</v>
      </c>
      <c r="J129" s="25">
        <f t="shared" si="141"/>
        <v>0</v>
      </c>
      <c r="K129" s="25">
        <f t="shared" si="141"/>
        <v>0</v>
      </c>
      <c r="L129" s="25">
        <f t="shared" si="80"/>
        <v>0</v>
      </c>
      <c r="M129" s="25">
        <f>+M130</f>
        <v>3452936109</v>
      </c>
      <c r="N129" s="33">
        <f t="shared" si="77"/>
        <v>4.1632330525024036E-4</v>
      </c>
      <c r="O129" s="25">
        <f t="shared" si="142"/>
        <v>0</v>
      </c>
      <c r="P129" s="25">
        <f t="shared" si="142"/>
        <v>3452936109</v>
      </c>
      <c r="Q129" s="25">
        <f t="shared" si="142"/>
        <v>0</v>
      </c>
      <c r="R129" s="25">
        <f t="shared" si="142"/>
        <v>3452936109</v>
      </c>
      <c r="S129" s="25">
        <f t="shared" si="142"/>
        <v>0</v>
      </c>
      <c r="T129" s="25">
        <f t="shared" si="142"/>
        <v>0</v>
      </c>
      <c r="U129" s="25">
        <f t="shared" si="142"/>
        <v>0</v>
      </c>
      <c r="V129" s="25">
        <f t="shared" si="142"/>
        <v>3452936109</v>
      </c>
      <c r="W129" s="25">
        <f t="shared" si="142"/>
        <v>0</v>
      </c>
      <c r="X129" s="25">
        <f t="shared" si="142"/>
        <v>0</v>
      </c>
      <c r="Y129" s="34">
        <f t="shared" si="116"/>
        <v>1</v>
      </c>
      <c r="Z129" s="34">
        <f t="shared" si="117"/>
        <v>0</v>
      </c>
      <c r="AA129" s="34">
        <f t="shared" si="118"/>
        <v>0</v>
      </c>
      <c r="AB129" s="34">
        <f t="shared" si="125"/>
        <v>0</v>
      </c>
      <c r="AC129" s="154" t="s">
        <v>545</v>
      </c>
    </row>
    <row r="130" spans="1:29" ht="42" customHeight="1" x14ac:dyDescent="0.25">
      <c r="A130" s="29" t="s">
        <v>255</v>
      </c>
      <c r="B130" s="30" t="s">
        <v>38</v>
      </c>
      <c r="C130" s="70">
        <v>11</v>
      </c>
      <c r="D130" s="30" t="s">
        <v>39</v>
      </c>
      <c r="E130" s="31" t="s">
        <v>249</v>
      </c>
      <c r="F130" s="25">
        <f t="shared" si="141"/>
        <v>3452936109</v>
      </c>
      <c r="G130" s="25">
        <f t="shared" si="141"/>
        <v>0</v>
      </c>
      <c r="H130" s="25">
        <f t="shared" si="141"/>
        <v>0</v>
      </c>
      <c r="I130" s="25">
        <f t="shared" si="141"/>
        <v>0</v>
      </c>
      <c r="J130" s="25">
        <f t="shared" si="141"/>
        <v>0</v>
      </c>
      <c r="K130" s="25">
        <f t="shared" si="141"/>
        <v>0</v>
      </c>
      <c r="L130" s="25">
        <f t="shared" si="80"/>
        <v>0</v>
      </c>
      <c r="M130" s="25">
        <f>+M131</f>
        <v>3452936109</v>
      </c>
      <c r="N130" s="33">
        <f t="shared" si="77"/>
        <v>4.1632330525024036E-4</v>
      </c>
      <c r="O130" s="25">
        <f t="shared" si="142"/>
        <v>0</v>
      </c>
      <c r="P130" s="25">
        <f t="shared" si="142"/>
        <v>3452936109</v>
      </c>
      <c r="Q130" s="25">
        <f t="shared" si="142"/>
        <v>0</v>
      </c>
      <c r="R130" s="25">
        <f t="shared" si="142"/>
        <v>3452936109</v>
      </c>
      <c r="S130" s="25">
        <f t="shared" si="142"/>
        <v>0</v>
      </c>
      <c r="T130" s="25">
        <f t="shared" si="142"/>
        <v>0</v>
      </c>
      <c r="U130" s="25">
        <f t="shared" si="142"/>
        <v>0</v>
      </c>
      <c r="V130" s="25">
        <f t="shared" si="142"/>
        <v>3452936109</v>
      </c>
      <c r="W130" s="25">
        <f t="shared" si="142"/>
        <v>0</v>
      </c>
      <c r="X130" s="25">
        <f t="shared" si="142"/>
        <v>0</v>
      </c>
      <c r="Y130" s="34">
        <f t="shared" si="116"/>
        <v>1</v>
      </c>
      <c r="Z130" s="34">
        <f t="shared" si="117"/>
        <v>0</v>
      </c>
      <c r="AA130" s="34">
        <f t="shared" si="118"/>
        <v>0</v>
      </c>
      <c r="AB130" s="34">
        <f t="shared" si="125"/>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80"/>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6"/>
        <v>1</v>
      </c>
      <c r="Z131" s="43">
        <f t="shared" si="117"/>
        <v>0</v>
      </c>
      <c r="AA131" s="43">
        <f t="shared" si="118"/>
        <v>0</v>
      </c>
      <c r="AB131" s="43">
        <f t="shared" si="125"/>
        <v>0</v>
      </c>
      <c r="AC131" s="157" t="s">
        <v>545</v>
      </c>
    </row>
    <row r="132" spans="1:29" ht="41.25" customHeight="1" x14ac:dyDescent="0.25">
      <c r="A132" s="304" t="s">
        <v>257</v>
      </c>
      <c r="B132" s="296" t="s">
        <v>38</v>
      </c>
      <c r="C132" s="30">
        <v>10</v>
      </c>
      <c r="D132" s="353" t="s">
        <v>39</v>
      </c>
      <c r="E132" s="355" t="s">
        <v>258</v>
      </c>
      <c r="F132" s="25">
        <f t="shared" ref="F132:K134" si="143">+F134</f>
        <v>188487798382</v>
      </c>
      <c r="G132" s="25">
        <f t="shared" si="143"/>
        <v>0</v>
      </c>
      <c r="H132" s="25">
        <f t="shared" si="143"/>
        <v>0</v>
      </c>
      <c r="I132" s="25">
        <f t="shared" si="143"/>
        <v>0</v>
      </c>
      <c r="J132" s="25">
        <f t="shared" si="143"/>
        <v>0</v>
      </c>
      <c r="K132" s="25">
        <f t="shared" si="143"/>
        <v>0</v>
      </c>
      <c r="L132" s="25">
        <f t="shared" si="80"/>
        <v>0</v>
      </c>
      <c r="M132" s="25">
        <f>+M134</f>
        <v>188487798382</v>
      </c>
      <c r="N132" s="64">
        <f t="shared" si="77"/>
        <v>2.2726126619371848E-2</v>
      </c>
      <c r="O132" s="25">
        <f t="shared" ref="O132:X134" si="144">+O134</f>
        <v>0</v>
      </c>
      <c r="P132" s="25">
        <f t="shared" si="144"/>
        <v>188487798382</v>
      </c>
      <c r="Q132" s="25">
        <f t="shared" si="144"/>
        <v>0</v>
      </c>
      <c r="R132" s="25">
        <f t="shared" si="144"/>
        <v>188487798382</v>
      </c>
      <c r="S132" s="25">
        <f t="shared" si="144"/>
        <v>0</v>
      </c>
      <c r="T132" s="25">
        <f t="shared" si="144"/>
        <v>0</v>
      </c>
      <c r="U132" s="25">
        <f t="shared" si="144"/>
        <v>47423647842</v>
      </c>
      <c r="V132" s="25">
        <f t="shared" si="144"/>
        <v>141064150540</v>
      </c>
      <c r="W132" s="25">
        <f t="shared" si="144"/>
        <v>47423647842</v>
      </c>
      <c r="X132" s="25">
        <f t="shared" si="144"/>
        <v>0</v>
      </c>
      <c r="Y132" s="34">
        <f t="shared" si="116"/>
        <v>1</v>
      </c>
      <c r="Z132" s="34">
        <f t="shared" si="117"/>
        <v>0.25160062481014583</v>
      </c>
      <c r="AA132" s="34">
        <f t="shared" si="118"/>
        <v>0.25160062481014583</v>
      </c>
      <c r="AB132" s="34">
        <f t="shared" si="125"/>
        <v>0.25160062481014583</v>
      </c>
      <c r="AC132" s="154">
        <f t="shared" ref="AC132:AC139" si="145">+W132/U132</f>
        <v>1</v>
      </c>
    </row>
    <row r="133" spans="1:29" ht="46.5" customHeight="1" x14ac:dyDescent="0.25">
      <c r="A133" s="305"/>
      <c r="B133" s="297"/>
      <c r="C133" s="30">
        <v>11</v>
      </c>
      <c r="D133" s="353"/>
      <c r="E133" s="355"/>
      <c r="F133" s="25">
        <f t="shared" si="143"/>
        <v>124170294946</v>
      </c>
      <c r="G133" s="25">
        <f t="shared" si="143"/>
        <v>0</v>
      </c>
      <c r="H133" s="25">
        <f t="shared" si="143"/>
        <v>0</v>
      </c>
      <c r="I133" s="25">
        <f t="shared" si="143"/>
        <v>0</v>
      </c>
      <c r="J133" s="25">
        <f t="shared" si="143"/>
        <v>0</v>
      </c>
      <c r="K133" s="25">
        <f t="shared" si="143"/>
        <v>0</v>
      </c>
      <c r="L133" s="25">
        <f t="shared" si="80"/>
        <v>0</v>
      </c>
      <c r="M133" s="25">
        <f>+M135</f>
        <v>124170294946</v>
      </c>
      <c r="N133" s="64">
        <f t="shared" si="77"/>
        <v>1.497131310106611E-2</v>
      </c>
      <c r="O133" s="25">
        <f t="shared" si="144"/>
        <v>0</v>
      </c>
      <c r="P133" s="25">
        <f t="shared" si="144"/>
        <v>124170294946</v>
      </c>
      <c r="Q133" s="25">
        <f t="shared" si="144"/>
        <v>0</v>
      </c>
      <c r="R133" s="25">
        <f t="shared" si="144"/>
        <v>124170294946</v>
      </c>
      <c r="S133" s="25">
        <f t="shared" si="144"/>
        <v>0</v>
      </c>
      <c r="T133" s="25">
        <f t="shared" si="144"/>
        <v>0</v>
      </c>
      <c r="U133" s="25">
        <f t="shared" si="144"/>
        <v>31241323792</v>
      </c>
      <c r="V133" s="25">
        <f t="shared" si="144"/>
        <v>92928971154</v>
      </c>
      <c r="W133" s="25">
        <f t="shared" si="144"/>
        <v>31241323792</v>
      </c>
      <c r="X133" s="25">
        <f t="shared" si="144"/>
        <v>0</v>
      </c>
      <c r="Y133" s="34">
        <f t="shared" si="116"/>
        <v>1</v>
      </c>
      <c r="Z133" s="34">
        <f t="shared" si="117"/>
        <v>0.2516006248159951</v>
      </c>
      <c r="AA133" s="34">
        <f t="shared" si="118"/>
        <v>0.2516006248159951</v>
      </c>
      <c r="AB133" s="34">
        <f t="shared" si="125"/>
        <v>0.2516006248159951</v>
      </c>
      <c r="AC133" s="154">
        <f t="shared" si="145"/>
        <v>1</v>
      </c>
    </row>
    <row r="134" spans="1:29" s="2" customFormat="1" ht="60" customHeight="1" x14ac:dyDescent="0.25">
      <c r="A134" s="304" t="s">
        <v>259</v>
      </c>
      <c r="B134" s="296" t="s">
        <v>38</v>
      </c>
      <c r="C134" s="30">
        <v>10</v>
      </c>
      <c r="D134" s="353" t="s">
        <v>39</v>
      </c>
      <c r="E134" s="355" t="s">
        <v>550</v>
      </c>
      <c r="F134" s="25">
        <f t="shared" si="143"/>
        <v>188487798382</v>
      </c>
      <c r="G134" s="25">
        <f t="shared" si="143"/>
        <v>0</v>
      </c>
      <c r="H134" s="25">
        <f t="shared" si="143"/>
        <v>0</v>
      </c>
      <c r="I134" s="25">
        <f t="shared" si="143"/>
        <v>0</v>
      </c>
      <c r="J134" s="25">
        <f t="shared" si="143"/>
        <v>0</v>
      </c>
      <c r="K134" s="25">
        <f t="shared" si="143"/>
        <v>0</v>
      </c>
      <c r="L134" s="25">
        <f t="shared" si="80"/>
        <v>0</v>
      </c>
      <c r="M134" s="25">
        <f>+M136</f>
        <v>188487798382</v>
      </c>
      <c r="N134" s="64">
        <f t="shared" si="77"/>
        <v>2.2726126619371848E-2</v>
      </c>
      <c r="O134" s="25">
        <f t="shared" si="144"/>
        <v>0</v>
      </c>
      <c r="P134" s="25">
        <f t="shared" si="144"/>
        <v>188487798382</v>
      </c>
      <c r="Q134" s="25">
        <f t="shared" si="144"/>
        <v>0</v>
      </c>
      <c r="R134" s="25">
        <f t="shared" si="144"/>
        <v>188487798382</v>
      </c>
      <c r="S134" s="25">
        <f t="shared" si="144"/>
        <v>0</v>
      </c>
      <c r="T134" s="25">
        <f t="shared" si="144"/>
        <v>0</v>
      </c>
      <c r="U134" s="25">
        <f t="shared" si="144"/>
        <v>47423647842</v>
      </c>
      <c r="V134" s="25">
        <f t="shared" si="144"/>
        <v>141064150540</v>
      </c>
      <c r="W134" s="25">
        <f t="shared" si="144"/>
        <v>47423647842</v>
      </c>
      <c r="X134" s="25">
        <f t="shared" si="144"/>
        <v>0</v>
      </c>
      <c r="Y134" s="34">
        <f t="shared" si="116"/>
        <v>1</v>
      </c>
      <c r="Z134" s="34">
        <f t="shared" si="117"/>
        <v>0.25160062481014583</v>
      </c>
      <c r="AA134" s="34">
        <f t="shared" si="118"/>
        <v>0.25160062481014583</v>
      </c>
      <c r="AB134" s="34">
        <f t="shared" si="125"/>
        <v>0.25160062481014583</v>
      </c>
      <c r="AC134" s="154">
        <f t="shared" si="145"/>
        <v>1</v>
      </c>
    </row>
    <row r="135" spans="1:29" s="2" customFormat="1" ht="51" customHeight="1" x14ac:dyDescent="0.25">
      <c r="A135" s="305"/>
      <c r="B135" s="297"/>
      <c r="C135" s="30">
        <v>11</v>
      </c>
      <c r="D135" s="353"/>
      <c r="E135" s="355"/>
      <c r="F135" s="25">
        <f t="shared" ref="F135:M135" si="146">+F138</f>
        <v>124170294946</v>
      </c>
      <c r="G135" s="25">
        <f t="shared" si="146"/>
        <v>0</v>
      </c>
      <c r="H135" s="25">
        <f t="shared" si="146"/>
        <v>0</v>
      </c>
      <c r="I135" s="25">
        <f t="shared" si="146"/>
        <v>0</v>
      </c>
      <c r="J135" s="25">
        <f t="shared" si="146"/>
        <v>0</v>
      </c>
      <c r="K135" s="25">
        <f t="shared" si="146"/>
        <v>0</v>
      </c>
      <c r="L135" s="25">
        <f t="shared" si="146"/>
        <v>0</v>
      </c>
      <c r="M135" s="25">
        <f t="shared" si="146"/>
        <v>124170294946</v>
      </c>
      <c r="N135" s="64">
        <f t="shared" si="77"/>
        <v>1.497131310106611E-2</v>
      </c>
      <c r="O135" s="25">
        <f t="shared" ref="O135:X135" si="147">+O138</f>
        <v>0</v>
      </c>
      <c r="P135" s="25">
        <f t="shared" si="147"/>
        <v>124170294946</v>
      </c>
      <c r="Q135" s="25">
        <f t="shared" si="147"/>
        <v>0</v>
      </c>
      <c r="R135" s="25">
        <f t="shared" si="147"/>
        <v>124170294946</v>
      </c>
      <c r="S135" s="25">
        <f t="shared" si="147"/>
        <v>0</v>
      </c>
      <c r="T135" s="25">
        <f t="shared" si="147"/>
        <v>0</v>
      </c>
      <c r="U135" s="25">
        <f t="shared" si="147"/>
        <v>31241323792</v>
      </c>
      <c r="V135" s="25">
        <f t="shared" si="147"/>
        <v>92928971154</v>
      </c>
      <c r="W135" s="25">
        <f t="shared" si="147"/>
        <v>31241323792</v>
      </c>
      <c r="X135" s="25">
        <f t="shared" si="147"/>
        <v>0</v>
      </c>
      <c r="Y135" s="34">
        <f t="shared" si="116"/>
        <v>1</v>
      </c>
      <c r="Z135" s="34">
        <f t="shared" si="117"/>
        <v>0.2516006248159951</v>
      </c>
      <c r="AA135" s="34">
        <f t="shared" si="118"/>
        <v>0.2516006248159951</v>
      </c>
      <c r="AB135" s="34">
        <f t="shared" si="125"/>
        <v>0.2516006248159951</v>
      </c>
      <c r="AC135" s="154">
        <f t="shared" si="145"/>
        <v>1</v>
      </c>
    </row>
    <row r="136" spans="1:29" s="2" customFormat="1" ht="42" customHeight="1" x14ac:dyDescent="0.25">
      <c r="A136" s="29" t="s">
        <v>260</v>
      </c>
      <c r="B136" s="30" t="s">
        <v>38</v>
      </c>
      <c r="C136" s="30">
        <v>10</v>
      </c>
      <c r="D136" s="30" t="s">
        <v>39</v>
      </c>
      <c r="E136" s="31" t="s">
        <v>261</v>
      </c>
      <c r="F136" s="25">
        <f t="shared" ref="F136:K136" si="148">+F137</f>
        <v>188487798382</v>
      </c>
      <c r="G136" s="25">
        <f t="shared" si="148"/>
        <v>0</v>
      </c>
      <c r="H136" s="25">
        <f t="shared" si="148"/>
        <v>0</v>
      </c>
      <c r="I136" s="25">
        <f t="shared" si="148"/>
        <v>0</v>
      </c>
      <c r="J136" s="25">
        <f t="shared" si="148"/>
        <v>0</v>
      </c>
      <c r="K136" s="25">
        <f t="shared" si="148"/>
        <v>0</v>
      </c>
      <c r="L136" s="25">
        <f t="shared" ref="L136:L199" si="149">+G136-H136-I136+J136-K136</f>
        <v>0</v>
      </c>
      <c r="M136" s="25">
        <f>+M137</f>
        <v>188487798382</v>
      </c>
      <c r="N136" s="64">
        <f t="shared" si="77"/>
        <v>2.2726126619371848E-2</v>
      </c>
      <c r="O136" s="25">
        <f t="shared" ref="O136:X136" si="150">+O137</f>
        <v>0</v>
      </c>
      <c r="P136" s="25">
        <f t="shared" si="150"/>
        <v>188487798382</v>
      </c>
      <c r="Q136" s="25">
        <f t="shared" si="150"/>
        <v>0</v>
      </c>
      <c r="R136" s="25">
        <f t="shared" si="150"/>
        <v>188487798382</v>
      </c>
      <c r="S136" s="25">
        <f t="shared" si="150"/>
        <v>0</v>
      </c>
      <c r="T136" s="25">
        <f t="shared" si="150"/>
        <v>0</v>
      </c>
      <c r="U136" s="25">
        <f t="shared" si="150"/>
        <v>47423647842</v>
      </c>
      <c r="V136" s="25">
        <f t="shared" si="150"/>
        <v>141064150540</v>
      </c>
      <c r="W136" s="25">
        <f t="shared" si="150"/>
        <v>47423647842</v>
      </c>
      <c r="X136" s="25">
        <f t="shared" si="150"/>
        <v>0</v>
      </c>
      <c r="Y136" s="34">
        <f t="shared" si="116"/>
        <v>1</v>
      </c>
      <c r="Z136" s="34">
        <f t="shared" si="117"/>
        <v>0.25160062481014583</v>
      </c>
      <c r="AA136" s="34">
        <f t="shared" si="118"/>
        <v>0.25160062481014583</v>
      </c>
      <c r="AB136" s="34">
        <f t="shared" si="125"/>
        <v>0.25160062481014583</v>
      </c>
      <c r="AC136" s="154">
        <f t="shared" si="145"/>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9"/>
        <v>0</v>
      </c>
      <c r="M137" s="40">
        <f>+F137+L137</f>
        <v>188487798382</v>
      </c>
      <c r="N137" s="72">
        <f t="shared" ref="N137:N200" si="151">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6"/>
        <v>1</v>
      </c>
      <c r="Z137" s="43">
        <f t="shared" si="117"/>
        <v>0.25160062481014583</v>
      </c>
      <c r="AA137" s="43">
        <f t="shared" si="118"/>
        <v>0.25160062481014583</v>
      </c>
      <c r="AB137" s="43">
        <f t="shared" si="125"/>
        <v>0.25160062481014583</v>
      </c>
      <c r="AC137" s="157">
        <f t="shared" si="145"/>
        <v>1</v>
      </c>
    </row>
    <row r="138" spans="1:29" s="2" customFormat="1" ht="42" customHeight="1" x14ac:dyDescent="0.25">
      <c r="A138" s="29" t="s">
        <v>260</v>
      </c>
      <c r="B138" s="30" t="s">
        <v>38</v>
      </c>
      <c r="C138" s="30">
        <v>11</v>
      </c>
      <c r="D138" s="30" t="s">
        <v>39</v>
      </c>
      <c r="E138" s="31" t="s">
        <v>261</v>
      </c>
      <c r="F138" s="25">
        <f t="shared" ref="F138:K138" si="152">+F139</f>
        <v>124170294946</v>
      </c>
      <c r="G138" s="25">
        <f t="shared" si="152"/>
        <v>0</v>
      </c>
      <c r="H138" s="25">
        <f t="shared" si="152"/>
        <v>0</v>
      </c>
      <c r="I138" s="25">
        <f t="shared" si="152"/>
        <v>0</v>
      </c>
      <c r="J138" s="25">
        <f t="shared" si="152"/>
        <v>0</v>
      </c>
      <c r="K138" s="25">
        <f t="shared" si="152"/>
        <v>0</v>
      </c>
      <c r="L138" s="25">
        <f t="shared" si="149"/>
        <v>0</v>
      </c>
      <c r="M138" s="25">
        <f>+M139</f>
        <v>124170294946</v>
      </c>
      <c r="N138" s="64">
        <f t="shared" si="151"/>
        <v>1.497131310106611E-2</v>
      </c>
      <c r="O138" s="25">
        <f t="shared" ref="O138:X138" si="153">+O139</f>
        <v>0</v>
      </c>
      <c r="P138" s="25">
        <f t="shared" si="153"/>
        <v>124170294946</v>
      </c>
      <c r="Q138" s="25">
        <f t="shared" si="153"/>
        <v>0</v>
      </c>
      <c r="R138" s="25">
        <f t="shared" si="153"/>
        <v>124170294946</v>
      </c>
      <c r="S138" s="25">
        <f t="shared" si="153"/>
        <v>0</v>
      </c>
      <c r="T138" s="25">
        <f t="shared" si="153"/>
        <v>0</v>
      </c>
      <c r="U138" s="25">
        <f t="shared" si="153"/>
        <v>31241323792</v>
      </c>
      <c r="V138" s="25">
        <f t="shared" si="153"/>
        <v>92928971154</v>
      </c>
      <c r="W138" s="25">
        <f t="shared" si="153"/>
        <v>31241323792</v>
      </c>
      <c r="X138" s="25">
        <f t="shared" si="153"/>
        <v>0</v>
      </c>
      <c r="Y138" s="34">
        <f t="shared" si="116"/>
        <v>1</v>
      </c>
      <c r="Z138" s="34">
        <f t="shared" si="117"/>
        <v>0.2516006248159951</v>
      </c>
      <c r="AA138" s="34">
        <f t="shared" si="118"/>
        <v>0.2516006248159951</v>
      </c>
      <c r="AB138" s="34">
        <f t="shared" si="125"/>
        <v>0.2516006248159951</v>
      </c>
      <c r="AC138" s="154">
        <f t="shared" si="145"/>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9"/>
        <v>0</v>
      </c>
      <c r="M139" s="40">
        <f>+F139+L139</f>
        <v>124170294946</v>
      </c>
      <c r="N139" s="72">
        <f t="shared" si="151"/>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6"/>
        <v>1</v>
      </c>
      <c r="Z139" s="43">
        <f t="shared" si="117"/>
        <v>0.2516006248159951</v>
      </c>
      <c r="AA139" s="43">
        <f t="shared" si="118"/>
        <v>0.2516006248159951</v>
      </c>
      <c r="AB139" s="43">
        <f t="shared" si="125"/>
        <v>0.2516006248159951</v>
      </c>
      <c r="AC139" s="157">
        <f t="shared" si="145"/>
        <v>1</v>
      </c>
    </row>
    <row r="140" spans="1:29" ht="104.25" customHeight="1" x14ac:dyDescent="0.25">
      <c r="A140" s="29" t="s">
        <v>263</v>
      </c>
      <c r="B140" s="30" t="s">
        <v>38</v>
      </c>
      <c r="C140" s="30">
        <v>11</v>
      </c>
      <c r="D140" s="30" t="s">
        <v>39</v>
      </c>
      <c r="E140" s="53" t="s">
        <v>264</v>
      </c>
      <c r="F140" s="25">
        <f t="shared" ref="F140:K142" si="154">+F141</f>
        <v>238710063474</v>
      </c>
      <c r="G140" s="25">
        <f t="shared" si="154"/>
        <v>0</v>
      </c>
      <c r="H140" s="25">
        <f t="shared" si="154"/>
        <v>0</v>
      </c>
      <c r="I140" s="25">
        <f t="shared" si="154"/>
        <v>0</v>
      </c>
      <c r="J140" s="25">
        <f t="shared" si="154"/>
        <v>0</v>
      </c>
      <c r="K140" s="25">
        <f t="shared" si="154"/>
        <v>0</v>
      </c>
      <c r="L140" s="25">
        <f t="shared" si="149"/>
        <v>0</v>
      </c>
      <c r="M140" s="25">
        <f>+M141</f>
        <v>238710063474</v>
      </c>
      <c r="N140" s="64">
        <f t="shared" si="151"/>
        <v>2.8781465826418613E-2</v>
      </c>
      <c r="O140" s="25">
        <f t="shared" ref="O140:X142" si="155">+O141</f>
        <v>0</v>
      </c>
      <c r="P140" s="25">
        <f t="shared" si="155"/>
        <v>238710063474</v>
      </c>
      <c r="Q140" s="25">
        <f t="shared" si="155"/>
        <v>0</v>
      </c>
      <c r="R140" s="25">
        <f t="shared" si="155"/>
        <v>238710063474</v>
      </c>
      <c r="S140" s="25">
        <f t="shared" si="155"/>
        <v>0</v>
      </c>
      <c r="T140" s="25">
        <f t="shared" si="155"/>
        <v>0</v>
      </c>
      <c r="U140" s="25">
        <f t="shared" si="155"/>
        <v>0</v>
      </c>
      <c r="V140" s="25">
        <f t="shared" si="155"/>
        <v>238710063474</v>
      </c>
      <c r="W140" s="25">
        <f t="shared" si="155"/>
        <v>0</v>
      </c>
      <c r="X140" s="25">
        <f t="shared" si="155"/>
        <v>0</v>
      </c>
      <c r="Y140" s="34">
        <f t="shared" si="116"/>
        <v>1</v>
      </c>
      <c r="Z140" s="34">
        <f t="shared" si="117"/>
        <v>0</v>
      </c>
      <c r="AA140" s="34">
        <f t="shared" si="118"/>
        <v>0</v>
      </c>
      <c r="AB140" s="34">
        <f t="shared" si="125"/>
        <v>0</v>
      </c>
      <c r="AC140" s="154" t="s">
        <v>545</v>
      </c>
    </row>
    <row r="141" spans="1:29" ht="80.25" customHeight="1" x14ac:dyDescent="0.25">
      <c r="A141" s="29" t="s">
        <v>265</v>
      </c>
      <c r="B141" s="30" t="s">
        <v>38</v>
      </c>
      <c r="C141" s="30">
        <v>11</v>
      </c>
      <c r="D141" s="30" t="s">
        <v>39</v>
      </c>
      <c r="E141" s="31" t="s">
        <v>247</v>
      </c>
      <c r="F141" s="25">
        <f t="shared" si="154"/>
        <v>238710063474</v>
      </c>
      <c r="G141" s="25">
        <f t="shared" si="154"/>
        <v>0</v>
      </c>
      <c r="H141" s="25">
        <f t="shared" si="154"/>
        <v>0</v>
      </c>
      <c r="I141" s="25">
        <f t="shared" si="154"/>
        <v>0</v>
      </c>
      <c r="J141" s="25">
        <f t="shared" si="154"/>
        <v>0</v>
      </c>
      <c r="K141" s="25">
        <f t="shared" si="154"/>
        <v>0</v>
      </c>
      <c r="L141" s="25">
        <f t="shared" si="149"/>
        <v>0</v>
      </c>
      <c r="M141" s="25">
        <f>+M142</f>
        <v>238710063474</v>
      </c>
      <c r="N141" s="64">
        <f t="shared" si="151"/>
        <v>2.8781465826418613E-2</v>
      </c>
      <c r="O141" s="25">
        <f t="shared" si="155"/>
        <v>0</v>
      </c>
      <c r="P141" s="25">
        <f t="shared" si="155"/>
        <v>238710063474</v>
      </c>
      <c r="Q141" s="25">
        <f t="shared" si="155"/>
        <v>0</v>
      </c>
      <c r="R141" s="25">
        <f t="shared" si="155"/>
        <v>238710063474</v>
      </c>
      <c r="S141" s="25">
        <f t="shared" si="155"/>
        <v>0</v>
      </c>
      <c r="T141" s="25">
        <f t="shared" si="155"/>
        <v>0</v>
      </c>
      <c r="U141" s="25">
        <f t="shared" si="155"/>
        <v>0</v>
      </c>
      <c r="V141" s="25">
        <f t="shared" si="155"/>
        <v>238710063474</v>
      </c>
      <c r="W141" s="25">
        <f t="shared" si="155"/>
        <v>0</v>
      </c>
      <c r="X141" s="25">
        <f t="shared" si="155"/>
        <v>0</v>
      </c>
      <c r="Y141" s="34">
        <f t="shared" si="116"/>
        <v>1</v>
      </c>
      <c r="Z141" s="34">
        <f t="shared" si="117"/>
        <v>0</v>
      </c>
      <c r="AA141" s="34">
        <f t="shared" si="118"/>
        <v>0</v>
      </c>
      <c r="AB141" s="34">
        <f t="shared" si="125"/>
        <v>0</v>
      </c>
      <c r="AC141" s="154" t="s">
        <v>545</v>
      </c>
    </row>
    <row r="142" spans="1:29" ht="42" customHeight="1" x14ac:dyDescent="0.25">
      <c r="A142" s="29" t="s">
        <v>266</v>
      </c>
      <c r="B142" s="30" t="s">
        <v>38</v>
      </c>
      <c r="C142" s="30">
        <v>11</v>
      </c>
      <c r="D142" s="30" t="s">
        <v>39</v>
      </c>
      <c r="E142" s="31" t="s">
        <v>261</v>
      </c>
      <c r="F142" s="25">
        <f t="shared" si="154"/>
        <v>238710063474</v>
      </c>
      <c r="G142" s="25">
        <f t="shared" si="154"/>
        <v>0</v>
      </c>
      <c r="H142" s="25">
        <f t="shared" si="154"/>
        <v>0</v>
      </c>
      <c r="I142" s="25">
        <f t="shared" si="154"/>
        <v>0</v>
      </c>
      <c r="J142" s="25">
        <f t="shared" si="154"/>
        <v>0</v>
      </c>
      <c r="K142" s="25">
        <f t="shared" si="154"/>
        <v>0</v>
      </c>
      <c r="L142" s="25">
        <f t="shared" si="149"/>
        <v>0</v>
      </c>
      <c r="M142" s="25">
        <f>+M143</f>
        <v>238710063474</v>
      </c>
      <c r="N142" s="64">
        <f t="shared" si="151"/>
        <v>2.8781465826418613E-2</v>
      </c>
      <c r="O142" s="25">
        <f t="shared" si="155"/>
        <v>0</v>
      </c>
      <c r="P142" s="25">
        <f t="shared" si="155"/>
        <v>238710063474</v>
      </c>
      <c r="Q142" s="25">
        <f t="shared" si="155"/>
        <v>0</v>
      </c>
      <c r="R142" s="25">
        <f t="shared" si="155"/>
        <v>238710063474</v>
      </c>
      <c r="S142" s="25">
        <f t="shared" si="155"/>
        <v>0</v>
      </c>
      <c r="T142" s="25">
        <f t="shared" si="155"/>
        <v>0</v>
      </c>
      <c r="U142" s="25">
        <f t="shared" si="155"/>
        <v>0</v>
      </c>
      <c r="V142" s="25">
        <f t="shared" si="155"/>
        <v>238710063474</v>
      </c>
      <c r="W142" s="25">
        <f t="shared" si="155"/>
        <v>0</v>
      </c>
      <c r="X142" s="25">
        <f t="shared" si="155"/>
        <v>0</v>
      </c>
      <c r="Y142" s="34">
        <f t="shared" si="116"/>
        <v>1</v>
      </c>
      <c r="Z142" s="34">
        <f t="shared" si="117"/>
        <v>0</v>
      </c>
      <c r="AA142" s="34">
        <f t="shared" si="118"/>
        <v>0</v>
      </c>
      <c r="AB142" s="34">
        <f t="shared" si="125"/>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9"/>
        <v>0</v>
      </c>
      <c r="M143" s="40">
        <f>+F143+L143</f>
        <v>238710063474</v>
      </c>
      <c r="N143" s="72">
        <f t="shared" si="151"/>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6"/>
        <v>1</v>
      </c>
      <c r="Z143" s="43">
        <f t="shared" si="117"/>
        <v>0</v>
      </c>
      <c r="AA143" s="43">
        <f t="shared" si="118"/>
        <v>0</v>
      </c>
      <c r="AB143" s="43">
        <f t="shared" si="125"/>
        <v>0</v>
      </c>
      <c r="AC143" s="157" t="s">
        <v>545</v>
      </c>
    </row>
    <row r="144" spans="1:29" ht="96" customHeight="1" x14ac:dyDescent="0.25">
      <c r="A144" s="29" t="s">
        <v>268</v>
      </c>
      <c r="B144" s="30" t="s">
        <v>38</v>
      </c>
      <c r="C144" s="30">
        <v>11</v>
      </c>
      <c r="D144" s="30" t="s">
        <v>39</v>
      </c>
      <c r="E144" s="31" t="s">
        <v>269</v>
      </c>
      <c r="F144" s="25">
        <f t="shared" ref="F144:K146" si="156">+F145</f>
        <v>347826440817</v>
      </c>
      <c r="G144" s="25">
        <f t="shared" si="156"/>
        <v>0</v>
      </c>
      <c r="H144" s="25">
        <f t="shared" si="156"/>
        <v>0</v>
      </c>
      <c r="I144" s="25">
        <f t="shared" si="156"/>
        <v>0</v>
      </c>
      <c r="J144" s="25">
        <f t="shared" si="156"/>
        <v>0</v>
      </c>
      <c r="K144" s="25">
        <f t="shared" si="156"/>
        <v>0</v>
      </c>
      <c r="L144" s="25">
        <f t="shared" si="149"/>
        <v>0</v>
      </c>
      <c r="M144" s="25">
        <f>+M145</f>
        <v>347826440817</v>
      </c>
      <c r="N144" s="64">
        <f t="shared" si="151"/>
        <v>4.1937715880963192E-2</v>
      </c>
      <c r="O144" s="25">
        <f t="shared" ref="O144:X146" si="157">+O145</f>
        <v>0</v>
      </c>
      <c r="P144" s="25">
        <f t="shared" si="157"/>
        <v>347826440817</v>
      </c>
      <c r="Q144" s="25">
        <f t="shared" si="157"/>
        <v>0</v>
      </c>
      <c r="R144" s="25">
        <f t="shared" si="157"/>
        <v>347826440817</v>
      </c>
      <c r="S144" s="25">
        <f t="shared" si="157"/>
        <v>0</v>
      </c>
      <c r="T144" s="25">
        <f t="shared" si="157"/>
        <v>0</v>
      </c>
      <c r="U144" s="25">
        <f t="shared" si="157"/>
        <v>93187372103</v>
      </c>
      <c r="V144" s="25">
        <f t="shared" si="157"/>
        <v>254639068714</v>
      </c>
      <c r="W144" s="25">
        <f t="shared" si="157"/>
        <v>93187372103</v>
      </c>
      <c r="X144" s="25">
        <f t="shared" si="157"/>
        <v>0</v>
      </c>
      <c r="Y144" s="34">
        <f t="shared" si="116"/>
        <v>1</v>
      </c>
      <c r="Z144" s="34">
        <f t="shared" si="117"/>
        <v>0.26791342223470627</v>
      </c>
      <c r="AA144" s="34">
        <f t="shared" si="118"/>
        <v>0.26791342223470627</v>
      </c>
      <c r="AB144" s="34">
        <f t="shared" si="125"/>
        <v>0.26791342223470627</v>
      </c>
      <c r="AC144" s="154">
        <f t="shared" ref="AC144:AC151" si="158">+W144/U144</f>
        <v>1</v>
      </c>
    </row>
    <row r="145" spans="1:29" ht="84" customHeight="1" x14ac:dyDescent="0.25">
      <c r="A145" s="29" t="s">
        <v>270</v>
      </c>
      <c r="B145" s="30" t="s">
        <v>38</v>
      </c>
      <c r="C145" s="30">
        <v>11</v>
      </c>
      <c r="D145" s="30" t="s">
        <v>39</v>
      </c>
      <c r="E145" s="31" t="s">
        <v>247</v>
      </c>
      <c r="F145" s="25">
        <f t="shared" si="156"/>
        <v>347826440817</v>
      </c>
      <c r="G145" s="25">
        <f t="shared" si="156"/>
        <v>0</v>
      </c>
      <c r="H145" s="25">
        <f t="shared" si="156"/>
        <v>0</v>
      </c>
      <c r="I145" s="25">
        <f t="shared" si="156"/>
        <v>0</v>
      </c>
      <c r="J145" s="25">
        <f t="shared" si="156"/>
        <v>0</v>
      </c>
      <c r="K145" s="25">
        <f t="shared" si="156"/>
        <v>0</v>
      </c>
      <c r="L145" s="25">
        <f t="shared" si="149"/>
        <v>0</v>
      </c>
      <c r="M145" s="25">
        <f>+M146</f>
        <v>347826440817</v>
      </c>
      <c r="N145" s="64">
        <f t="shared" si="151"/>
        <v>4.1937715880963192E-2</v>
      </c>
      <c r="O145" s="25">
        <f t="shared" si="157"/>
        <v>0</v>
      </c>
      <c r="P145" s="25">
        <f t="shared" si="157"/>
        <v>347826440817</v>
      </c>
      <c r="Q145" s="25">
        <f t="shared" si="157"/>
        <v>0</v>
      </c>
      <c r="R145" s="25">
        <f t="shared" si="157"/>
        <v>347826440817</v>
      </c>
      <c r="S145" s="25">
        <f t="shared" si="157"/>
        <v>0</v>
      </c>
      <c r="T145" s="25">
        <f t="shared" si="157"/>
        <v>0</v>
      </c>
      <c r="U145" s="25">
        <f t="shared" si="157"/>
        <v>93187372103</v>
      </c>
      <c r="V145" s="25">
        <f t="shared" si="157"/>
        <v>254639068714</v>
      </c>
      <c r="W145" s="25">
        <f t="shared" si="157"/>
        <v>93187372103</v>
      </c>
      <c r="X145" s="25">
        <f t="shared" si="157"/>
        <v>0</v>
      </c>
      <c r="Y145" s="34">
        <f t="shared" si="116"/>
        <v>1</v>
      </c>
      <c r="Z145" s="34">
        <f t="shared" si="117"/>
        <v>0.26791342223470627</v>
      </c>
      <c r="AA145" s="34">
        <f t="shared" si="118"/>
        <v>0.26791342223470627</v>
      </c>
      <c r="AB145" s="34">
        <f t="shared" si="125"/>
        <v>0.26791342223470627</v>
      </c>
      <c r="AC145" s="154">
        <f t="shared" si="158"/>
        <v>1</v>
      </c>
    </row>
    <row r="146" spans="1:29" ht="42" customHeight="1" x14ac:dyDescent="0.25">
      <c r="A146" s="29" t="s">
        <v>271</v>
      </c>
      <c r="B146" s="30" t="s">
        <v>38</v>
      </c>
      <c r="C146" s="30">
        <v>11</v>
      </c>
      <c r="D146" s="30" t="s">
        <v>39</v>
      </c>
      <c r="E146" s="31" t="s">
        <v>261</v>
      </c>
      <c r="F146" s="25">
        <f t="shared" si="156"/>
        <v>347826440817</v>
      </c>
      <c r="G146" s="25">
        <f t="shared" si="156"/>
        <v>0</v>
      </c>
      <c r="H146" s="25">
        <f t="shared" si="156"/>
        <v>0</v>
      </c>
      <c r="I146" s="25">
        <f t="shared" si="156"/>
        <v>0</v>
      </c>
      <c r="J146" s="25">
        <f t="shared" si="156"/>
        <v>0</v>
      </c>
      <c r="K146" s="25">
        <f t="shared" si="156"/>
        <v>0</v>
      </c>
      <c r="L146" s="25">
        <f t="shared" si="149"/>
        <v>0</v>
      </c>
      <c r="M146" s="25">
        <f>+M147</f>
        <v>347826440817</v>
      </c>
      <c r="N146" s="64">
        <f t="shared" si="151"/>
        <v>4.1937715880963192E-2</v>
      </c>
      <c r="O146" s="25">
        <f t="shared" si="157"/>
        <v>0</v>
      </c>
      <c r="P146" s="25">
        <f t="shared" si="157"/>
        <v>347826440817</v>
      </c>
      <c r="Q146" s="25">
        <f t="shared" si="157"/>
        <v>0</v>
      </c>
      <c r="R146" s="25">
        <f t="shared" si="157"/>
        <v>347826440817</v>
      </c>
      <c r="S146" s="25">
        <f t="shared" si="157"/>
        <v>0</v>
      </c>
      <c r="T146" s="25">
        <f t="shared" si="157"/>
        <v>0</v>
      </c>
      <c r="U146" s="25">
        <f t="shared" si="157"/>
        <v>93187372103</v>
      </c>
      <c r="V146" s="25">
        <f t="shared" si="157"/>
        <v>254639068714</v>
      </c>
      <c r="W146" s="25">
        <f t="shared" si="157"/>
        <v>93187372103</v>
      </c>
      <c r="X146" s="25">
        <f t="shared" si="157"/>
        <v>0</v>
      </c>
      <c r="Y146" s="34">
        <f t="shared" si="116"/>
        <v>1</v>
      </c>
      <c r="Z146" s="34">
        <f t="shared" si="117"/>
        <v>0.26791342223470627</v>
      </c>
      <c r="AA146" s="34">
        <f t="shared" si="118"/>
        <v>0.26791342223470627</v>
      </c>
      <c r="AB146" s="34">
        <f t="shared" si="125"/>
        <v>0.26791342223470627</v>
      </c>
      <c r="AC146" s="154">
        <f t="shared" si="158"/>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9"/>
        <v>0</v>
      </c>
      <c r="M147" s="40">
        <f>+F147+L147</f>
        <v>347826440817</v>
      </c>
      <c r="N147" s="72">
        <f t="shared" si="151"/>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6"/>
        <v>1</v>
      </c>
      <c r="Z147" s="43">
        <f t="shared" si="117"/>
        <v>0.26791342223470627</v>
      </c>
      <c r="AA147" s="43">
        <f t="shared" si="118"/>
        <v>0.26791342223470627</v>
      </c>
      <c r="AB147" s="43">
        <f t="shared" si="125"/>
        <v>0.26791342223470627</v>
      </c>
      <c r="AC147" s="157">
        <f t="shared" si="158"/>
        <v>1</v>
      </c>
    </row>
    <row r="148" spans="1:29" ht="101.25" customHeight="1" x14ac:dyDescent="0.25">
      <c r="A148" s="29" t="s">
        <v>273</v>
      </c>
      <c r="B148" s="30" t="s">
        <v>38</v>
      </c>
      <c r="C148" s="30">
        <v>11</v>
      </c>
      <c r="D148" s="30" t="s">
        <v>39</v>
      </c>
      <c r="E148" s="31" t="s">
        <v>274</v>
      </c>
      <c r="F148" s="25">
        <f t="shared" ref="F148:K150" si="159">+F149</f>
        <v>326040964015</v>
      </c>
      <c r="G148" s="25">
        <f t="shared" si="159"/>
        <v>0</v>
      </c>
      <c r="H148" s="25">
        <f t="shared" si="159"/>
        <v>0</v>
      </c>
      <c r="I148" s="25">
        <f t="shared" si="159"/>
        <v>0</v>
      </c>
      <c r="J148" s="25">
        <f t="shared" si="159"/>
        <v>0</v>
      </c>
      <c r="K148" s="25">
        <f t="shared" si="159"/>
        <v>0</v>
      </c>
      <c r="L148" s="25">
        <f t="shared" si="149"/>
        <v>0</v>
      </c>
      <c r="M148" s="25">
        <f>+M149</f>
        <v>326040964015</v>
      </c>
      <c r="N148" s="64">
        <f t="shared" si="151"/>
        <v>3.9311023285921877E-2</v>
      </c>
      <c r="O148" s="25">
        <f t="shared" ref="O148:X150" si="160">+O149</f>
        <v>0</v>
      </c>
      <c r="P148" s="25">
        <f t="shared" si="160"/>
        <v>326040964015</v>
      </c>
      <c r="Q148" s="25">
        <f t="shared" si="160"/>
        <v>0</v>
      </c>
      <c r="R148" s="25">
        <f t="shared" si="160"/>
        <v>326040964015</v>
      </c>
      <c r="S148" s="25">
        <f t="shared" si="160"/>
        <v>0</v>
      </c>
      <c r="T148" s="25">
        <f t="shared" si="160"/>
        <v>0</v>
      </c>
      <c r="U148" s="25">
        <f t="shared" si="160"/>
        <v>96759168631</v>
      </c>
      <c r="V148" s="25">
        <f t="shared" si="160"/>
        <v>229281795384</v>
      </c>
      <c r="W148" s="25">
        <f t="shared" si="160"/>
        <v>96759168631</v>
      </c>
      <c r="X148" s="25">
        <f t="shared" si="160"/>
        <v>0</v>
      </c>
      <c r="Y148" s="34">
        <f t="shared" si="116"/>
        <v>1</v>
      </c>
      <c r="Z148" s="34">
        <f t="shared" si="117"/>
        <v>0.29676997466658345</v>
      </c>
      <c r="AA148" s="34">
        <f t="shared" si="118"/>
        <v>0.29676997466658345</v>
      </c>
      <c r="AB148" s="34">
        <f t="shared" si="125"/>
        <v>0.29676997466658345</v>
      </c>
      <c r="AC148" s="154">
        <f t="shared" si="158"/>
        <v>1</v>
      </c>
    </row>
    <row r="149" spans="1:29" ht="83.25" customHeight="1" x14ac:dyDescent="0.25">
      <c r="A149" s="29" t="s">
        <v>275</v>
      </c>
      <c r="B149" s="30" t="s">
        <v>38</v>
      </c>
      <c r="C149" s="30">
        <v>11</v>
      </c>
      <c r="D149" s="30" t="s">
        <v>39</v>
      </c>
      <c r="E149" s="31" t="s">
        <v>247</v>
      </c>
      <c r="F149" s="25">
        <f t="shared" si="159"/>
        <v>326040964015</v>
      </c>
      <c r="G149" s="25">
        <f t="shared" si="159"/>
        <v>0</v>
      </c>
      <c r="H149" s="25">
        <f t="shared" si="159"/>
        <v>0</v>
      </c>
      <c r="I149" s="25">
        <f t="shared" si="159"/>
        <v>0</v>
      </c>
      <c r="J149" s="25">
        <f t="shared" si="159"/>
        <v>0</v>
      </c>
      <c r="K149" s="25">
        <f t="shared" si="159"/>
        <v>0</v>
      </c>
      <c r="L149" s="25">
        <f t="shared" si="149"/>
        <v>0</v>
      </c>
      <c r="M149" s="25">
        <f>+M150</f>
        <v>326040964015</v>
      </c>
      <c r="N149" s="64">
        <f t="shared" si="151"/>
        <v>3.9311023285921877E-2</v>
      </c>
      <c r="O149" s="25">
        <f t="shared" si="160"/>
        <v>0</v>
      </c>
      <c r="P149" s="25">
        <f t="shared" si="160"/>
        <v>326040964015</v>
      </c>
      <c r="Q149" s="25">
        <f t="shared" si="160"/>
        <v>0</v>
      </c>
      <c r="R149" s="25">
        <f t="shared" si="160"/>
        <v>326040964015</v>
      </c>
      <c r="S149" s="25">
        <f t="shared" si="160"/>
        <v>0</v>
      </c>
      <c r="T149" s="25">
        <f t="shared" si="160"/>
        <v>0</v>
      </c>
      <c r="U149" s="25">
        <f t="shared" si="160"/>
        <v>96759168631</v>
      </c>
      <c r="V149" s="25">
        <f t="shared" si="160"/>
        <v>229281795384</v>
      </c>
      <c r="W149" s="25">
        <f t="shared" si="160"/>
        <v>96759168631</v>
      </c>
      <c r="X149" s="25">
        <f t="shared" si="160"/>
        <v>0</v>
      </c>
      <c r="Y149" s="34">
        <f t="shared" si="116"/>
        <v>1</v>
      </c>
      <c r="Z149" s="34">
        <f t="shared" si="117"/>
        <v>0.29676997466658345</v>
      </c>
      <c r="AA149" s="34">
        <f t="shared" si="118"/>
        <v>0.29676997466658345</v>
      </c>
      <c r="AB149" s="34">
        <f t="shared" si="125"/>
        <v>0.29676997466658345</v>
      </c>
      <c r="AC149" s="154">
        <f t="shared" si="158"/>
        <v>1</v>
      </c>
    </row>
    <row r="150" spans="1:29" ht="42" customHeight="1" x14ac:dyDescent="0.25">
      <c r="A150" s="29" t="s">
        <v>276</v>
      </c>
      <c r="B150" s="30" t="s">
        <v>38</v>
      </c>
      <c r="C150" s="30">
        <v>11</v>
      </c>
      <c r="D150" s="30" t="s">
        <v>39</v>
      </c>
      <c r="E150" s="31" t="s">
        <v>261</v>
      </c>
      <c r="F150" s="25">
        <f t="shared" si="159"/>
        <v>326040964015</v>
      </c>
      <c r="G150" s="25">
        <f t="shared" si="159"/>
        <v>0</v>
      </c>
      <c r="H150" s="25">
        <f t="shared" si="159"/>
        <v>0</v>
      </c>
      <c r="I150" s="25">
        <f t="shared" si="159"/>
        <v>0</v>
      </c>
      <c r="J150" s="25">
        <f t="shared" si="159"/>
        <v>0</v>
      </c>
      <c r="K150" s="25">
        <f t="shared" si="159"/>
        <v>0</v>
      </c>
      <c r="L150" s="25">
        <f t="shared" si="149"/>
        <v>0</v>
      </c>
      <c r="M150" s="25">
        <f>+M151</f>
        <v>326040964015</v>
      </c>
      <c r="N150" s="64">
        <f t="shared" si="151"/>
        <v>3.9311023285921877E-2</v>
      </c>
      <c r="O150" s="25">
        <f t="shared" si="160"/>
        <v>0</v>
      </c>
      <c r="P150" s="25">
        <f t="shared" si="160"/>
        <v>326040964015</v>
      </c>
      <c r="Q150" s="25">
        <f t="shared" si="160"/>
        <v>0</v>
      </c>
      <c r="R150" s="25">
        <f t="shared" si="160"/>
        <v>326040964015</v>
      </c>
      <c r="S150" s="25">
        <f t="shared" si="160"/>
        <v>0</v>
      </c>
      <c r="T150" s="25">
        <f t="shared" si="160"/>
        <v>0</v>
      </c>
      <c r="U150" s="25">
        <f t="shared" si="160"/>
        <v>96759168631</v>
      </c>
      <c r="V150" s="25">
        <f t="shared" si="160"/>
        <v>229281795384</v>
      </c>
      <c r="W150" s="25">
        <f t="shared" si="160"/>
        <v>96759168631</v>
      </c>
      <c r="X150" s="25">
        <f t="shared" si="160"/>
        <v>0</v>
      </c>
      <c r="Y150" s="34">
        <f t="shared" si="116"/>
        <v>1</v>
      </c>
      <c r="Z150" s="34">
        <f t="shared" si="117"/>
        <v>0.29676997466658345</v>
      </c>
      <c r="AA150" s="34">
        <f t="shared" si="118"/>
        <v>0.29676997466658345</v>
      </c>
      <c r="AB150" s="34">
        <f t="shared" si="125"/>
        <v>0.29676997466658345</v>
      </c>
      <c r="AC150" s="154">
        <f t="shared" si="158"/>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9"/>
        <v>0</v>
      </c>
      <c r="M151" s="40">
        <f>+F151+L151</f>
        <v>326040964015</v>
      </c>
      <c r="N151" s="72">
        <f t="shared" si="151"/>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6"/>
        <v>1</v>
      </c>
      <c r="Z151" s="43">
        <f t="shared" si="117"/>
        <v>0.29676997466658345</v>
      </c>
      <c r="AA151" s="43">
        <f t="shared" si="118"/>
        <v>0.29676997466658345</v>
      </c>
      <c r="AB151" s="43">
        <f t="shared" si="125"/>
        <v>0.29676997466658345</v>
      </c>
      <c r="AC151" s="157">
        <f t="shared" si="158"/>
        <v>1</v>
      </c>
    </row>
    <row r="152" spans="1:29" ht="90" customHeight="1" x14ac:dyDescent="0.25">
      <c r="A152" s="29" t="s">
        <v>278</v>
      </c>
      <c r="B152" s="30" t="s">
        <v>38</v>
      </c>
      <c r="C152" s="30">
        <v>11</v>
      </c>
      <c r="D152" s="30" t="s">
        <v>39</v>
      </c>
      <c r="E152" s="31" t="s">
        <v>279</v>
      </c>
      <c r="F152" s="25">
        <f t="shared" ref="F152:K154" si="161">+F153</f>
        <v>229958501407</v>
      </c>
      <c r="G152" s="25">
        <f t="shared" si="161"/>
        <v>0</v>
      </c>
      <c r="H152" s="25">
        <f t="shared" si="161"/>
        <v>0</v>
      </c>
      <c r="I152" s="25">
        <f t="shared" si="161"/>
        <v>0</v>
      </c>
      <c r="J152" s="25">
        <f t="shared" si="161"/>
        <v>0</v>
      </c>
      <c r="K152" s="25">
        <f t="shared" si="161"/>
        <v>0</v>
      </c>
      <c r="L152" s="25">
        <f t="shared" si="149"/>
        <v>0</v>
      </c>
      <c r="M152" s="25">
        <f>+M153</f>
        <v>229958501407</v>
      </c>
      <c r="N152" s="64">
        <f t="shared" si="151"/>
        <v>2.7726282894901456E-2</v>
      </c>
      <c r="O152" s="25">
        <f t="shared" ref="O152:X154" si="162">+O153</f>
        <v>0</v>
      </c>
      <c r="P152" s="25">
        <f t="shared" si="162"/>
        <v>229958501407</v>
      </c>
      <c r="Q152" s="25">
        <f t="shared" si="162"/>
        <v>0</v>
      </c>
      <c r="R152" s="25">
        <f t="shared" si="162"/>
        <v>229958501407</v>
      </c>
      <c r="S152" s="25">
        <f t="shared" si="162"/>
        <v>0</v>
      </c>
      <c r="T152" s="25">
        <f t="shared" si="162"/>
        <v>0</v>
      </c>
      <c r="U152" s="25">
        <f t="shared" si="162"/>
        <v>0</v>
      </c>
      <c r="V152" s="25">
        <f t="shared" si="162"/>
        <v>229958501407</v>
      </c>
      <c r="W152" s="25">
        <f t="shared" si="162"/>
        <v>0</v>
      </c>
      <c r="X152" s="25">
        <f t="shared" si="162"/>
        <v>0</v>
      </c>
      <c r="Y152" s="34">
        <f t="shared" si="116"/>
        <v>1</v>
      </c>
      <c r="Z152" s="34">
        <f t="shared" si="117"/>
        <v>0</v>
      </c>
      <c r="AA152" s="34">
        <f t="shared" si="118"/>
        <v>0</v>
      </c>
      <c r="AB152" s="34">
        <f t="shared" si="125"/>
        <v>0</v>
      </c>
      <c r="AC152" s="154" t="s">
        <v>545</v>
      </c>
    </row>
    <row r="153" spans="1:29" ht="70.5" customHeight="1" x14ac:dyDescent="0.25">
      <c r="A153" s="29" t="s">
        <v>280</v>
      </c>
      <c r="B153" s="30" t="s">
        <v>38</v>
      </c>
      <c r="C153" s="30">
        <v>11</v>
      </c>
      <c r="D153" s="30" t="s">
        <v>39</v>
      </c>
      <c r="E153" s="31" t="s">
        <v>247</v>
      </c>
      <c r="F153" s="25">
        <f t="shared" si="161"/>
        <v>229958501407</v>
      </c>
      <c r="G153" s="25">
        <f t="shared" si="161"/>
        <v>0</v>
      </c>
      <c r="H153" s="25">
        <f t="shared" si="161"/>
        <v>0</v>
      </c>
      <c r="I153" s="25">
        <f t="shared" si="161"/>
        <v>0</v>
      </c>
      <c r="J153" s="25">
        <f t="shared" si="161"/>
        <v>0</v>
      </c>
      <c r="K153" s="25">
        <f t="shared" si="161"/>
        <v>0</v>
      </c>
      <c r="L153" s="25">
        <f t="shared" si="149"/>
        <v>0</v>
      </c>
      <c r="M153" s="25">
        <f>+M154</f>
        <v>229958501407</v>
      </c>
      <c r="N153" s="64">
        <f t="shared" si="151"/>
        <v>2.7726282894901456E-2</v>
      </c>
      <c r="O153" s="25">
        <f t="shared" si="162"/>
        <v>0</v>
      </c>
      <c r="P153" s="25">
        <f t="shared" si="162"/>
        <v>229958501407</v>
      </c>
      <c r="Q153" s="25">
        <f t="shared" si="162"/>
        <v>0</v>
      </c>
      <c r="R153" s="25">
        <f t="shared" si="162"/>
        <v>229958501407</v>
      </c>
      <c r="S153" s="25">
        <f t="shared" si="162"/>
        <v>0</v>
      </c>
      <c r="T153" s="25">
        <f t="shared" si="162"/>
        <v>0</v>
      </c>
      <c r="U153" s="25">
        <f t="shared" si="162"/>
        <v>0</v>
      </c>
      <c r="V153" s="25">
        <f t="shared" si="162"/>
        <v>229958501407</v>
      </c>
      <c r="W153" s="25">
        <f t="shared" si="162"/>
        <v>0</v>
      </c>
      <c r="X153" s="25">
        <f t="shared" si="162"/>
        <v>0</v>
      </c>
      <c r="Y153" s="34">
        <f t="shared" si="116"/>
        <v>1</v>
      </c>
      <c r="Z153" s="34">
        <f t="shared" si="117"/>
        <v>0</v>
      </c>
      <c r="AA153" s="34">
        <f t="shared" si="118"/>
        <v>0</v>
      </c>
      <c r="AB153" s="34">
        <f t="shared" si="125"/>
        <v>0</v>
      </c>
      <c r="AC153" s="154" t="s">
        <v>545</v>
      </c>
    </row>
    <row r="154" spans="1:29" ht="42" customHeight="1" x14ac:dyDescent="0.25">
      <c r="A154" s="29" t="s">
        <v>281</v>
      </c>
      <c r="B154" s="30" t="s">
        <v>38</v>
      </c>
      <c r="C154" s="30">
        <v>11</v>
      </c>
      <c r="D154" s="30" t="s">
        <v>39</v>
      </c>
      <c r="E154" s="31" t="s">
        <v>261</v>
      </c>
      <c r="F154" s="25">
        <f t="shared" si="161"/>
        <v>229958501407</v>
      </c>
      <c r="G154" s="25">
        <f t="shared" si="161"/>
        <v>0</v>
      </c>
      <c r="H154" s="25">
        <f t="shared" si="161"/>
        <v>0</v>
      </c>
      <c r="I154" s="25">
        <f t="shared" si="161"/>
        <v>0</v>
      </c>
      <c r="J154" s="25">
        <f t="shared" si="161"/>
        <v>0</v>
      </c>
      <c r="K154" s="25">
        <f t="shared" si="161"/>
        <v>0</v>
      </c>
      <c r="L154" s="25">
        <f t="shared" si="149"/>
        <v>0</v>
      </c>
      <c r="M154" s="25">
        <f>+M155</f>
        <v>229958501407</v>
      </c>
      <c r="N154" s="64">
        <f t="shared" si="151"/>
        <v>2.7726282894901456E-2</v>
      </c>
      <c r="O154" s="25">
        <f t="shared" si="162"/>
        <v>0</v>
      </c>
      <c r="P154" s="25">
        <f t="shared" si="162"/>
        <v>229958501407</v>
      </c>
      <c r="Q154" s="25">
        <f t="shared" si="162"/>
        <v>0</v>
      </c>
      <c r="R154" s="25">
        <f t="shared" si="162"/>
        <v>229958501407</v>
      </c>
      <c r="S154" s="25">
        <f t="shared" si="162"/>
        <v>0</v>
      </c>
      <c r="T154" s="25">
        <f t="shared" si="162"/>
        <v>0</v>
      </c>
      <c r="U154" s="25">
        <f t="shared" si="162"/>
        <v>0</v>
      </c>
      <c r="V154" s="25">
        <f t="shared" si="162"/>
        <v>229958501407</v>
      </c>
      <c r="W154" s="25">
        <f t="shared" si="162"/>
        <v>0</v>
      </c>
      <c r="X154" s="25">
        <f t="shared" si="162"/>
        <v>0</v>
      </c>
      <c r="Y154" s="34">
        <f t="shared" si="116"/>
        <v>1</v>
      </c>
      <c r="Z154" s="34">
        <f t="shared" si="117"/>
        <v>0</v>
      </c>
      <c r="AA154" s="34">
        <f t="shared" si="118"/>
        <v>0</v>
      </c>
      <c r="AB154" s="34">
        <f t="shared" si="125"/>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9"/>
        <v>0</v>
      </c>
      <c r="M155" s="40">
        <f>+F155+L155</f>
        <v>229958501407</v>
      </c>
      <c r="N155" s="72">
        <f t="shared" si="151"/>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6"/>
        <v>1</v>
      </c>
      <c r="Z155" s="43">
        <f t="shared" si="117"/>
        <v>0</v>
      </c>
      <c r="AA155" s="43">
        <f t="shared" si="118"/>
        <v>0</v>
      </c>
      <c r="AB155" s="43">
        <f t="shared" si="125"/>
        <v>0</v>
      </c>
      <c r="AC155" s="157" t="s">
        <v>545</v>
      </c>
    </row>
    <row r="156" spans="1:29" ht="87.75" customHeight="1" x14ac:dyDescent="0.25">
      <c r="A156" s="29" t="s">
        <v>283</v>
      </c>
      <c r="B156" s="30" t="s">
        <v>38</v>
      </c>
      <c r="C156" s="30">
        <v>11</v>
      </c>
      <c r="D156" s="30" t="s">
        <v>39</v>
      </c>
      <c r="E156" s="31" t="s">
        <v>284</v>
      </c>
      <c r="F156" s="25">
        <f t="shared" ref="F156:K158" si="163">+F157</f>
        <v>249425160104</v>
      </c>
      <c r="G156" s="25">
        <f t="shared" si="163"/>
        <v>0</v>
      </c>
      <c r="H156" s="25">
        <f t="shared" si="163"/>
        <v>0</v>
      </c>
      <c r="I156" s="25">
        <f t="shared" si="163"/>
        <v>0</v>
      </c>
      <c r="J156" s="25">
        <f t="shared" si="163"/>
        <v>0</v>
      </c>
      <c r="K156" s="25">
        <f t="shared" si="163"/>
        <v>0</v>
      </c>
      <c r="L156" s="25">
        <f t="shared" si="149"/>
        <v>0</v>
      </c>
      <c r="M156" s="25">
        <f>+M157</f>
        <v>249425160104</v>
      </c>
      <c r="N156" s="64">
        <f t="shared" si="151"/>
        <v>3.0073393711632E-2</v>
      </c>
      <c r="O156" s="25">
        <f t="shared" ref="O156:X158" si="164">+O157</f>
        <v>0</v>
      </c>
      <c r="P156" s="25">
        <f t="shared" si="164"/>
        <v>249425160104</v>
      </c>
      <c r="Q156" s="25">
        <f t="shared" si="164"/>
        <v>0</v>
      </c>
      <c r="R156" s="25">
        <f t="shared" si="164"/>
        <v>249425160104</v>
      </c>
      <c r="S156" s="25">
        <f t="shared" si="164"/>
        <v>0</v>
      </c>
      <c r="T156" s="25">
        <f t="shared" si="164"/>
        <v>0</v>
      </c>
      <c r="U156" s="25">
        <f t="shared" si="164"/>
        <v>0</v>
      </c>
      <c r="V156" s="25">
        <f t="shared" si="164"/>
        <v>249425160104</v>
      </c>
      <c r="W156" s="25">
        <f t="shared" si="164"/>
        <v>0</v>
      </c>
      <c r="X156" s="25">
        <f t="shared" si="164"/>
        <v>0</v>
      </c>
      <c r="Y156" s="34">
        <f t="shared" si="116"/>
        <v>1</v>
      </c>
      <c r="Z156" s="34">
        <f t="shared" si="117"/>
        <v>0</v>
      </c>
      <c r="AA156" s="34">
        <f t="shared" si="118"/>
        <v>0</v>
      </c>
      <c r="AB156" s="34">
        <f t="shared" si="125"/>
        <v>0</v>
      </c>
      <c r="AC156" s="154" t="s">
        <v>545</v>
      </c>
    </row>
    <row r="157" spans="1:29" ht="75.75" customHeight="1" x14ac:dyDescent="0.25">
      <c r="A157" s="29" t="s">
        <v>285</v>
      </c>
      <c r="B157" s="30" t="s">
        <v>38</v>
      </c>
      <c r="C157" s="30">
        <v>11</v>
      </c>
      <c r="D157" s="30" t="s">
        <v>39</v>
      </c>
      <c r="E157" s="31" t="s">
        <v>247</v>
      </c>
      <c r="F157" s="25">
        <f t="shared" si="163"/>
        <v>249425160104</v>
      </c>
      <c r="G157" s="25">
        <f t="shared" si="163"/>
        <v>0</v>
      </c>
      <c r="H157" s="25">
        <f t="shared" si="163"/>
        <v>0</v>
      </c>
      <c r="I157" s="25">
        <f t="shared" si="163"/>
        <v>0</v>
      </c>
      <c r="J157" s="25">
        <f t="shared" si="163"/>
        <v>0</v>
      </c>
      <c r="K157" s="25">
        <f t="shared" si="163"/>
        <v>0</v>
      </c>
      <c r="L157" s="25">
        <f t="shared" si="149"/>
        <v>0</v>
      </c>
      <c r="M157" s="25">
        <f>+M158</f>
        <v>249425160104</v>
      </c>
      <c r="N157" s="64">
        <f t="shared" si="151"/>
        <v>3.0073393711632E-2</v>
      </c>
      <c r="O157" s="25">
        <f t="shared" si="164"/>
        <v>0</v>
      </c>
      <c r="P157" s="25">
        <f t="shared" si="164"/>
        <v>249425160104</v>
      </c>
      <c r="Q157" s="25">
        <f t="shared" si="164"/>
        <v>0</v>
      </c>
      <c r="R157" s="25">
        <f t="shared" si="164"/>
        <v>249425160104</v>
      </c>
      <c r="S157" s="25">
        <f t="shared" si="164"/>
        <v>0</v>
      </c>
      <c r="T157" s="25">
        <f t="shared" si="164"/>
        <v>0</v>
      </c>
      <c r="U157" s="25">
        <f t="shared" si="164"/>
        <v>0</v>
      </c>
      <c r="V157" s="25">
        <f t="shared" si="164"/>
        <v>249425160104</v>
      </c>
      <c r="W157" s="25">
        <f t="shared" si="164"/>
        <v>0</v>
      </c>
      <c r="X157" s="25">
        <f t="shared" si="164"/>
        <v>0</v>
      </c>
      <c r="Y157" s="34">
        <f t="shared" si="116"/>
        <v>1</v>
      </c>
      <c r="Z157" s="34">
        <f t="shared" si="117"/>
        <v>0</v>
      </c>
      <c r="AA157" s="34">
        <f t="shared" si="118"/>
        <v>0</v>
      </c>
      <c r="AB157" s="34">
        <f t="shared" si="125"/>
        <v>0</v>
      </c>
      <c r="AC157" s="154" t="s">
        <v>545</v>
      </c>
    </row>
    <row r="158" spans="1:29" ht="42" customHeight="1" x14ac:dyDescent="0.25">
      <c r="A158" s="29" t="s">
        <v>286</v>
      </c>
      <c r="B158" s="30" t="s">
        <v>38</v>
      </c>
      <c r="C158" s="30">
        <v>11</v>
      </c>
      <c r="D158" s="30" t="s">
        <v>39</v>
      </c>
      <c r="E158" s="31" t="s">
        <v>261</v>
      </c>
      <c r="F158" s="25">
        <f t="shared" si="163"/>
        <v>249425160104</v>
      </c>
      <c r="G158" s="25">
        <f t="shared" si="163"/>
        <v>0</v>
      </c>
      <c r="H158" s="25">
        <f t="shared" si="163"/>
        <v>0</v>
      </c>
      <c r="I158" s="25">
        <f t="shared" si="163"/>
        <v>0</v>
      </c>
      <c r="J158" s="25">
        <f t="shared" si="163"/>
        <v>0</v>
      </c>
      <c r="K158" s="25">
        <f t="shared" si="163"/>
        <v>0</v>
      </c>
      <c r="L158" s="25">
        <f t="shared" si="149"/>
        <v>0</v>
      </c>
      <c r="M158" s="25">
        <f>+M159</f>
        <v>249425160104</v>
      </c>
      <c r="N158" s="64">
        <f t="shared" si="151"/>
        <v>3.0073393711632E-2</v>
      </c>
      <c r="O158" s="25">
        <f t="shared" si="164"/>
        <v>0</v>
      </c>
      <c r="P158" s="25">
        <f t="shared" si="164"/>
        <v>249425160104</v>
      </c>
      <c r="Q158" s="25">
        <f t="shared" si="164"/>
        <v>0</v>
      </c>
      <c r="R158" s="25">
        <f t="shared" si="164"/>
        <v>249425160104</v>
      </c>
      <c r="S158" s="25">
        <f t="shared" si="164"/>
        <v>0</v>
      </c>
      <c r="T158" s="25">
        <f t="shared" si="164"/>
        <v>0</v>
      </c>
      <c r="U158" s="25">
        <f t="shared" si="164"/>
        <v>0</v>
      </c>
      <c r="V158" s="25">
        <f t="shared" si="164"/>
        <v>249425160104</v>
      </c>
      <c r="W158" s="25">
        <f t="shared" si="164"/>
        <v>0</v>
      </c>
      <c r="X158" s="25">
        <f t="shared" si="164"/>
        <v>0</v>
      </c>
      <c r="Y158" s="34">
        <f t="shared" si="116"/>
        <v>1</v>
      </c>
      <c r="Z158" s="34">
        <f t="shared" si="117"/>
        <v>0</v>
      </c>
      <c r="AA158" s="34">
        <f t="shared" si="118"/>
        <v>0</v>
      </c>
      <c r="AB158" s="34">
        <f t="shared" si="125"/>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9"/>
        <v>0</v>
      </c>
      <c r="M159" s="40">
        <f>+F159+L159</f>
        <v>249425160104</v>
      </c>
      <c r="N159" s="72">
        <f t="shared" si="151"/>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6"/>
        <v>1</v>
      </c>
      <c r="Z159" s="43">
        <f t="shared" si="117"/>
        <v>0</v>
      </c>
      <c r="AA159" s="43">
        <f t="shared" si="118"/>
        <v>0</v>
      </c>
      <c r="AB159" s="43">
        <f t="shared" si="125"/>
        <v>0</v>
      </c>
      <c r="AC159" s="157" t="s">
        <v>545</v>
      </c>
    </row>
    <row r="160" spans="1:29" ht="81.75" customHeight="1" x14ac:dyDescent="0.25">
      <c r="A160" s="29" t="s">
        <v>288</v>
      </c>
      <c r="B160" s="30" t="s">
        <v>38</v>
      </c>
      <c r="C160" s="30">
        <v>11</v>
      </c>
      <c r="D160" s="30" t="s">
        <v>39</v>
      </c>
      <c r="E160" s="31" t="s">
        <v>289</v>
      </c>
      <c r="F160" s="25">
        <f t="shared" ref="F160:K162" si="165">+F161</f>
        <v>275613760759</v>
      </c>
      <c r="G160" s="25">
        <f t="shared" si="165"/>
        <v>0</v>
      </c>
      <c r="H160" s="25">
        <f t="shared" si="165"/>
        <v>0</v>
      </c>
      <c r="I160" s="25">
        <f t="shared" si="165"/>
        <v>0</v>
      </c>
      <c r="J160" s="25">
        <f t="shared" si="165"/>
        <v>0</v>
      </c>
      <c r="K160" s="25">
        <f t="shared" si="165"/>
        <v>0</v>
      </c>
      <c r="L160" s="25">
        <f t="shared" si="149"/>
        <v>0</v>
      </c>
      <c r="M160" s="25">
        <f>+M161</f>
        <v>275613760759</v>
      </c>
      <c r="N160" s="64">
        <f t="shared" si="151"/>
        <v>3.3230974518340235E-2</v>
      </c>
      <c r="O160" s="25">
        <f t="shared" ref="O160:X162" si="166">+O161</f>
        <v>0</v>
      </c>
      <c r="P160" s="25">
        <f t="shared" si="166"/>
        <v>275613760759</v>
      </c>
      <c r="Q160" s="25">
        <f t="shared" si="166"/>
        <v>0</v>
      </c>
      <c r="R160" s="25">
        <f t="shared" si="166"/>
        <v>275613760759</v>
      </c>
      <c r="S160" s="25">
        <f t="shared" si="166"/>
        <v>0</v>
      </c>
      <c r="T160" s="25">
        <f t="shared" si="166"/>
        <v>0</v>
      </c>
      <c r="U160" s="25">
        <f t="shared" si="166"/>
        <v>102163843602</v>
      </c>
      <c r="V160" s="25">
        <f t="shared" si="166"/>
        <v>173449917157</v>
      </c>
      <c r="W160" s="25">
        <f t="shared" si="166"/>
        <v>102163843602</v>
      </c>
      <c r="X160" s="25">
        <f t="shared" si="166"/>
        <v>0</v>
      </c>
      <c r="Y160" s="34">
        <f t="shared" si="116"/>
        <v>1</v>
      </c>
      <c r="Z160" s="34">
        <f t="shared" si="117"/>
        <v>0.37067758634639908</v>
      </c>
      <c r="AA160" s="34">
        <f t="shared" si="118"/>
        <v>0.37067758634639908</v>
      </c>
      <c r="AB160" s="34">
        <f t="shared" si="125"/>
        <v>0.37067758634639908</v>
      </c>
      <c r="AC160" s="154">
        <f t="shared" ref="AC160:AC171" si="167">+W160/U160</f>
        <v>1</v>
      </c>
    </row>
    <row r="161" spans="1:29" ht="82.5" customHeight="1" x14ac:dyDescent="0.25">
      <c r="A161" s="29" t="s">
        <v>290</v>
      </c>
      <c r="B161" s="30" t="s">
        <v>38</v>
      </c>
      <c r="C161" s="30">
        <v>11</v>
      </c>
      <c r="D161" s="30" t="s">
        <v>39</v>
      </c>
      <c r="E161" s="31" t="s">
        <v>247</v>
      </c>
      <c r="F161" s="25">
        <f t="shared" si="165"/>
        <v>275613760759</v>
      </c>
      <c r="G161" s="25">
        <f t="shared" si="165"/>
        <v>0</v>
      </c>
      <c r="H161" s="25">
        <f t="shared" si="165"/>
        <v>0</v>
      </c>
      <c r="I161" s="25">
        <f t="shared" si="165"/>
        <v>0</v>
      </c>
      <c r="J161" s="25">
        <f t="shared" si="165"/>
        <v>0</v>
      </c>
      <c r="K161" s="25">
        <f t="shared" si="165"/>
        <v>0</v>
      </c>
      <c r="L161" s="25">
        <f t="shared" si="149"/>
        <v>0</v>
      </c>
      <c r="M161" s="25">
        <f>+M162</f>
        <v>275613760759</v>
      </c>
      <c r="N161" s="64">
        <f t="shared" si="151"/>
        <v>3.3230974518340235E-2</v>
      </c>
      <c r="O161" s="25">
        <f t="shared" si="166"/>
        <v>0</v>
      </c>
      <c r="P161" s="25">
        <f t="shared" si="166"/>
        <v>275613760759</v>
      </c>
      <c r="Q161" s="25">
        <f t="shared" si="166"/>
        <v>0</v>
      </c>
      <c r="R161" s="25">
        <f t="shared" si="166"/>
        <v>275613760759</v>
      </c>
      <c r="S161" s="25">
        <f t="shared" si="166"/>
        <v>0</v>
      </c>
      <c r="T161" s="25">
        <f t="shared" si="166"/>
        <v>0</v>
      </c>
      <c r="U161" s="25">
        <f t="shared" si="166"/>
        <v>102163843602</v>
      </c>
      <c r="V161" s="25">
        <f t="shared" si="166"/>
        <v>173449917157</v>
      </c>
      <c r="W161" s="25">
        <f t="shared" si="166"/>
        <v>102163843602</v>
      </c>
      <c r="X161" s="25">
        <f t="shared" si="166"/>
        <v>0</v>
      </c>
      <c r="Y161" s="34">
        <f t="shared" si="116"/>
        <v>1</v>
      </c>
      <c r="Z161" s="34">
        <f t="shared" si="117"/>
        <v>0.37067758634639908</v>
      </c>
      <c r="AA161" s="34">
        <f t="shared" si="118"/>
        <v>0.37067758634639908</v>
      </c>
      <c r="AB161" s="34">
        <f t="shared" si="125"/>
        <v>0.37067758634639908</v>
      </c>
      <c r="AC161" s="154">
        <f t="shared" si="167"/>
        <v>1</v>
      </c>
    </row>
    <row r="162" spans="1:29" ht="42" customHeight="1" x14ac:dyDescent="0.25">
      <c r="A162" s="29" t="s">
        <v>291</v>
      </c>
      <c r="B162" s="30" t="s">
        <v>38</v>
      </c>
      <c r="C162" s="30">
        <v>11</v>
      </c>
      <c r="D162" s="30" t="s">
        <v>39</v>
      </c>
      <c r="E162" s="31" t="s">
        <v>261</v>
      </c>
      <c r="F162" s="25">
        <f t="shared" si="165"/>
        <v>275613760759</v>
      </c>
      <c r="G162" s="25">
        <f t="shared" si="165"/>
        <v>0</v>
      </c>
      <c r="H162" s="25">
        <f t="shared" si="165"/>
        <v>0</v>
      </c>
      <c r="I162" s="25">
        <f t="shared" si="165"/>
        <v>0</v>
      </c>
      <c r="J162" s="25">
        <f t="shared" si="165"/>
        <v>0</v>
      </c>
      <c r="K162" s="25">
        <f t="shared" si="165"/>
        <v>0</v>
      </c>
      <c r="L162" s="25">
        <f t="shared" si="149"/>
        <v>0</v>
      </c>
      <c r="M162" s="25">
        <f>+M163</f>
        <v>275613760759</v>
      </c>
      <c r="N162" s="64">
        <f t="shared" si="151"/>
        <v>3.3230974518340235E-2</v>
      </c>
      <c r="O162" s="25">
        <f t="shared" si="166"/>
        <v>0</v>
      </c>
      <c r="P162" s="25">
        <f t="shared" si="166"/>
        <v>275613760759</v>
      </c>
      <c r="Q162" s="25">
        <f t="shared" si="166"/>
        <v>0</v>
      </c>
      <c r="R162" s="25">
        <f t="shared" si="166"/>
        <v>275613760759</v>
      </c>
      <c r="S162" s="25">
        <f t="shared" si="166"/>
        <v>0</v>
      </c>
      <c r="T162" s="25">
        <f t="shared" si="166"/>
        <v>0</v>
      </c>
      <c r="U162" s="25">
        <f t="shared" si="166"/>
        <v>102163843602</v>
      </c>
      <c r="V162" s="25">
        <f t="shared" si="166"/>
        <v>173449917157</v>
      </c>
      <c r="W162" s="25">
        <f t="shared" si="166"/>
        <v>102163843602</v>
      </c>
      <c r="X162" s="25">
        <f t="shared" si="166"/>
        <v>0</v>
      </c>
      <c r="Y162" s="34">
        <f t="shared" si="116"/>
        <v>1</v>
      </c>
      <c r="Z162" s="34">
        <f t="shared" si="117"/>
        <v>0.37067758634639908</v>
      </c>
      <c r="AA162" s="34">
        <f t="shared" si="118"/>
        <v>0.37067758634639908</v>
      </c>
      <c r="AB162" s="34">
        <f t="shared" si="125"/>
        <v>0.37067758634639908</v>
      </c>
      <c r="AC162" s="154">
        <f t="shared" si="167"/>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9"/>
        <v>0</v>
      </c>
      <c r="M163" s="40">
        <f>+F163+L163</f>
        <v>275613760759</v>
      </c>
      <c r="N163" s="72">
        <f t="shared" si="151"/>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6"/>
        <v>1</v>
      </c>
      <c r="Z163" s="43">
        <f t="shared" si="117"/>
        <v>0.37067758634639908</v>
      </c>
      <c r="AA163" s="43">
        <f t="shared" si="118"/>
        <v>0.37067758634639908</v>
      </c>
      <c r="AB163" s="43">
        <f t="shared" si="125"/>
        <v>0.37067758634639908</v>
      </c>
      <c r="AC163" s="157">
        <f t="shared" si="167"/>
        <v>1</v>
      </c>
    </row>
    <row r="164" spans="1:29" ht="70.5" customHeight="1" x14ac:dyDescent="0.25">
      <c r="A164" s="51" t="s">
        <v>293</v>
      </c>
      <c r="B164" s="30" t="s">
        <v>38</v>
      </c>
      <c r="C164" s="30">
        <v>10</v>
      </c>
      <c r="D164" s="30" t="s">
        <v>39</v>
      </c>
      <c r="E164" s="31" t="s">
        <v>294</v>
      </c>
      <c r="F164" s="25">
        <f t="shared" ref="F164:K165" si="168">+F165</f>
        <v>8400825772</v>
      </c>
      <c r="G164" s="25">
        <f t="shared" si="168"/>
        <v>0</v>
      </c>
      <c r="H164" s="25">
        <f t="shared" si="168"/>
        <v>0</v>
      </c>
      <c r="I164" s="25">
        <f t="shared" si="168"/>
        <v>0</v>
      </c>
      <c r="J164" s="25">
        <f t="shared" si="168"/>
        <v>0</v>
      </c>
      <c r="K164" s="25">
        <f t="shared" si="168"/>
        <v>0</v>
      </c>
      <c r="L164" s="25">
        <f t="shared" si="149"/>
        <v>0</v>
      </c>
      <c r="M164" s="25">
        <f>+M165</f>
        <v>8400825772</v>
      </c>
      <c r="N164" s="64">
        <f t="shared" si="151"/>
        <v>1.0128943721589266E-3</v>
      </c>
      <c r="O164" s="25">
        <f t="shared" ref="O164:X165" si="169">+O165</f>
        <v>0</v>
      </c>
      <c r="P164" s="25">
        <f t="shared" si="169"/>
        <v>7041367387.9200001</v>
      </c>
      <c r="Q164" s="25">
        <f t="shared" si="169"/>
        <v>1359458384.0799999</v>
      </c>
      <c r="R164" s="25">
        <f t="shared" si="169"/>
        <v>6590502451.4099998</v>
      </c>
      <c r="S164" s="25">
        <f t="shared" si="169"/>
        <v>1810323320.5900002</v>
      </c>
      <c r="T164" s="25">
        <f t="shared" si="169"/>
        <v>450864936.51000023</v>
      </c>
      <c r="U164" s="25">
        <f t="shared" si="169"/>
        <v>2529844000.0300002</v>
      </c>
      <c r="V164" s="25">
        <f t="shared" si="169"/>
        <v>4060658451.3799996</v>
      </c>
      <c r="W164" s="25">
        <f t="shared" si="169"/>
        <v>2490063090.5300002</v>
      </c>
      <c r="X164" s="25">
        <f t="shared" si="169"/>
        <v>39780909.5</v>
      </c>
      <c r="Y164" s="34">
        <f t="shared" si="116"/>
        <v>0.78450650332211169</v>
      </c>
      <c r="Z164" s="34">
        <f t="shared" si="117"/>
        <v>0.3011423006131117</v>
      </c>
      <c r="AA164" s="34">
        <f t="shared" si="118"/>
        <v>0.2964069435684995</v>
      </c>
      <c r="AB164" s="34">
        <f t="shared" si="125"/>
        <v>0.38386208315403247</v>
      </c>
      <c r="AC164" s="154">
        <f t="shared" si="167"/>
        <v>0.98427535077280326</v>
      </c>
    </row>
    <row r="165" spans="1:29" ht="70.5" customHeight="1" x14ac:dyDescent="0.25">
      <c r="A165" s="29" t="s">
        <v>295</v>
      </c>
      <c r="B165" s="30" t="s">
        <v>38</v>
      </c>
      <c r="C165" s="30">
        <v>10</v>
      </c>
      <c r="D165" s="30" t="s">
        <v>39</v>
      </c>
      <c r="E165" s="31" t="s">
        <v>247</v>
      </c>
      <c r="F165" s="25">
        <f t="shared" si="168"/>
        <v>8400825772</v>
      </c>
      <c r="G165" s="25">
        <f t="shared" si="168"/>
        <v>0</v>
      </c>
      <c r="H165" s="25">
        <f t="shared" si="168"/>
        <v>0</v>
      </c>
      <c r="I165" s="25">
        <f t="shared" si="168"/>
        <v>0</v>
      </c>
      <c r="J165" s="25">
        <f t="shared" si="168"/>
        <v>0</v>
      </c>
      <c r="K165" s="25">
        <f t="shared" si="168"/>
        <v>0</v>
      </c>
      <c r="L165" s="25">
        <f t="shared" si="149"/>
        <v>0</v>
      </c>
      <c r="M165" s="25">
        <f>+M166</f>
        <v>8400825772</v>
      </c>
      <c r="N165" s="64">
        <f t="shared" si="151"/>
        <v>1.0128943721589266E-3</v>
      </c>
      <c r="O165" s="25">
        <f t="shared" si="169"/>
        <v>0</v>
      </c>
      <c r="P165" s="25">
        <f t="shared" si="169"/>
        <v>7041367387.9200001</v>
      </c>
      <c r="Q165" s="25">
        <f t="shared" si="169"/>
        <v>1359458384.0799999</v>
      </c>
      <c r="R165" s="25">
        <f t="shared" si="169"/>
        <v>6590502451.4099998</v>
      </c>
      <c r="S165" s="25">
        <f t="shared" si="169"/>
        <v>1810323320.5900002</v>
      </c>
      <c r="T165" s="25">
        <f t="shared" si="169"/>
        <v>450864936.51000023</v>
      </c>
      <c r="U165" s="25">
        <f t="shared" si="169"/>
        <v>2529844000.0300002</v>
      </c>
      <c r="V165" s="25">
        <f t="shared" si="169"/>
        <v>4060658451.3799996</v>
      </c>
      <c r="W165" s="25">
        <f t="shared" si="169"/>
        <v>2490063090.5300002</v>
      </c>
      <c r="X165" s="25">
        <f t="shared" si="169"/>
        <v>39780909.5</v>
      </c>
      <c r="Y165" s="34">
        <f t="shared" si="116"/>
        <v>0.78450650332211169</v>
      </c>
      <c r="Z165" s="34">
        <f t="shared" si="117"/>
        <v>0.3011423006131117</v>
      </c>
      <c r="AA165" s="34">
        <f t="shared" si="118"/>
        <v>0.2964069435684995</v>
      </c>
      <c r="AB165" s="34">
        <f t="shared" si="125"/>
        <v>0.38386208315403247</v>
      </c>
      <c r="AC165" s="154">
        <f t="shared" si="167"/>
        <v>0.98427535077280326</v>
      </c>
    </row>
    <row r="166" spans="1:29" ht="70.5" customHeight="1" x14ac:dyDescent="0.25">
      <c r="A166" s="29" t="s">
        <v>296</v>
      </c>
      <c r="B166" s="30" t="s">
        <v>38</v>
      </c>
      <c r="C166" s="30">
        <v>10</v>
      </c>
      <c r="D166" s="30" t="s">
        <v>39</v>
      </c>
      <c r="E166" s="31" t="s">
        <v>297</v>
      </c>
      <c r="F166" s="25">
        <f t="shared" ref="F166:K166" si="170">SUM(F167:F167)</f>
        <v>8400825772</v>
      </c>
      <c r="G166" s="25">
        <f t="shared" si="170"/>
        <v>0</v>
      </c>
      <c r="H166" s="25">
        <f t="shared" si="170"/>
        <v>0</v>
      </c>
      <c r="I166" s="25">
        <f t="shared" si="170"/>
        <v>0</v>
      </c>
      <c r="J166" s="25">
        <f t="shared" si="170"/>
        <v>0</v>
      </c>
      <c r="K166" s="25">
        <f t="shared" si="170"/>
        <v>0</v>
      </c>
      <c r="L166" s="25">
        <f t="shared" si="149"/>
        <v>0</v>
      </c>
      <c r="M166" s="25">
        <f>SUM(M167:M167)</f>
        <v>8400825772</v>
      </c>
      <c r="N166" s="64">
        <f t="shared" si="151"/>
        <v>1.0128943721589266E-3</v>
      </c>
      <c r="O166" s="25">
        <f t="shared" ref="O166:X166" si="171">SUM(O167:O167)</f>
        <v>0</v>
      </c>
      <c r="P166" s="25">
        <f t="shared" si="171"/>
        <v>7041367387.9200001</v>
      </c>
      <c r="Q166" s="25">
        <f t="shared" si="171"/>
        <v>1359458384.0799999</v>
      </c>
      <c r="R166" s="25">
        <f t="shared" si="171"/>
        <v>6590502451.4099998</v>
      </c>
      <c r="S166" s="25">
        <f t="shared" si="171"/>
        <v>1810323320.5900002</v>
      </c>
      <c r="T166" s="25">
        <f t="shared" si="171"/>
        <v>450864936.51000023</v>
      </c>
      <c r="U166" s="25">
        <f t="shared" si="171"/>
        <v>2529844000.0300002</v>
      </c>
      <c r="V166" s="25">
        <f t="shared" si="171"/>
        <v>4060658451.3799996</v>
      </c>
      <c r="W166" s="25">
        <f t="shared" si="171"/>
        <v>2490063090.5300002</v>
      </c>
      <c r="X166" s="25">
        <f t="shared" si="171"/>
        <v>39780909.5</v>
      </c>
      <c r="Y166" s="34">
        <f t="shared" si="116"/>
        <v>0.78450650332211169</v>
      </c>
      <c r="Z166" s="34">
        <f t="shared" si="117"/>
        <v>0.3011423006131117</v>
      </c>
      <c r="AA166" s="34">
        <f t="shared" si="118"/>
        <v>0.2964069435684995</v>
      </c>
      <c r="AB166" s="34">
        <f t="shared" si="125"/>
        <v>0.38386208315403247</v>
      </c>
      <c r="AC166" s="154">
        <f t="shared" si="167"/>
        <v>0.98427535077280326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9"/>
        <v>0</v>
      </c>
      <c r="M167" s="40">
        <f>+F167+L167</f>
        <v>8400825772</v>
      </c>
      <c r="N167" s="72">
        <f t="shared" si="151"/>
        <v>1.0128943721589266E-3</v>
      </c>
      <c r="O167" s="68">
        <v>0</v>
      </c>
      <c r="P167" s="68">
        <v>7041367387.9200001</v>
      </c>
      <c r="Q167" s="68">
        <f>M167-P167</f>
        <v>1359458384.0799999</v>
      </c>
      <c r="R167" s="68">
        <v>6590502451.4099998</v>
      </c>
      <c r="S167" s="68">
        <f>+M167-R167</f>
        <v>1810323320.5900002</v>
      </c>
      <c r="T167" s="68">
        <f>P167-R167</f>
        <v>450864936.51000023</v>
      </c>
      <c r="U167" s="68">
        <v>2529844000.0300002</v>
      </c>
      <c r="V167" s="68">
        <f>+R167-U167</f>
        <v>4060658451.3799996</v>
      </c>
      <c r="W167" s="68">
        <v>2490063090.5300002</v>
      </c>
      <c r="X167" s="42">
        <f>+U167-W167</f>
        <v>39780909.5</v>
      </c>
      <c r="Y167" s="43">
        <f t="shared" si="116"/>
        <v>0.78450650332211169</v>
      </c>
      <c r="Z167" s="43">
        <f t="shared" si="117"/>
        <v>0.3011423006131117</v>
      </c>
      <c r="AA167" s="43">
        <f t="shared" si="118"/>
        <v>0.2964069435684995</v>
      </c>
      <c r="AB167" s="43">
        <f t="shared" si="125"/>
        <v>0.38386208315403247</v>
      </c>
      <c r="AC167" s="157">
        <f t="shared" si="167"/>
        <v>0.98427535077280326</v>
      </c>
    </row>
    <row r="168" spans="1:29" ht="75" customHeight="1" x14ac:dyDescent="0.25">
      <c r="A168" s="29" t="s">
        <v>299</v>
      </c>
      <c r="B168" s="30" t="s">
        <v>38</v>
      </c>
      <c r="C168" s="30">
        <v>11</v>
      </c>
      <c r="D168" s="30" t="s">
        <v>39</v>
      </c>
      <c r="E168" s="31" t="s">
        <v>300</v>
      </c>
      <c r="F168" s="25">
        <f t="shared" ref="F168:K170" si="172">+F169</f>
        <v>294524515023</v>
      </c>
      <c r="G168" s="25">
        <f t="shared" si="172"/>
        <v>0</v>
      </c>
      <c r="H168" s="25">
        <f t="shared" si="172"/>
        <v>0</v>
      </c>
      <c r="I168" s="25">
        <f t="shared" si="172"/>
        <v>0</v>
      </c>
      <c r="J168" s="25">
        <f t="shared" si="172"/>
        <v>0</v>
      </c>
      <c r="K168" s="25">
        <f t="shared" si="172"/>
        <v>0</v>
      </c>
      <c r="L168" s="25">
        <f t="shared" si="149"/>
        <v>0</v>
      </c>
      <c r="M168" s="25">
        <f>+M169</f>
        <v>294524515023</v>
      </c>
      <c r="N168" s="64">
        <f t="shared" si="151"/>
        <v>3.5511059487026098E-2</v>
      </c>
      <c r="O168" s="25">
        <f t="shared" ref="O168:X170" si="173">+O169</f>
        <v>0</v>
      </c>
      <c r="P168" s="25">
        <f t="shared" si="173"/>
        <v>294524515023</v>
      </c>
      <c r="Q168" s="25">
        <f t="shared" si="173"/>
        <v>0</v>
      </c>
      <c r="R168" s="25">
        <f t="shared" si="173"/>
        <v>294524515023</v>
      </c>
      <c r="S168" s="25">
        <f t="shared" si="173"/>
        <v>0</v>
      </c>
      <c r="T168" s="25">
        <f t="shared" si="173"/>
        <v>0</v>
      </c>
      <c r="U168" s="25">
        <f t="shared" si="173"/>
        <v>79534254296</v>
      </c>
      <c r="V168" s="25">
        <f t="shared" si="173"/>
        <v>214990260727</v>
      </c>
      <c r="W168" s="25">
        <f t="shared" si="173"/>
        <v>79534254296</v>
      </c>
      <c r="X168" s="25">
        <f t="shared" si="173"/>
        <v>0</v>
      </c>
      <c r="Y168" s="34">
        <f t="shared" si="116"/>
        <v>1</v>
      </c>
      <c r="Z168" s="34">
        <f t="shared" si="117"/>
        <v>0.27004290046887613</v>
      </c>
      <c r="AA168" s="34">
        <f t="shared" si="118"/>
        <v>0.27004290046887613</v>
      </c>
      <c r="AB168" s="34">
        <f t="shared" si="125"/>
        <v>0.27004290046887613</v>
      </c>
      <c r="AC168" s="154">
        <f t="shared" si="167"/>
        <v>1</v>
      </c>
    </row>
    <row r="169" spans="1:29" ht="69.75" customHeight="1" x14ac:dyDescent="0.25">
      <c r="A169" s="29" t="s">
        <v>301</v>
      </c>
      <c r="B169" s="30" t="s">
        <v>38</v>
      </c>
      <c r="C169" s="30">
        <v>11</v>
      </c>
      <c r="D169" s="30" t="s">
        <v>39</v>
      </c>
      <c r="E169" s="31" t="s">
        <v>247</v>
      </c>
      <c r="F169" s="25">
        <f t="shared" si="172"/>
        <v>294524515023</v>
      </c>
      <c r="G169" s="25">
        <f t="shared" si="172"/>
        <v>0</v>
      </c>
      <c r="H169" s="25">
        <f t="shared" si="172"/>
        <v>0</v>
      </c>
      <c r="I169" s="25">
        <f t="shared" si="172"/>
        <v>0</v>
      </c>
      <c r="J169" s="25">
        <f t="shared" si="172"/>
        <v>0</v>
      </c>
      <c r="K169" s="25">
        <f t="shared" si="172"/>
        <v>0</v>
      </c>
      <c r="L169" s="25">
        <f t="shared" si="149"/>
        <v>0</v>
      </c>
      <c r="M169" s="25">
        <f>+M170</f>
        <v>294524515023</v>
      </c>
      <c r="N169" s="64">
        <f t="shared" si="151"/>
        <v>3.5511059487026098E-2</v>
      </c>
      <c r="O169" s="25">
        <f t="shared" si="173"/>
        <v>0</v>
      </c>
      <c r="P169" s="25">
        <f t="shared" si="173"/>
        <v>294524515023</v>
      </c>
      <c r="Q169" s="25">
        <f t="shared" si="173"/>
        <v>0</v>
      </c>
      <c r="R169" s="25">
        <f t="shared" si="173"/>
        <v>294524515023</v>
      </c>
      <c r="S169" s="25">
        <f t="shared" si="173"/>
        <v>0</v>
      </c>
      <c r="T169" s="25">
        <f t="shared" si="173"/>
        <v>0</v>
      </c>
      <c r="U169" s="25">
        <f t="shared" si="173"/>
        <v>79534254296</v>
      </c>
      <c r="V169" s="25">
        <f t="shared" si="173"/>
        <v>214990260727</v>
      </c>
      <c r="W169" s="25">
        <f t="shared" si="173"/>
        <v>79534254296</v>
      </c>
      <c r="X169" s="25">
        <f t="shared" si="173"/>
        <v>0</v>
      </c>
      <c r="Y169" s="34">
        <f t="shared" si="116"/>
        <v>1</v>
      </c>
      <c r="Z169" s="34">
        <f t="shared" si="117"/>
        <v>0.27004290046887613</v>
      </c>
      <c r="AA169" s="34">
        <f t="shared" si="118"/>
        <v>0.27004290046887613</v>
      </c>
      <c r="AB169" s="34">
        <f t="shared" si="125"/>
        <v>0.27004290046887613</v>
      </c>
      <c r="AC169" s="154">
        <f t="shared" si="167"/>
        <v>1</v>
      </c>
    </row>
    <row r="170" spans="1:29" ht="42" customHeight="1" x14ac:dyDescent="0.25">
      <c r="A170" s="29" t="s">
        <v>302</v>
      </c>
      <c r="B170" s="30" t="s">
        <v>38</v>
      </c>
      <c r="C170" s="30">
        <v>11</v>
      </c>
      <c r="D170" s="30" t="s">
        <v>39</v>
      </c>
      <c r="E170" s="31" t="s">
        <v>261</v>
      </c>
      <c r="F170" s="25">
        <f t="shared" si="172"/>
        <v>294524515023</v>
      </c>
      <c r="G170" s="25">
        <f t="shared" si="172"/>
        <v>0</v>
      </c>
      <c r="H170" s="25">
        <f t="shared" si="172"/>
        <v>0</v>
      </c>
      <c r="I170" s="25">
        <f t="shared" si="172"/>
        <v>0</v>
      </c>
      <c r="J170" s="25">
        <f t="shared" si="172"/>
        <v>0</v>
      </c>
      <c r="K170" s="25">
        <f t="shared" si="172"/>
        <v>0</v>
      </c>
      <c r="L170" s="25">
        <f t="shared" si="149"/>
        <v>0</v>
      </c>
      <c r="M170" s="25">
        <f>+M171</f>
        <v>294524515023</v>
      </c>
      <c r="N170" s="64">
        <f t="shared" si="151"/>
        <v>3.5511059487026098E-2</v>
      </c>
      <c r="O170" s="25">
        <f t="shared" si="173"/>
        <v>0</v>
      </c>
      <c r="P170" s="25">
        <f t="shared" si="173"/>
        <v>294524515023</v>
      </c>
      <c r="Q170" s="25">
        <f t="shared" si="173"/>
        <v>0</v>
      </c>
      <c r="R170" s="25">
        <f t="shared" si="173"/>
        <v>294524515023</v>
      </c>
      <c r="S170" s="25">
        <f t="shared" si="173"/>
        <v>0</v>
      </c>
      <c r="T170" s="25">
        <f t="shared" si="173"/>
        <v>0</v>
      </c>
      <c r="U170" s="25">
        <f t="shared" si="173"/>
        <v>79534254296</v>
      </c>
      <c r="V170" s="25">
        <f t="shared" si="173"/>
        <v>214990260727</v>
      </c>
      <c r="W170" s="25">
        <f t="shared" si="173"/>
        <v>79534254296</v>
      </c>
      <c r="X170" s="25">
        <f t="shared" si="173"/>
        <v>0</v>
      </c>
      <c r="Y170" s="34">
        <f t="shared" si="116"/>
        <v>1</v>
      </c>
      <c r="Z170" s="34">
        <f t="shared" si="117"/>
        <v>0.27004290046887613</v>
      </c>
      <c r="AA170" s="34">
        <f t="shared" si="118"/>
        <v>0.27004290046887613</v>
      </c>
      <c r="AB170" s="34">
        <f t="shared" si="125"/>
        <v>0.27004290046887613</v>
      </c>
      <c r="AC170" s="154">
        <f t="shared" si="167"/>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9"/>
        <v>0</v>
      </c>
      <c r="M171" s="40">
        <f>+F171+L171</f>
        <v>294524515023</v>
      </c>
      <c r="N171" s="72">
        <f t="shared" si="151"/>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6"/>
        <v>1</v>
      </c>
      <c r="Z171" s="43">
        <f t="shared" si="117"/>
        <v>0.27004290046887613</v>
      </c>
      <c r="AA171" s="43">
        <f t="shared" si="118"/>
        <v>0.27004290046887613</v>
      </c>
      <c r="AB171" s="43">
        <f t="shared" si="125"/>
        <v>0.27004290046887613</v>
      </c>
      <c r="AC171" s="157">
        <f t="shared" si="167"/>
        <v>1</v>
      </c>
    </row>
    <row r="172" spans="1:29" ht="84" customHeight="1" x14ac:dyDescent="0.25">
      <c r="A172" s="29" t="s">
        <v>304</v>
      </c>
      <c r="B172" s="30" t="s">
        <v>38</v>
      </c>
      <c r="C172" s="30">
        <v>11</v>
      </c>
      <c r="D172" s="30" t="s">
        <v>39</v>
      </c>
      <c r="E172" s="31" t="s">
        <v>305</v>
      </c>
      <c r="F172" s="25">
        <f t="shared" ref="F172:K172" si="174">+F173</f>
        <v>339211773865</v>
      </c>
      <c r="G172" s="25">
        <f t="shared" si="174"/>
        <v>0</v>
      </c>
      <c r="H172" s="25">
        <f t="shared" si="174"/>
        <v>0</v>
      </c>
      <c r="I172" s="25">
        <f t="shared" si="174"/>
        <v>339211773865</v>
      </c>
      <c r="J172" s="25">
        <f t="shared" si="174"/>
        <v>0</v>
      </c>
      <c r="K172" s="25">
        <f t="shared" si="174"/>
        <v>0</v>
      </c>
      <c r="L172" s="25">
        <f t="shared" si="149"/>
        <v>-339211773865</v>
      </c>
      <c r="M172" s="25">
        <f>+M173</f>
        <v>0</v>
      </c>
      <c r="N172" s="64">
        <f t="shared" si="151"/>
        <v>0</v>
      </c>
      <c r="O172" s="25">
        <f t="shared" ref="O172:X174" si="175">+O173</f>
        <v>0</v>
      </c>
      <c r="P172" s="25">
        <f t="shared" si="175"/>
        <v>0</v>
      </c>
      <c r="Q172" s="25">
        <f t="shared" si="175"/>
        <v>0</v>
      </c>
      <c r="R172" s="25">
        <f t="shared" si="175"/>
        <v>0</v>
      </c>
      <c r="S172" s="25">
        <f t="shared" si="175"/>
        <v>0</v>
      </c>
      <c r="T172" s="25">
        <f t="shared" si="175"/>
        <v>0</v>
      </c>
      <c r="U172" s="25">
        <f t="shared" si="175"/>
        <v>0</v>
      </c>
      <c r="V172" s="25">
        <f t="shared" si="175"/>
        <v>0</v>
      </c>
      <c r="W172" s="25">
        <f t="shared" si="175"/>
        <v>0</v>
      </c>
      <c r="X172" s="25">
        <f t="shared" si="175"/>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9"/>
        <v>-339211773865</v>
      </c>
      <c r="M173" s="25">
        <f>+M174</f>
        <v>0</v>
      </c>
      <c r="N173" s="64">
        <f t="shared" si="151"/>
        <v>0</v>
      </c>
      <c r="O173" s="25">
        <f t="shared" si="175"/>
        <v>0</v>
      </c>
      <c r="P173" s="25">
        <f t="shared" si="175"/>
        <v>0</v>
      </c>
      <c r="Q173" s="25">
        <f t="shared" si="175"/>
        <v>0</v>
      </c>
      <c r="R173" s="25">
        <f t="shared" si="175"/>
        <v>0</v>
      </c>
      <c r="S173" s="25">
        <f t="shared" si="175"/>
        <v>0</v>
      </c>
      <c r="T173" s="25">
        <f t="shared" si="175"/>
        <v>0</v>
      </c>
      <c r="U173" s="25">
        <f t="shared" si="175"/>
        <v>0</v>
      </c>
      <c r="V173" s="25">
        <f t="shared" si="175"/>
        <v>0</v>
      </c>
      <c r="W173" s="25">
        <f t="shared" si="175"/>
        <v>0</v>
      </c>
      <c r="X173" s="25">
        <f t="shared" si="175"/>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9"/>
        <v>0</v>
      </c>
      <c r="M174" s="25">
        <f>+M175</f>
        <v>0</v>
      </c>
      <c r="N174" s="64">
        <f t="shared" si="151"/>
        <v>0</v>
      </c>
      <c r="O174" s="25">
        <f t="shared" si="175"/>
        <v>0</v>
      </c>
      <c r="P174" s="25">
        <f t="shared" si="175"/>
        <v>0</v>
      </c>
      <c r="Q174" s="25">
        <f t="shared" si="175"/>
        <v>0</v>
      </c>
      <c r="R174" s="25">
        <f t="shared" si="175"/>
        <v>0</v>
      </c>
      <c r="S174" s="25">
        <f t="shared" si="175"/>
        <v>0</v>
      </c>
      <c r="T174" s="25">
        <f t="shared" si="175"/>
        <v>0</v>
      </c>
      <c r="U174" s="25">
        <f t="shared" si="175"/>
        <v>0</v>
      </c>
      <c r="V174" s="25">
        <f t="shared" si="175"/>
        <v>0</v>
      </c>
      <c r="W174" s="25">
        <f t="shared" si="175"/>
        <v>0</v>
      </c>
      <c r="X174" s="25">
        <f t="shared" si="175"/>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9"/>
        <v>0</v>
      </c>
      <c r="M175" s="40">
        <f>+F175+L175</f>
        <v>0</v>
      </c>
      <c r="N175" s="72">
        <f t="shared" si="151"/>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6">+F177</f>
        <v>181302207245</v>
      </c>
      <c r="G176" s="25">
        <f t="shared" si="176"/>
        <v>0</v>
      </c>
      <c r="H176" s="25">
        <f t="shared" si="176"/>
        <v>0</v>
      </c>
      <c r="I176" s="25">
        <f t="shared" si="176"/>
        <v>181302207245</v>
      </c>
      <c r="J176" s="25">
        <f t="shared" si="176"/>
        <v>0</v>
      </c>
      <c r="K176" s="25">
        <f t="shared" si="176"/>
        <v>0</v>
      </c>
      <c r="L176" s="25">
        <f t="shared" si="149"/>
        <v>-181302207245</v>
      </c>
      <c r="M176" s="25">
        <f>+M177</f>
        <v>0</v>
      </c>
      <c r="N176" s="64">
        <f t="shared" si="151"/>
        <v>0</v>
      </c>
      <c r="O176" s="25">
        <f t="shared" ref="O176:X178" si="177">+O177</f>
        <v>0</v>
      </c>
      <c r="P176" s="25">
        <f t="shared" si="177"/>
        <v>0</v>
      </c>
      <c r="Q176" s="25">
        <f t="shared" si="177"/>
        <v>0</v>
      </c>
      <c r="R176" s="25">
        <f t="shared" si="177"/>
        <v>0</v>
      </c>
      <c r="S176" s="25">
        <f t="shared" si="177"/>
        <v>0</v>
      </c>
      <c r="T176" s="25">
        <f t="shared" si="177"/>
        <v>0</v>
      </c>
      <c r="U176" s="25">
        <f t="shared" si="177"/>
        <v>0</v>
      </c>
      <c r="V176" s="25">
        <f t="shared" si="177"/>
        <v>0</v>
      </c>
      <c r="W176" s="25">
        <f t="shared" si="177"/>
        <v>0</v>
      </c>
      <c r="X176" s="25">
        <f t="shared" si="177"/>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9"/>
        <v>-181302207245</v>
      </c>
      <c r="M177" s="25">
        <f>+M178</f>
        <v>0</v>
      </c>
      <c r="N177" s="64">
        <f t="shared" si="151"/>
        <v>0</v>
      </c>
      <c r="O177" s="25">
        <f t="shared" si="177"/>
        <v>0</v>
      </c>
      <c r="P177" s="25">
        <f t="shared" si="177"/>
        <v>0</v>
      </c>
      <c r="Q177" s="25">
        <f t="shared" si="177"/>
        <v>0</v>
      </c>
      <c r="R177" s="25">
        <f t="shared" si="177"/>
        <v>0</v>
      </c>
      <c r="S177" s="25">
        <f t="shared" si="177"/>
        <v>0</v>
      </c>
      <c r="T177" s="25">
        <f t="shared" si="177"/>
        <v>0</v>
      </c>
      <c r="U177" s="25">
        <f t="shared" si="177"/>
        <v>0</v>
      </c>
      <c r="V177" s="25">
        <f t="shared" si="177"/>
        <v>0</v>
      </c>
      <c r="W177" s="25">
        <f t="shared" si="177"/>
        <v>0</v>
      </c>
      <c r="X177" s="25">
        <f t="shared" si="177"/>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9"/>
        <v>0</v>
      </c>
      <c r="M178" s="25">
        <f>+M179</f>
        <v>0</v>
      </c>
      <c r="N178" s="64">
        <f t="shared" si="151"/>
        <v>0</v>
      </c>
      <c r="O178" s="25">
        <f t="shared" si="177"/>
        <v>0</v>
      </c>
      <c r="P178" s="25">
        <f t="shared" si="177"/>
        <v>0</v>
      </c>
      <c r="Q178" s="25">
        <f t="shared" si="177"/>
        <v>0</v>
      </c>
      <c r="R178" s="25">
        <f t="shared" si="177"/>
        <v>0</v>
      </c>
      <c r="S178" s="25">
        <f t="shared" si="177"/>
        <v>0</v>
      </c>
      <c r="T178" s="25">
        <f t="shared" si="177"/>
        <v>0</v>
      </c>
      <c r="U178" s="25">
        <f t="shared" si="177"/>
        <v>0</v>
      </c>
      <c r="V178" s="25">
        <f t="shared" si="177"/>
        <v>0</v>
      </c>
      <c r="W178" s="25">
        <f t="shared" si="177"/>
        <v>0</v>
      </c>
      <c r="X178" s="25">
        <f t="shared" si="177"/>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9"/>
        <v>0</v>
      </c>
      <c r="M179" s="40">
        <f>+F179+L179</f>
        <v>0</v>
      </c>
      <c r="N179" s="72">
        <f t="shared" si="151"/>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8">+F181</f>
        <v>87536781330</v>
      </c>
      <c r="G180" s="25">
        <f t="shared" si="178"/>
        <v>0</v>
      </c>
      <c r="H180" s="25">
        <f t="shared" si="178"/>
        <v>0</v>
      </c>
      <c r="I180" s="25">
        <f t="shared" si="178"/>
        <v>0</v>
      </c>
      <c r="J180" s="25">
        <f t="shared" si="178"/>
        <v>0</v>
      </c>
      <c r="K180" s="25">
        <f t="shared" si="178"/>
        <v>0</v>
      </c>
      <c r="L180" s="25">
        <f t="shared" si="149"/>
        <v>0</v>
      </c>
      <c r="M180" s="25">
        <f>+M181</f>
        <v>87536781330</v>
      </c>
      <c r="N180" s="64">
        <f t="shared" si="151"/>
        <v>1.0554380673098383E-2</v>
      </c>
      <c r="O180" s="25">
        <f t="shared" ref="O180:X182" si="179">+O181</f>
        <v>0</v>
      </c>
      <c r="P180" s="25">
        <f t="shared" si="179"/>
        <v>87536781330</v>
      </c>
      <c r="Q180" s="25">
        <f t="shared" si="179"/>
        <v>0</v>
      </c>
      <c r="R180" s="25">
        <f t="shared" si="179"/>
        <v>87536781330</v>
      </c>
      <c r="S180" s="25">
        <f t="shared" si="179"/>
        <v>0</v>
      </c>
      <c r="T180" s="25">
        <f t="shared" si="179"/>
        <v>0</v>
      </c>
      <c r="U180" s="25">
        <f t="shared" si="179"/>
        <v>22387977551</v>
      </c>
      <c r="V180" s="25">
        <f t="shared" si="179"/>
        <v>65148803779</v>
      </c>
      <c r="W180" s="25">
        <f t="shared" si="179"/>
        <v>22387977551</v>
      </c>
      <c r="X180" s="25">
        <f t="shared" si="179"/>
        <v>0</v>
      </c>
      <c r="Y180" s="34">
        <f t="shared" ref="Y180:Y243" si="180">+R180/M180</f>
        <v>1</v>
      </c>
      <c r="Z180" s="34">
        <f t="shared" ref="Z180:Z243" si="181">+U180/M180</f>
        <v>0.25575509186933454</v>
      </c>
      <c r="AA180" s="34">
        <f t="shared" ref="AA180:AA243" si="182">+W180/M180</f>
        <v>0.25575509186933454</v>
      </c>
      <c r="AB180" s="34">
        <f t="shared" ref="AB180:AB243" si="183">+U180/R180</f>
        <v>0.25575509186933454</v>
      </c>
      <c r="AC180" s="154">
        <f t="shared" ref="AC180:AC199" si="184">+W180/U180</f>
        <v>1</v>
      </c>
    </row>
    <row r="181" spans="1:29" ht="84" customHeight="1" x14ac:dyDescent="0.25">
      <c r="A181" s="29" t="s">
        <v>317</v>
      </c>
      <c r="B181" s="30" t="s">
        <v>38</v>
      </c>
      <c r="C181" s="30">
        <v>11</v>
      </c>
      <c r="D181" s="30" t="s">
        <v>39</v>
      </c>
      <c r="E181" s="31" t="s">
        <v>247</v>
      </c>
      <c r="F181" s="25">
        <f t="shared" si="178"/>
        <v>87536781330</v>
      </c>
      <c r="G181" s="25">
        <f t="shared" si="178"/>
        <v>0</v>
      </c>
      <c r="H181" s="25">
        <f t="shared" si="178"/>
        <v>0</v>
      </c>
      <c r="I181" s="25">
        <f t="shared" si="178"/>
        <v>0</v>
      </c>
      <c r="J181" s="25">
        <f t="shared" si="178"/>
        <v>0</v>
      </c>
      <c r="K181" s="25">
        <f t="shared" si="178"/>
        <v>0</v>
      </c>
      <c r="L181" s="25">
        <f t="shared" si="149"/>
        <v>0</v>
      </c>
      <c r="M181" s="25">
        <f>+M182</f>
        <v>87536781330</v>
      </c>
      <c r="N181" s="64">
        <f t="shared" si="151"/>
        <v>1.0554380673098383E-2</v>
      </c>
      <c r="O181" s="25">
        <f t="shared" si="179"/>
        <v>0</v>
      </c>
      <c r="P181" s="25">
        <f t="shared" si="179"/>
        <v>87536781330</v>
      </c>
      <c r="Q181" s="25">
        <f t="shared" si="179"/>
        <v>0</v>
      </c>
      <c r="R181" s="25">
        <f t="shared" si="179"/>
        <v>87536781330</v>
      </c>
      <c r="S181" s="25">
        <f t="shared" si="179"/>
        <v>0</v>
      </c>
      <c r="T181" s="25">
        <f t="shared" si="179"/>
        <v>0</v>
      </c>
      <c r="U181" s="25">
        <f t="shared" si="179"/>
        <v>22387977551</v>
      </c>
      <c r="V181" s="25">
        <f t="shared" si="179"/>
        <v>65148803779</v>
      </c>
      <c r="W181" s="25">
        <f t="shared" si="179"/>
        <v>22387977551</v>
      </c>
      <c r="X181" s="25">
        <f t="shared" si="179"/>
        <v>0</v>
      </c>
      <c r="Y181" s="34">
        <f t="shared" si="180"/>
        <v>1</v>
      </c>
      <c r="Z181" s="34">
        <f t="shared" si="181"/>
        <v>0.25575509186933454</v>
      </c>
      <c r="AA181" s="34">
        <f t="shared" si="182"/>
        <v>0.25575509186933454</v>
      </c>
      <c r="AB181" s="34">
        <f t="shared" si="183"/>
        <v>0.25575509186933454</v>
      </c>
      <c r="AC181" s="154">
        <f t="shared" si="184"/>
        <v>1</v>
      </c>
    </row>
    <row r="182" spans="1:29" ht="42" customHeight="1" x14ac:dyDescent="0.25">
      <c r="A182" s="29" t="s">
        <v>318</v>
      </c>
      <c r="B182" s="30" t="s">
        <v>38</v>
      </c>
      <c r="C182" s="30">
        <v>11</v>
      </c>
      <c r="D182" s="30" t="s">
        <v>39</v>
      </c>
      <c r="E182" s="31" t="s">
        <v>261</v>
      </c>
      <c r="F182" s="25">
        <f t="shared" si="178"/>
        <v>87536781330</v>
      </c>
      <c r="G182" s="25">
        <f t="shared" si="178"/>
        <v>0</v>
      </c>
      <c r="H182" s="25">
        <f t="shared" si="178"/>
        <v>0</v>
      </c>
      <c r="I182" s="25">
        <f t="shared" si="178"/>
        <v>0</v>
      </c>
      <c r="J182" s="25">
        <f t="shared" si="178"/>
        <v>0</v>
      </c>
      <c r="K182" s="25">
        <f t="shared" si="178"/>
        <v>0</v>
      </c>
      <c r="L182" s="25">
        <f t="shared" si="149"/>
        <v>0</v>
      </c>
      <c r="M182" s="25">
        <f>+M183</f>
        <v>87536781330</v>
      </c>
      <c r="N182" s="64">
        <f t="shared" si="151"/>
        <v>1.0554380673098383E-2</v>
      </c>
      <c r="O182" s="25">
        <f t="shared" si="179"/>
        <v>0</v>
      </c>
      <c r="P182" s="25">
        <f t="shared" si="179"/>
        <v>87536781330</v>
      </c>
      <c r="Q182" s="25">
        <f t="shared" si="179"/>
        <v>0</v>
      </c>
      <c r="R182" s="25">
        <f t="shared" si="179"/>
        <v>87536781330</v>
      </c>
      <c r="S182" s="25">
        <f t="shared" si="179"/>
        <v>0</v>
      </c>
      <c r="T182" s="25">
        <f t="shared" si="179"/>
        <v>0</v>
      </c>
      <c r="U182" s="25">
        <f t="shared" si="179"/>
        <v>22387977551</v>
      </c>
      <c r="V182" s="25">
        <f t="shared" si="179"/>
        <v>65148803779</v>
      </c>
      <c r="W182" s="25">
        <f t="shared" si="179"/>
        <v>22387977551</v>
      </c>
      <c r="X182" s="25">
        <f t="shared" si="179"/>
        <v>0</v>
      </c>
      <c r="Y182" s="34">
        <f t="shared" si="180"/>
        <v>1</v>
      </c>
      <c r="Z182" s="34">
        <f t="shared" si="181"/>
        <v>0.25575509186933454</v>
      </c>
      <c r="AA182" s="34">
        <f t="shared" si="182"/>
        <v>0.25575509186933454</v>
      </c>
      <c r="AB182" s="34">
        <f t="shared" si="183"/>
        <v>0.25575509186933454</v>
      </c>
      <c r="AC182" s="154">
        <f t="shared" si="184"/>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9"/>
        <v>0</v>
      </c>
      <c r="M183" s="40">
        <f>+F183+L183</f>
        <v>87536781330</v>
      </c>
      <c r="N183" s="72">
        <f t="shared" si="151"/>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80"/>
        <v>1</v>
      </c>
      <c r="Z183" s="43">
        <f t="shared" si="181"/>
        <v>0.25575509186933454</v>
      </c>
      <c r="AA183" s="43">
        <f t="shared" si="182"/>
        <v>0.25575509186933454</v>
      </c>
      <c r="AB183" s="43">
        <f t="shared" si="183"/>
        <v>0.25575509186933454</v>
      </c>
      <c r="AC183" s="157">
        <f t="shared" si="184"/>
        <v>1</v>
      </c>
    </row>
    <row r="184" spans="1:29" ht="107.25" customHeight="1" x14ac:dyDescent="0.25">
      <c r="A184" s="29" t="s">
        <v>320</v>
      </c>
      <c r="B184" s="30" t="s">
        <v>38</v>
      </c>
      <c r="C184" s="30">
        <v>11</v>
      </c>
      <c r="D184" s="30" t="s">
        <v>39</v>
      </c>
      <c r="E184" s="31" t="s">
        <v>321</v>
      </c>
      <c r="F184" s="25">
        <f t="shared" ref="F184:K186" si="185">+F185</f>
        <v>224112617118</v>
      </c>
      <c r="G184" s="25">
        <f t="shared" si="185"/>
        <v>0</v>
      </c>
      <c r="H184" s="25">
        <f t="shared" si="185"/>
        <v>0</v>
      </c>
      <c r="I184" s="25">
        <f t="shared" si="185"/>
        <v>0</v>
      </c>
      <c r="J184" s="25">
        <f t="shared" si="185"/>
        <v>0</v>
      </c>
      <c r="K184" s="25">
        <f t="shared" si="185"/>
        <v>0</v>
      </c>
      <c r="L184" s="25">
        <f t="shared" si="149"/>
        <v>0</v>
      </c>
      <c r="M184" s="25">
        <f>+M185</f>
        <v>224112617118</v>
      </c>
      <c r="N184" s="64">
        <f t="shared" si="151"/>
        <v>2.7021439888115624E-2</v>
      </c>
      <c r="O184" s="25">
        <f t="shared" ref="O184:X186" si="186">+O185</f>
        <v>0</v>
      </c>
      <c r="P184" s="25">
        <f t="shared" si="186"/>
        <v>224112617118</v>
      </c>
      <c r="Q184" s="25">
        <f t="shared" si="186"/>
        <v>0</v>
      </c>
      <c r="R184" s="25">
        <f t="shared" si="186"/>
        <v>224112617118</v>
      </c>
      <c r="S184" s="25">
        <f t="shared" si="186"/>
        <v>0</v>
      </c>
      <c r="T184" s="25">
        <f t="shared" si="186"/>
        <v>0</v>
      </c>
      <c r="U184" s="25">
        <f t="shared" si="186"/>
        <v>61649547766</v>
      </c>
      <c r="V184" s="25">
        <f t="shared" si="186"/>
        <v>162463069352</v>
      </c>
      <c r="W184" s="25">
        <f t="shared" si="186"/>
        <v>61649547766</v>
      </c>
      <c r="X184" s="25">
        <f t="shared" si="186"/>
        <v>0</v>
      </c>
      <c r="Y184" s="34">
        <f t="shared" si="180"/>
        <v>1</v>
      </c>
      <c r="Z184" s="34">
        <f t="shared" si="181"/>
        <v>0.27508289608496345</v>
      </c>
      <c r="AA184" s="34">
        <f t="shared" si="182"/>
        <v>0.27508289608496345</v>
      </c>
      <c r="AB184" s="34">
        <f t="shared" si="183"/>
        <v>0.27508289608496345</v>
      </c>
      <c r="AC184" s="154">
        <f t="shared" si="184"/>
        <v>1</v>
      </c>
    </row>
    <row r="185" spans="1:29" ht="74.25" customHeight="1" x14ac:dyDescent="0.25">
      <c r="A185" s="29" t="s">
        <v>322</v>
      </c>
      <c r="B185" s="30" t="s">
        <v>38</v>
      </c>
      <c r="C185" s="30">
        <v>11</v>
      </c>
      <c r="D185" s="30" t="s">
        <v>39</v>
      </c>
      <c r="E185" s="31" t="s">
        <v>247</v>
      </c>
      <c r="F185" s="25">
        <f t="shared" si="185"/>
        <v>224112617118</v>
      </c>
      <c r="G185" s="25">
        <f t="shared" si="185"/>
        <v>0</v>
      </c>
      <c r="H185" s="25">
        <f t="shared" si="185"/>
        <v>0</v>
      </c>
      <c r="I185" s="25">
        <f t="shared" si="185"/>
        <v>0</v>
      </c>
      <c r="J185" s="25">
        <f t="shared" si="185"/>
        <v>0</v>
      </c>
      <c r="K185" s="25">
        <f t="shared" si="185"/>
        <v>0</v>
      </c>
      <c r="L185" s="25">
        <f t="shared" si="149"/>
        <v>0</v>
      </c>
      <c r="M185" s="25">
        <f>+M186</f>
        <v>224112617118</v>
      </c>
      <c r="N185" s="64">
        <f t="shared" si="151"/>
        <v>2.7021439888115624E-2</v>
      </c>
      <c r="O185" s="25">
        <f t="shared" si="186"/>
        <v>0</v>
      </c>
      <c r="P185" s="25">
        <f t="shared" si="186"/>
        <v>224112617118</v>
      </c>
      <c r="Q185" s="25">
        <f t="shared" si="186"/>
        <v>0</v>
      </c>
      <c r="R185" s="25">
        <f t="shared" si="186"/>
        <v>224112617118</v>
      </c>
      <c r="S185" s="25">
        <f t="shared" si="186"/>
        <v>0</v>
      </c>
      <c r="T185" s="25">
        <f t="shared" si="186"/>
        <v>0</v>
      </c>
      <c r="U185" s="25">
        <f t="shared" si="186"/>
        <v>61649547766</v>
      </c>
      <c r="V185" s="25">
        <f t="shared" si="186"/>
        <v>162463069352</v>
      </c>
      <c r="W185" s="25">
        <f t="shared" si="186"/>
        <v>61649547766</v>
      </c>
      <c r="X185" s="25">
        <f t="shared" si="186"/>
        <v>0</v>
      </c>
      <c r="Y185" s="34">
        <f t="shared" si="180"/>
        <v>1</v>
      </c>
      <c r="Z185" s="34">
        <f t="shared" si="181"/>
        <v>0.27508289608496345</v>
      </c>
      <c r="AA185" s="34">
        <f t="shared" si="182"/>
        <v>0.27508289608496345</v>
      </c>
      <c r="AB185" s="34">
        <f t="shared" si="183"/>
        <v>0.27508289608496345</v>
      </c>
      <c r="AC185" s="154">
        <f t="shared" si="184"/>
        <v>1</v>
      </c>
    </row>
    <row r="186" spans="1:29" ht="42" customHeight="1" x14ac:dyDescent="0.25">
      <c r="A186" s="29" t="s">
        <v>323</v>
      </c>
      <c r="B186" s="30" t="s">
        <v>38</v>
      </c>
      <c r="C186" s="30">
        <v>11</v>
      </c>
      <c r="D186" s="30" t="s">
        <v>39</v>
      </c>
      <c r="E186" s="31" t="s">
        <v>261</v>
      </c>
      <c r="F186" s="25">
        <f t="shared" si="185"/>
        <v>224112617118</v>
      </c>
      <c r="G186" s="25">
        <f t="shared" si="185"/>
        <v>0</v>
      </c>
      <c r="H186" s="25">
        <f t="shared" si="185"/>
        <v>0</v>
      </c>
      <c r="I186" s="25">
        <f t="shared" si="185"/>
        <v>0</v>
      </c>
      <c r="J186" s="25">
        <f t="shared" si="185"/>
        <v>0</v>
      </c>
      <c r="K186" s="25">
        <f t="shared" si="185"/>
        <v>0</v>
      </c>
      <c r="L186" s="25">
        <f t="shared" si="149"/>
        <v>0</v>
      </c>
      <c r="M186" s="25">
        <f>+M187</f>
        <v>224112617118</v>
      </c>
      <c r="N186" s="64">
        <f t="shared" si="151"/>
        <v>2.7021439888115624E-2</v>
      </c>
      <c r="O186" s="25">
        <f t="shared" si="186"/>
        <v>0</v>
      </c>
      <c r="P186" s="25">
        <f t="shared" si="186"/>
        <v>224112617118</v>
      </c>
      <c r="Q186" s="25">
        <f t="shared" si="186"/>
        <v>0</v>
      </c>
      <c r="R186" s="25">
        <f t="shared" si="186"/>
        <v>224112617118</v>
      </c>
      <c r="S186" s="25">
        <f t="shared" si="186"/>
        <v>0</v>
      </c>
      <c r="T186" s="25">
        <f t="shared" si="186"/>
        <v>0</v>
      </c>
      <c r="U186" s="25">
        <f t="shared" si="186"/>
        <v>61649547766</v>
      </c>
      <c r="V186" s="25">
        <f t="shared" si="186"/>
        <v>162463069352</v>
      </c>
      <c r="W186" s="25">
        <f t="shared" si="186"/>
        <v>61649547766</v>
      </c>
      <c r="X186" s="25">
        <f t="shared" si="186"/>
        <v>0</v>
      </c>
      <c r="Y186" s="34">
        <f t="shared" si="180"/>
        <v>1</v>
      </c>
      <c r="Z186" s="34">
        <f t="shared" si="181"/>
        <v>0.27508289608496345</v>
      </c>
      <c r="AA186" s="34">
        <f t="shared" si="182"/>
        <v>0.27508289608496345</v>
      </c>
      <c r="AB186" s="34">
        <f t="shared" si="183"/>
        <v>0.27508289608496345</v>
      </c>
      <c r="AC186" s="154">
        <f t="shared" si="184"/>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9"/>
        <v>0</v>
      </c>
      <c r="M187" s="40">
        <f>+F187+L187</f>
        <v>224112617118</v>
      </c>
      <c r="N187" s="72">
        <f t="shared" si="151"/>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80"/>
        <v>1</v>
      </c>
      <c r="Z187" s="43">
        <f t="shared" si="181"/>
        <v>0.27508289608496345</v>
      </c>
      <c r="AA187" s="43">
        <f t="shared" si="182"/>
        <v>0.27508289608496345</v>
      </c>
      <c r="AB187" s="43">
        <f t="shared" si="183"/>
        <v>0.27508289608496345</v>
      </c>
      <c r="AC187" s="157">
        <f t="shared" si="184"/>
        <v>1</v>
      </c>
    </row>
    <row r="188" spans="1:29" ht="71.25" customHeight="1" x14ac:dyDescent="0.25">
      <c r="A188" s="29" t="s">
        <v>325</v>
      </c>
      <c r="B188" s="30" t="s">
        <v>38</v>
      </c>
      <c r="C188" s="30">
        <v>11</v>
      </c>
      <c r="D188" s="30" t="s">
        <v>39</v>
      </c>
      <c r="E188" s="31" t="s">
        <v>326</v>
      </c>
      <c r="F188" s="25">
        <f t="shared" ref="F188:K190" si="187">+F189</f>
        <v>178011652777</v>
      </c>
      <c r="G188" s="25">
        <f t="shared" si="187"/>
        <v>0</v>
      </c>
      <c r="H188" s="25">
        <f t="shared" si="187"/>
        <v>0</v>
      </c>
      <c r="I188" s="25">
        <f t="shared" si="187"/>
        <v>0</v>
      </c>
      <c r="J188" s="25">
        <f t="shared" si="187"/>
        <v>0</v>
      </c>
      <c r="K188" s="25">
        <f t="shared" si="187"/>
        <v>0</v>
      </c>
      <c r="L188" s="25">
        <f t="shared" si="149"/>
        <v>0</v>
      </c>
      <c r="M188" s="25">
        <f>+M189</f>
        <v>178011652777</v>
      </c>
      <c r="N188" s="64">
        <f t="shared" si="151"/>
        <v>2.1463009252911367E-2</v>
      </c>
      <c r="O188" s="25">
        <f t="shared" ref="O188:X190" si="188">+O189</f>
        <v>0</v>
      </c>
      <c r="P188" s="25">
        <f t="shared" si="188"/>
        <v>178011652777</v>
      </c>
      <c r="Q188" s="25">
        <f t="shared" si="188"/>
        <v>0</v>
      </c>
      <c r="R188" s="25">
        <f t="shared" si="188"/>
        <v>178011652777</v>
      </c>
      <c r="S188" s="25">
        <f t="shared" si="188"/>
        <v>0</v>
      </c>
      <c r="T188" s="25">
        <f t="shared" si="188"/>
        <v>0</v>
      </c>
      <c r="U188" s="25">
        <f t="shared" si="188"/>
        <v>48090019503</v>
      </c>
      <c r="V188" s="25">
        <f t="shared" si="188"/>
        <v>129921633274</v>
      </c>
      <c r="W188" s="25">
        <f t="shared" si="188"/>
        <v>48090019503</v>
      </c>
      <c r="X188" s="25">
        <f t="shared" si="188"/>
        <v>0</v>
      </c>
      <c r="Y188" s="34">
        <f t="shared" si="180"/>
        <v>1</v>
      </c>
      <c r="Z188" s="34">
        <f t="shared" si="181"/>
        <v>0.27015096344981226</v>
      </c>
      <c r="AA188" s="34">
        <f t="shared" si="182"/>
        <v>0.27015096344981226</v>
      </c>
      <c r="AB188" s="34">
        <f t="shared" si="183"/>
        <v>0.27015096344981226</v>
      </c>
      <c r="AC188" s="154">
        <f t="shared" si="184"/>
        <v>1</v>
      </c>
    </row>
    <row r="189" spans="1:29" ht="76.5" customHeight="1" x14ac:dyDescent="0.25">
      <c r="A189" s="29" t="s">
        <v>327</v>
      </c>
      <c r="B189" s="30" t="s">
        <v>38</v>
      </c>
      <c r="C189" s="30">
        <v>11</v>
      </c>
      <c r="D189" s="30" t="s">
        <v>39</v>
      </c>
      <c r="E189" s="31" t="s">
        <v>247</v>
      </c>
      <c r="F189" s="25">
        <f t="shared" si="187"/>
        <v>178011652777</v>
      </c>
      <c r="G189" s="25">
        <f t="shared" si="187"/>
        <v>0</v>
      </c>
      <c r="H189" s="25">
        <f t="shared" si="187"/>
        <v>0</v>
      </c>
      <c r="I189" s="25">
        <f t="shared" si="187"/>
        <v>0</v>
      </c>
      <c r="J189" s="25">
        <f t="shared" si="187"/>
        <v>0</v>
      </c>
      <c r="K189" s="25">
        <f t="shared" si="187"/>
        <v>0</v>
      </c>
      <c r="L189" s="25">
        <f t="shared" si="149"/>
        <v>0</v>
      </c>
      <c r="M189" s="25">
        <f>+M190</f>
        <v>178011652777</v>
      </c>
      <c r="N189" s="64">
        <f t="shared" si="151"/>
        <v>2.1463009252911367E-2</v>
      </c>
      <c r="O189" s="25">
        <f t="shared" si="188"/>
        <v>0</v>
      </c>
      <c r="P189" s="25">
        <f t="shared" si="188"/>
        <v>178011652777</v>
      </c>
      <c r="Q189" s="25">
        <f t="shared" si="188"/>
        <v>0</v>
      </c>
      <c r="R189" s="25">
        <f t="shared" si="188"/>
        <v>178011652777</v>
      </c>
      <c r="S189" s="25">
        <f t="shared" si="188"/>
        <v>0</v>
      </c>
      <c r="T189" s="25">
        <f t="shared" si="188"/>
        <v>0</v>
      </c>
      <c r="U189" s="25">
        <f t="shared" si="188"/>
        <v>48090019503</v>
      </c>
      <c r="V189" s="25">
        <f t="shared" si="188"/>
        <v>129921633274</v>
      </c>
      <c r="W189" s="25">
        <f t="shared" si="188"/>
        <v>48090019503</v>
      </c>
      <c r="X189" s="25">
        <f t="shared" si="188"/>
        <v>0</v>
      </c>
      <c r="Y189" s="34">
        <f t="shared" si="180"/>
        <v>1</v>
      </c>
      <c r="Z189" s="34">
        <f t="shared" si="181"/>
        <v>0.27015096344981226</v>
      </c>
      <c r="AA189" s="34">
        <f t="shared" si="182"/>
        <v>0.27015096344981226</v>
      </c>
      <c r="AB189" s="34">
        <f t="shared" si="183"/>
        <v>0.27015096344981226</v>
      </c>
      <c r="AC189" s="154">
        <f t="shared" si="184"/>
        <v>1</v>
      </c>
    </row>
    <row r="190" spans="1:29" ht="42" customHeight="1" x14ac:dyDescent="0.25">
      <c r="A190" s="29" t="s">
        <v>328</v>
      </c>
      <c r="B190" s="30" t="s">
        <v>38</v>
      </c>
      <c r="C190" s="30">
        <v>11</v>
      </c>
      <c r="D190" s="30" t="s">
        <v>39</v>
      </c>
      <c r="E190" s="31" t="s">
        <v>261</v>
      </c>
      <c r="F190" s="25">
        <f t="shared" si="187"/>
        <v>178011652777</v>
      </c>
      <c r="G190" s="25">
        <f t="shared" si="187"/>
        <v>0</v>
      </c>
      <c r="H190" s="25">
        <f t="shared" si="187"/>
        <v>0</v>
      </c>
      <c r="I190" s="25">
        <f t="shared" si="187"/>
        <v>0</v>
      </c>
      <c r="J190" s="25">
        <f t="shared" si="187"/>
        <v>0</v>
      </c>
      <c r="K190" s="25">
        <f t="shared" si="187"/>
        <v>0</v>
      </c>
      <c r="L190" s="25">
        <f t="shared" si="149"/>
        <v>0</v>
      </c>
      <c r="M190" s="25">
        <f>+M191</f>
        <v>178011652777</v>
      </c>
      <c r="N190" s="64">
        <f t="shared" si="151"/>
        <v>2.1463009252911367E-2</v>
      </c>
      <c r="O190" s="25">
        <f t="shared" si="188"/>
        <v>0</v>
      </c>
      <c r="P190" s="25">
        <f t="shared" si="188"/>
        <v>178011652777</v>
      </c>
      <c r="Q190" s="25">
        <f t="shared" si="188"/>
        <v>0</v>
      </c>
      <c r="R190" s="25">
        <f t="shared" si="188"/>
        <v>178011652777</v>
      </c>
      <c r="S190" s="25">
        <f t="shared" si="188"/>
        <v>0</v>
      </c>
      <c r="T190" s="25">
        <f t="shared" si="188"/>
        <v>0</v>
      </c>
      <c r="U190" s="25">
        <f t="shared" si="188"/>
        <v>48090019503</v>
      </c>
      <c r="V190" s="25">
        <f t="shared" si="188"/>
        <v>129921633274</v>
      </c>
      <c r="W190" s="25">
        <f t="shared" si="188"/>
        <v>48090019503</v>
      </c>
      <c r="X190" s="25">
        <f t="shared" si="188"/>
        <v>0</v>
      </c>
      <c r="Y190" s="34">
        <f t="shared" si="180"/>
        <v>1</v>
      </c>
      <c r="Z190" s="34">
        <f t="shared" si="181"/>
        <v>0.27015096344981226</v>
      </c>
      <c r="AA190" s="34">
        <f t="shared" si="182"/>
        <v>0.27015096344981226</v>
      </c>
      <c r="AB190" s="34">
        <f t="shared" si="183"/>
        <v>0.27015096344981226</v>
      </c>
      <c r="AC190" s="154">
        <f t="shared" si="184"/>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9"/>
        <v>0</v>
      </c>
      <c r="M191" s="40">
        <f>+F191+L191</f>
        <v>178011652777</v>
      </c>
      <c r="N191" s="72">
        <f t="shared" si="151"/>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80"/>
        <v>1</v>
      </c>
      <c r="Z191" s="43">
        <f t="shared" si="181"/>
        <v>0.27015096344981226</v>
      </c>
      <c r="AA191" s="43">
        <f t="shared" si="182"/>
        <v>0.27015096344981226</v>
      </c>
      <c r="AB191" s="43">
        <f t="shared" si="183"/>
        <v>0.27015096344981226</v>
      </c>
      <c r="AC191" s="157">
        <f t="shared" si="184"/>
        <v>1</v>
      </c>
    </row>
    <row r="192" spans="1:29" ht="89.25" customHeight="1" x14ac:dyDescent="0.25">
      <c r="A192" s="29" t="s">
        <v>330</v>
      </c>
      <c r="B192" s="30" t="s">
        <v>38</v>
      </c>
      <c r="C192" s="30">
        <v>11</v>
      </c>
      <c r="D192" s="30" t="s">
        <v>39</v>
      </c>
      <c r="E192" s="31" t="s">
        <v>331</v>
      </c>
      <c r="F192" s="25">
        <f t="shared" ref="F192:K194" si="189">+F193</f>
        <v>287007159412</v>
      </c>
      <c r="G192" s="25">
        <f t="shared" si="189"/>
        <v>0</v>
      </c>
      <c r="H192" s="25">
        <f t="shared" si="189"/>
        <v>0</v>
      </c>
      <c r="I192" s="25">
        <f t="shared" si="189"/>
        <v>0</v>
      </c>
      <c r="J192" s="25">
        <f t="shared" si="189"/>
        <v>0</v>
      </c>
      <c r="K192" s="25">
        <f t="shared" si="189"/>
        <v>0</v>
      </c>
      <c r="L192" s="25">
        <f t="shared" si="149"/>
        <v>0</v>
      </c>
      <c r="M192" s="25">
        <f>+M193</f>
        <v>287007159412</v>
      </c>
      <c r="N192" s="64">
        <f t="shared" si="151"/>
        <v>3.4604685828227261E-2</v>
      </c>
      <c r="O192" s="25">
        <f t="shared" ref="O192:X194" si="190">+O193</f>
        <v>0</v>
      </c>
      <c r="P192" s="25">
        <f t="shared" si="190"/>
        <v>287007159412</v>
      </c>
      <c r="Q192" s="25">
        <f t="shared" si="190"/>
        <v>0</v>
      </c>
      <c r="R192" s="25">
        <f t="shared" si="190"/>
        <v>287007159412</v>
      </c>
      <c r="S192" s="25">
        <f t="shared" si="190"/>
        <v>0</v>
      </c>
      <c r="T192" s="25">
        <f t="shared" si="190"/>
        <v>0</v>
      </c>
      <c r="U192" s="25">
        <f t="shared" si="190"/>
        <v>112268405519</v>
      </c>
      <c r="V192" s="25">
        <f t="shared" si="190"/>
        <v>174738753893</v>
      </c>
      <c r="W192" s="25">
        <f t="shared" si="190"/>
        <v>112268405519</v>
      </c>
      <c r="X192" s="25">
        <f t="shared" si="190"/>
        <v>0</v>
      </c>
      <c r="Y192" s="34">
        <f t="shared" si="180"/>
        <v>1</v>
      </c>
      <c r="Z192" s="34">
        <f t="shared" si="181"/>
        <v>0.39116935531854879</v>
      </c>
      <c r="AA192" s="34">
        <f t="shared" si="182"/>
        <v>0.39116935531854879</v>
      </c>
      <c r="AB192" s="34">
        <f t="shared" si="183"/>
        <v>0.39116935531854879</v>
      </c>
      <c r="AC192" s="154">
        <f t="shared" si="184"/>
        <v>1</v>
      </c>
    </row>
    <row r="193" spans="1:29" ht="81" customHeight="1" x14ac:dyDescent="0.25">
      <c r="A193" s="29" t="s">
        <v>332</v>
      </c>
      <c r="B193" s="30" t="s">
        <v>38</v>
      </c>
      <c r="C193" s="30">
        <v>11</v>
      </c>
      <c r="D193" s="30" t="s">
        <v>39</v>
      </c>
      <c r="E193" s="31" t="s">
        <v>247</v>
      </c>
      <c r="F193" s="25">
        <f t="shared" si="189"/>
        <v>287007159412</v>
      </c>
      <c r="G193" s="25">
        <f t="shared" si="189"/>
        <v>0</v>
      </c>
      <c r="H193" s="25">
        <f t="shared" si="189"/>
        <v>0</v>
      </c>
      <c r="I193" s="25">
        <f t="shared" si="189"/>
        <v>0</v>
      </c>
      <c r="J193" s="25">
        <f t="shared" si="189"/>
        <v>0</v>
      </c>
      <c r="K193" s="25">
        <f t="shared" si="189"/>
        <v>0</v>
      </c>
      <c r="L193" s="25">
        <f t="shared" si="149"/>
        <v>0</v>
      </c>
      <c r="M193" s="25">
        <f>+M194</f>
        <v>287007159412</v>
      </c>
      <c r="N193" s="64">
        <f t="shared" si="151"/>
        <v>3.4604685828227261E-2</v>
      </c>
      <c r="O193" s="25">
        <f t="shared" si="190"/>
        <v>0</v>
      </c>
      <c r="P193" s="25">
        <f t="shared" si="190"/>
        <v>287007159412</v>
      </c>
      <c r="Q193" s="25">
        <f t="shared" si="190"/>
        <v>0</v>
      </c>
      <c r="R193" s="25">
        <f t="shared" si="190"/>
        <v>287007159412</v>
      </c>
      <c r="S193" s="25">
        <f t="shared" si="190"/>
        <v>0</v>
      </c>
      <c r="T193" s="25">
        <f t="shared" si="190"/>
        <v>0</v>
      </c>
      <c r="U193" s="25">
        <f t="shared" si="190"/>
        <v>112268405519</v>
      </c>
      <c r="V193" s="25">
        <f t="shared" si="190"/>
        <v>174738753893</v>
      </c>
      <c r="W193" s="25">
        <f t="shared" si="190"/>
        <v>112268405519</v>
      </c>
      <c r="X193" s="25">
        <f t="shared" si="190"/>
        <v>0</v>
      </c>
      <c r="Y193" s="34">
        <f t="shared" si="180"/>
        <v>1</v>
      </c>
      <c r="Z193" s="34">
        <f t="shared" si="181"/>
        <v>0.39116935531854879</v>
      </c>
      <c r="AA193" s="34">
        <f t="shared" si="182"/>
        <v>0.39116935531854879</v>
      </c>
      <c r="AB193" s="34">
        <f t="shared" si="183"/>
        <v>0.39116935531854879</v>
      </c>
      <c r="AC193" s="154">
        <f t="shared" si="184"/>
        <v>1</v>
      </c>
    </row>
    <row r="194" spans="1:29" ht="42" customHeight="1" x14ac:dyDescent="0.25">
      <c r="A194" s="29" t="s">
        <v>333</v>
      </c>
      <c r="B194" s="30" t="s">
        <v>38</v>
      </c>
      <c r="C194" s="30">
        <v>11</v>
      </c>
      <c r="D194" s="30" t="s">
        <v>39</v>
      </c>
      <c r="E194" s="31" t="s">
        <v>261</v>
      </c>
      <c r="F194" s="25">
        <f t="shared" si="189"/>
        <v>287007159412</v>
      </c>
      <c r="G194" s="25">
        <f t="shared" si="189"/>
        <v>0</v>
      </c>
      <c r="H194" s="25">
        <f t="shared" si="189"/>
        <v>0</v>
      </c>
      <c r="I194" s="25">
        <f t="shared" si="189"/>
        <v>0</v>
      </c>
      <c r="J194" s="25">
        <f t="shared" si="189"/>
        <v>0</v>
      </c>
      <c r="K194" s="25">
        <f t="shared" si="189"/>
        <v>0</v>
      </c>
      <c r="L194" s="25">
        <f t="shared" si="149"/>
        <v>0</v>
      </c>
      <c r="M194" s="25">
        <f>+M195</f>
        <v>287007159412</v>
      </c>
      <c r="N194" s="64">
        <f t="shared" si="151"/>
        <v>3.4604685828227261E-2</v>
      </c>
      <c r="O194" s="25">
        <f t="shared" si="190"/>
        <v>0</v>
      </c>
      <c r="P194" s="25">
        <f t="shared" si="190"/>
        <v>287007159412</v>
      </c>
      <c r="Q194" s="25">
        <f t="shared" si="190"/>
        <v>0</v>
      </c>
      <c r="R194" s="25">
        <f t="shared" si="190"/>
        <v>287007159412</v>
      </c>
      <c r="S194" s="25">
        <f t="shared" si="190"/>
        <v>0</v>
      </c>
      <c r="T194" s="25">
        <f t="shared" si="190"/>
        <v>0</v>
      </c>
      <c r="U194" s="25">
        <f t="shared" si="190"/>
        <v>112268405519</v>
      </c>
      <c r="V194" s="25">
        <f t="shared" si="190"/>
        <v>174738753893</v>
      </c>
      <c r="W194" s="25">
        <f t="shared" si="190"/>
        <v>112268405519</v>
      </c>
      <c r="X194" s="25">
        <f t="shared" si="190"/>
        <v>0</v>
      </c>
      <c r="Y194" s="34">
        <f t="shared" si="180"/>
        <v>1</v>
      </c>
      <c r="Z194" s="34">
        <f t="shared" si="181"/>
        <v>0.39116935531854879</v>
      </c>
      <c r="AA194" s="34">
        <f t="shared" si="182"/>
        <v>0.39116935531854879</v>
      </c>
      <c r="AB194" s="34">
        <f t="shared" si="183"/>
        <v>0.39116935531854879</v>
      </c>
      <c r="AC194" s="154">
        <f t="shared" si="184"/>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9"/>
        <v>0</v>
      </c>
      <c r="M195" s="40">
        <f>+F195+L195</f>
        <v>287007159412</v>
      </c>
      <c r="N195" s="72">
        <f t="shared" si="151"/>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80"/>
        <v>1</v>
      </c>
      <c r="Z195" s="43">
        <f t="shared" si="181"/>
        <v>0.39116935531854879</v>
      </c>
      <c r="AA195" s="43">
        <f t="shared" si="182"/>
        <v>0.39116935531854879</v>
      </c>
      <c r="AB195" s="43">
        <f t="shared" si="183"/>
        <v>0.39116935531854879</v>
      </c>
      <c r="AC195" s="157">
        <f t="shared" si="184"/>
        <v>1</v>
      </c>
    </row>
    <row r="196" spans="1:29" ht="78.75" customHeight="1" x14ac:dyDescent="0.25">
      <c r="A196" s="29" t="s">
        <v>335</v>
      </c>
      <c r="B196" s="30" t="s">
        <v>38</v>
      </c>
      <c r="C196" s="30">
        <v>11</v>
      </c>
      <c r="D196" s="30" t="s">
        <v>39</v>
      </c>
      <c r="E196" s="31" t="s">
        <v>336</v>
      </c>
      <c r="F196" s="25">
        <f t="shared" ref="F196:K198" si="191">+F197</f>
        <v>351661229344</v>
      </c>
      <c r="G196" s="25">
        <f t="shared" si="191"/>
        <v>0</v>
      </c>
      <c r="H196" s="25">
        <f t="shared" si="191"/>
        <v>0</v>
      </c>
      <c r="I196" s="25">
        <f t="shared" si="191"/>
        <v>0</v>
      </c>
      <c r="J196" s="25">
        <f t="shared" si="191"/>
        <v>0</v>
      </c>
      <c r="K196" s="25">
        <f t="shared" si="191"/>
        <v>0</v>
      </c>
      <c r="L196" s="25">
        <f t="shared" si="149"/>
        <v>0</v>
      </c>
      <c r="M196" s="25">
        <f>+M197</f>
        <v>351661229344</v>
      </c>
      <c r="N196" s="64">
        <f t="shared" si="151"/>
        <v>4.2400079441741241E-2</v>
      </c>
      <c r="O196" s="25">
        <f t="shared" ref="O196:X198" si="192">+O197</f>
        <v>0</v>
      </c>
      <c r="P196" s="25">
        <f t="shared" si="192"/>
        <v>351661229344</v>
      </c>
      <c r="Q196" s="25">
        <f t="shared" si="192"/>
        <v>0</v>
      </c>
      <c r="R196" s="25">
        <f t="shared" si="192"/>
        <v>351661229344</v>
      </c>
      <c r="S196" s="25">
        <f t="shared" si="192"/>
        <v>0</v>
      </c>
      <c r="T196" s="25">
        <f t="shared" si="192"/>
        <v>0</v>
      </c>
      <c r="U196" s="25">
        <f t="shared" si="192"/>
        <v>107557177780</v>
      </c>
      <c r="V196" s="25">
        <f t="shared" si="192"/>
        <v>244104051564</v>
      </c>
      <c r="W196" s="25">
        <f t="shared" si="192"/>
        <v>107557177780</v>
      </c>
      <c r="X196" s="25">
        <f t="shared" si="192"/>
        <v>0</v>
      </c>
      <c r="Y196" s="34">
        <f t="shared" si="180"/>
        <v>1</v>
      </c>
      <c r="Z196" s="34">
        <f t="shared" si="181"/>
        <v>0.30585452362957544</v>
      </c>
      <c r="AA196" s="34">
        <f t="shared" si="182"/>
        <v>0.30585452362957544</v>
      </c>
      <c r="AB196" s="34">
        <f t="shared" si="183"/>
        <v>0.30585452362957544</v>
      </c>
      <c r="AC196" s="154">
        <f t="shared" si="184"/>
        <v>1</v>
      </c>
    </row>
    <row r="197" spans="1:29" ht="78.75" customHeight="1" x14ac:dyDescent="0.25">
      <c r="A197" s="29" t="s">
        <v>337</v>
      </c>
      <c r="B197" s="30" t="s">
        <v>38</v>
      </c>
      <c r="C197" s="30">
        <v>11</v>
      </c>
      <c r="D197" s="30" t="s">
        <v>39</v>
      </c>
      <c r="E197" s="31" t="s">
        <v>247</v>
      </c>
      <c r="F197" s="25">
        <f t="shared" si="191"/>
        <v>351661229344</v>
      </c>
      <c r="G197" s="25">
        <f t="shared" si="191"/>
        <v>0</v>
      </c>
      <c r="H197" s="25">
        <f t="shared" si="191"/>
        <v>0</v>
      </c>
      <c r="I197" s="25">
        <f t="shared" si="191"/>
        <v>0</v>
      </c>
      <c r="J197" s="25">
        <f t="shared" si="191"/>
        <v>0</v>
      </c>
      <c r="K197" s="25">
        <f t="shared" si="191"/>
        <v>0</v>
      </c>
      <c r="L197" s="25">
        <f t="shared" si="149"/>
        <v>0</v>
      </c>
      <c r="M197" s="25">
        <f>+M198</f>
        <v>351661229344</v>
      </c>
      <c r="N197" s="64">
        <f t="shared" si="151"/>
        <v>4.2400079441741241E-2</v>
      </c>
      <c r="O197" s="25">
        <f t="shared" si="192"/>
        <v>0</v>
      </c>
      <c r="P197" s="25">
        <f t="shared" si="192"/>
        <v>351661229344</v>
      </c>
      <c r="Q197" s="25">
        <f t="shared" si="192"/>
        <v>0</v>
      </c>
      <c r="R197" s="25">
        <f t="shared" si="192"/>
        <v>351661229344</v>
      </c>
      <c r="S197" s="25">
        <f t="shared" si="192"/>
        <v>0</v>
      </c>
      <c r="T197" s="25">
        <f t="shared" si="192"/>
        <v>0</v>
      </c>
      <c r="U197" s="25">
        <f t="shared" si="192"/>
        <v>107557177780</v>
      </c>
      <c r="V197" s="25">
        <f t="shared" si="192"/>
        <v>244104051564</v>
      </c>
      <c r="W197" s="25">
        <f t="shared" si="192"/>
        <v>107557177780</v>
      </c>
      <c r="X197" s="25">
        <f t="shared" si="192"/>
        <v>0</v>
      </c>
      <c r="Y197" s="34">
        <f t="shared" si="180"/>
        <v>1</v>
      </c>
      <c r="Z197" s="34">
        <f t="shared" si="181"/>
        <v>0.30585452362957544</v>
      </c>
      <c r="AA197" s="34">
        <f t="shared" si="182"/>
        <v>0.30585452362957544</v>
      </c>
      <c r="AB197" s="34">
        <f t="shared" si="183"/>
        <v>0.30585452362957544</v>
      </c>
      <c r="AC197" s="154">
        <f t="shared" si="184"/>
        <v>1</v>
      </c>
    </row>
    <row r="198" spans="1:29" ht="42" customHeight="1" x14ac:dyDescent="0.25">
      <c r="A198" s="29" t="s">
        <v>338</v>
      </c>
      <c r="B198" s="30" t="s">
        <v>38</v>
      </c>
      <c r="C198" s="30">
        <v>11</v>
      </c>
      <c r="D198" s="30" t="s">
        <v>39</v>
      </c>
      <c r="E198" s="31" t="s">
        <v>261</v>
      </c>
      <c r="F198" s="25">
        <f t="shared" si="191"/>
        <v>351661229344</v>
      </c>
      <c r="G198" s="25">
        <f t="shared" si="191"/>
        <v>0</v>
      </c>
      <c r="H198" s="25">
        <f t="shared" si="191"/>
        <v>0</v>
      </c>
      <c r="I198" s="25">
        <f t="shared" si="191"/>
        <v>0</v>
      </c>
      <c r="J198" s="25">
        <f t="shared" si="191"/>
        <v>0</v>
      </c>
      <c r="K198" s="25">
        <f t="shared" si="191"/>
        <v>0</v>
      </c>
      <c r="L198" s="25">
        <f t="shared" si="149"/>
        <v>0</v>
      </c>
      <c r="M198" s="25">
        <f>+M199</f>
        <v>351661229344</v>
      </c>
      <c r="N198" s="64">
        <f t="shared" si="151"/>
        <v>4.2400079441741241E-2</v>
      </c>
      <c r="O198" s="25">
        <f t="shared" si="192"/>
        <v>0</v>
      </c>
      <c r="P198" s="25">
        <f t="shared" si="192"/>
        <v>351661229344</v>
      </c>
      <c r="Q198" s="25">
        <f t="shared" si="192"/>
        <v>0</v>
      </c>
      <c r="R198" s="25">
        <f t="shared" si="192"/>
        <v>351661229344</v>
      </c>
      <c r="S198" s="25">
        <f t="shared" si="192"/>
        <v>0</v>
      </c>
      <c r="T198" s="25">
        <f t="shared" si="192"/>
        <v>0</v>
      </c>
      <c r="U198" s="25">
        <f t="shared" si="192"/>
        <v>107557177780</v>
      </c>
      <c r="V198" s="25">
        <f t="shared" si="192"/>
        <v>244104051564</v>
      </c>
      <c r="W198" s="25">
        <f t="shared" si="192"/>
        <v>107557177780</v>
      </c>
      <c r="X198" s="25">
        <f t="shared" si="192"/>
        <v>0</v>
      </c>
      <c r="Y198" s="34">
        <f t="shared" si="180"/>
        <v>1</v>
      </c>
      <c r="Z198" s="34">
        <f t="shared" si="181"/>
        <v>0.30585452362957544</v>
      </c>
      <c r="AA198" s="34">
        <f t="shared" si="182"/>
        <v>0.30585452362957544</v>
      </c>
      <c r="AB198" s="34">
        <f t="shared" si="183"/>
        <v>0.30585452362957544</v>
      </c>
      <c r="AC198" s="154">
        <f t="shared" si="184"/>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9"/>
        <v>0</v>
      </c>
      <c r="M199" s="40">
        <f>+F199+L199</f>
        <v>351661229344</v>
      </c>
      <c r="N199" s="72">
        <f t="shared" si="151"/>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80"/>
        <v>1</v>
      </c>
      <c r="Z199" s="43">
        <f t="shared" si="181"/>
        <v>0.30585452362957544</v>
      </c>
      <c r="AA199" s="43">
        <f t="shared" si="182"/>
        <v>0.30585452362957544</v>
      </c>
      <c r="AB199" s="43">
        <f t="shared" si="183"/>
        <v>0.30585452362957544</v>
      </c>
      <c r="AC199" s="157">
        <f t="shared" si="184"/>
        <v>1</v>
      </c>
    </row>
    <row r="200" spans="1:29" ht="84" customHeight="1" x14ac:dyDescent="0.25">
      <c r="A200" s="29" t="s">
        <v>340</v>
      </c>
      <c r="B200" s="30" t="s">
        <v>38</v>
      </c>
      <c r="C200" s="30">
        <v>11</v>
      </c>
      <c r="D200" s="30" t="s">
        <v>39</v>
      </c>
      <c r="E200" s="31" t="s">
        <v>341</v>
      </c>
      <c r="F200" s="25">
        <f t="shared" ref="F200:K202" si="193">+F201</f>
        <v>188943883060</v>
      </c>
      <c r="G200" s="25">
        <f t="shared" si="193"/>
        <v>0</v>
      </c>
      <c r="H200" s="25">
        <f t="shared" si="193"/>
        <v>0</v>
      </c>
      <c r="I200" s="25">
        <f t="shared" si="193"/>
        <v>0</v>
      </c>
      <c r="J200" s="25">
        <f t="shared" si="193"/>
        <v>0</v>
      </c>
      <c r="K200" s="25">
        <f t="shared" si="193"/>
        <v>0</v>
      </c>
      <c r="L200" s="25">
        <f t="shared" ref="L200:L263" si="194">+G200-H200-I200+J200-K200</f>
        <v>0</v>
      </c>
      <c r="M200" s="25">
        <f>+M201</f>
        <v>188943883060</v>
      </c>
      <c r="N200" s="64">
        <f t="shared" si="151"/>
        <v>2.2781117118652744E-2</v>
      </c>
      <c r="O200" s="25">
        <f t="shared" ref="O200:X202" si="195">+O201</f>
        <v>0</v>
      </c>
      <c r="P200" s="25">
        <f t="shared" si="195"/>
        <v>188943883060</v>
      </c>
      <c r="Q200" s="25">
        <f t="shared" si="195"/>
        <v>0</v>
      </c>
      <c r="R200" s="25">
        <f t="shared" si="195"/>
        <v>188943883060</v>
      </c>
      <c r="S200" s="25">
        <f t="shared" si="195"/>
        <v>0</v>
      </c>
      <c r="T200" s="25">
        <f t="shared" si="195"/>
        <v>0</v>
      </c>
      <c r="U200" s="25">
        <f t="shared" si="195"/>
        <v>0</v>
      </c>
      <c r="V200" s="25">
        <f t="shared" si="195"/>
        <v>188943883060</v>
      </c>
      <c r="W200" s="25">
        <f t="shared" si="195"/>
        <v>0</v>
      </c>
      <c r="X200" s="25">
        <f t="shared" si="195"/>
        <v>0</v>
      </c>
      <c r="Y200" s="34">
        <f t="shared" si="180"/>
        <v>1</v>
      </c>
      <c r="Z200" s="34">
        <f t="shared" si="181"/>
        <v>0</v>
      </c>
      <c r="AA200" s="34">
        <f t="shared" si="182"/>
        <v>0</v>
      </c>
      <c r="AB200" s="34">
        <f t="shared" si="183"/>
        <v>0</v>
      </c>
      <c r="AC200" s="154" t="s">
        <v>545</v>
      </c>
    </row>
    <row r="201" spans="1:29" ht="84" customHeight="1" x14ac:dyDescent="0.25">
      <c r="A201" s="29" t="s">
        <v>342</v>
      </c>
      <c r="B201" s="30" t="s">
        <v>38</v>
      </c>
      <c r="C201" s="30">
        <v>11</v>
      </c>
      <c r="D201" s="30" t="s">
        <v>39</v>
      </c>
      <c r="E201" s="31" t="s">
        <v>247</v>
      </c>
      <c r="F201" s="25">
        <f t="shared" si="193"/>
        <v>188943883060</v>
      </c>
      <c r="G201" s="25">
        <f t="shared" si="193"/>
        <v>0</v>
      </c>
      <c r="H201" s="25">
        <f t="shared" si="193"/>
        <v>0</v>
      </c>
      <c r="I201" s="25">
        <f t="shared" si="193"/>
        <v>0</v>
      </c>
      <c r="J201" s="25">
        <f t="shared" si="193"/>
        <v>0</v>
      </c>
      <c r="K201" s="25">
        <f t="shared" si="193"/>
        <v>0</v>
      </c>
      <c r="L201" s="25">
        <f t="shared" si="194"/>
        <v>0</v>
      </c>
      <c r="M201" s="25">
        <f>+M202</f>
        <v>188943883060</v>
      </c>
      <c r="N201" s="64">
        <f t="shared" ref="N201:N235" si="196">M201/$M$326</f>
        <v>2.2781117118652744E-2</v>
      </c>
      <c r="O201" s="25">
        <f t="shared" si="195"/>
        <v>0</v>
      </c>
      <c r="P201" s="25">
        <f t="shared" si="195"/>
        <v>188943883060</v>
      </c>
      <c r="Q201" s="25">
        <f t="shared" si="195"/>
        <v>0</v>
      </c>
      <c r="R201" s="25">
        <f t="shared" si="195"/>
        <v>188943883060</v>
      </c>
      <c r="S201" s="25">
        <f t="shared" si="195"/>
        <v>0</v>
      </c>
      <c r="T201" s="25">
        <f t="shared" si="195"/>
        <v>0</v>
      </c>
      <c r="U201" s="25">
        <f t="shared" si="195"/>
        <v>0</v>
      </c>
      <c r="V201" s="25">
        <f t="shared" si="195"/>
        <v>188943883060</v>
      </c>
      <c r="W201" s="25">
        <f t="shared" si="195"/>
        <v>0</v>
      </c>
      <c r="X201" s="25">
        <f t="shared" si="195"/>
        <v>0</v>
      </c>
      <c r="Y201" s="34">
        <f t="shared" si="180"/>
        <v>1</v>
      </c>
      <c r="Z201" s="34">
        <f t="shared" si="181"/>
        <v>0</v>
      </c>
      <c r="AA201" s="34">
        <f t="shared" si="182"/>
        <v>0</v>
      </c>
      <c r="AB201" s="34">
        <f t="shared" si="183"/>
        <v>0</v>
      </c>
      <c r="AC201" s="154" t="s">
        <v>545</v>
      </c>
    </row>
    <row r="202" spans="1:29" ht="42" customHeight="1" x14ac:dyDescent="0.25">
      <c r="A202" s="29" t="s">
        <v>343</v>
      </c>
      <c r="B202" s="30" t="s">
        <v>38</v>
      </c>
      <c r="C202" s="30">
        <v>11</v>
      </c>
      <c r="D202" s="30" t="s">
        <v>39</v>
      </c>
      <c r="E202" s="31" t="s">
        <v>261</v>
      </c>
      <c r="F202" s="25">
        <f t="shared" si="193"/>
        <v>188943883060</v>
      </c>
      <c r="G202" s="25">
        <f t="shared" si="193"/>
        <v>0</v>
      </c>
      <c r="H202" s="25">
        <f t="shared" si="193"/>
        <v>0</v>
      </c>
      <c r="I202" s="25">
        <f t="shared" si="193"/>
        <v>0</v>
      </c>
      <c r="J202" s="25">
        <f t="shared" si="193"/>
        <v>0</v>
      </c>
      <c r="K202" s="25">
        <f t="shared" si="193"/>
        <v>0</v>
      </c>
      <c r="L202" s="25">
        <f t="shared" si="194"/>
        <v>0</v>
      </c>
      <c r="M202" s="25">
        <f>+M203</f>
        <v>188943883060</v>
      </c>
      <c r="N202" s="64">
        <f t="shared" si="196"/>
        <v>2.2781117118652744E-2</v>
      </c>
      <c r="O202" s="25">
        <f t="shared" si="195"/>
        <v>0</v>
      </c>
      <c r="P202" s="25">
        <f t="shared" si="195"/>
        <v>188943883060</v>
      </c>
      <c r="Q202" s="25">
        <f t="shared" si="195"/>
        <v>0</v>
      </c>
      <c r="R202" s="25">
        <f t="shared" si="195"/>
        <v>188943883060</v>
      </c>
      <c r="S202" s="25">
        <f t="shared" si="195"/>
        <v>0</v>
      </c>
      <c r="T202" s="25">
        <f t="shared" si="195"/>
        <v>0</v>
      </c>
      <c r="U202" s="25">
        <f t="shared" si="195"/>
        <v>0</v>
      </c>
      <c r="V202" s="25">
        <f t="shared" si="195"/>
        <v>188943883060</v>
      </c>
      <c r="W202" s="25">
        <f t="shared" si="195"/>
        <v>0</v>
      </c>
      <c r="X202" s="25">
        <f t="shared" si="195"/>
        <v>0</v>
      </c>
      <c r="Y202" s="34">
        <f t="shared" si="180"/>
        <v>1</v>
      </c>
      <c r="Z202" s="34">
        <f t="shared" si="181"/>
        <v>0</v>
      </c>
      <c r="AA202" s="34">
        <f t="shared" si="182"/>
        <v>0</v>
      </c>
      <c r="AB202" s="34">
        <f t="shared" si="183"/>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4"/>
        <v>0</v>
      </c>
      <c r="M203" s="40">
        <f>+F203+L203</f>
        <v>188943883060</v>
      </c>
      <c r="N203" s="72">
        <f t="shared" si="196"/>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80"/>
        <v>1</v>
      </c>
      <c r="Z203" s="43">
        <f t="shared" si="181"/>
        <v>0</v>
      </c>
      <c r="AA203" s="43">
        <f t="shared" si="182"/>
        <v>0</v>
      </c>
      <c r="AB203" s="43">
        <f t="shared" si="183"/>
        <v>0</v>
      </c>
      <c r="AC203" s="157" t="s">
        <v>545</v>
      </c>
    </row>
    <row r="204" spans="1:29" ht="80.25" customHeight="1" x14ac:dyDescent="0.25">
      <c r="A204" s="29" t="s">
        <v>345</v>
      </c>
      <c r="B204" s="30" t="s">
        <v>38</v>
      </c>
      <c r="C204" s="30">
        <v>11</v>
      </c>
      <c r="D204" s="30" t="s">
        <v>39</v>
      </c>
      <c r="E204" s="31" t="s">
        <v>346</v>
      </c>
      <c r="F204" s="25">
        <f t="shared" ref="F204:K206" si="197">+F205</f>
        <v>434911818167</v>
      </c>
      <c r="G204" s="25">
        <f t="shared" si="197"/>
        <v>0</v>
      </c>
      <c r="H204" s="25">
        <f t="shared" si="197"/>
        <v>0</v>
      </c>
      <c r="I204" s="25">
        <f t="shared" si="197"/>
        <v>0</v>
      </c>
      <c r="J204" s="25">
        <f t="shared" si="197"/>
        <v>0</v>
      </c>
      <c r="K204" s="25">
        <f t="shared" si="197"/>
        <v>0</v>
      </c>
      <c r="L204" s="25">
        <f t="shared" si="194"/>
        <v>0</v>
      </c>
      <c r="M204" s="25">
        <f>+M205</f>
        <v>434911818167</v>
      </c>
      <c r="N204" s="64">
        <f t="shared" si="196"/>
        <v>5.2437670410332225E-2</v>
      </c>
      <c r="O204" s="25">
        <f t="shared" ref="O204:X206" si="198">+O205</f>
        <v>0</v>
      </c>
      <c r="P204" s="25">
        <f t="shared" si="198"/>
        <v>434911818167</v>
      </c>
      <c r="Q204" s="25">
        <f t="shared" si="198"/>
        <v>0</v>
      </c>
      <c r="R204" s="25">
        <f t="shared" si="198"/>
        <v>434911818167</v>
      </c>
      <c r="S204" s="25">
        <f t="shared" si="198"/>
        <v>0</v>
      </c>
      <c r="T204" s="25">
        <f t="shared" si="198"/>
        <v>0</v>
      </c>
      <c r="U204" s="25">
        <f t="shared" si="198"/>
        <v>118179862461</v>
      </c>
      <c r="V204" s="25">
        <f t="shared" si="198"/>
        <v>316731955706</v>
      </c>
      <c r="W204" s="25">
        <f t="shared" si="198"/>
        <v>118179862461</v>
      </c>
      <c r="X204" s="25">
        <f t="shared" si="198"/>
        <v>0</v>
      </c>
      <c r="Y204" s="34">
        <f t="shared" si="180"/>
        <v>1</v>
      </c>
      <c r="Z204" s="34">
        <f t="shared" si="181"/>
        <v>0.27173292958348766</v>
      </c>
      <c r="AA204" s="34">
        <f t="shared" si="182"/>
        <v>0.27173292958348766</v>
      </c>
      <c r="AB204" s="34">
        <f t="shared" si="183"/>
        <v>0.27173292958348766</v>
      </c>
      <c r="AC204" s="154">
        <f t="shared" ref="AC204:AC223" si="199">+W204/U204</f>
        <v>1</v>
      </c>
    </row>
    <row r="205" spans="1:29" ht="81.75" customHeight="1" x14ac:dyDescent="0.25">
      <c r="A205" s="29" t="s">
        <v>347</v>
      </c>
      <c r="B205" s="30" t="s">
        <v>38</v>
      </c>
      <c r="C205" s="30">
        <v>11</v>
      </c>
      <c r="D205" s="30" t="s">
        <v>39</v>
      </c>
      <c r="E205" s="31" t="s">
        <v>247</v>
      </c>
      <c r="F205" s="25">
        <f t="shared" si="197"/>
        <v>434911818167</v>
      </c>
      <c r="G205" s="25">
        <f t="shared" si="197"/>
        <v>0</v>
      </c>
      <c r="H205" s="25">
        <f t="shared" si="197"/>
        <v>0</v>
      </c>
      <c r="I205" s="25">
        <f t="shared" si="197"/>
        <v>0</v>
      </c>
      <c r="J205" s="25">
        <f t="shared" si="197"/>
        <v>0</v>
      </c>
      <c r="K205" s="25">
        <f t="shared" si="197"/>
        <v>0</v>
      </c>
      <c r="L205" s="25">
        <f t="shared" si="194"/>
        <v>0</v>
      </c>
      <c r="M205" s="25">
        <f>+M206</f>
        <v>434911818167</v>
      </c>
      <c r="N205" s="64">
        <f t="shared" si="196"/>
        <v>5.2437670410332225E-2</v>
      </c>
      <c r="O205" s="25">
        <f t="shared" si="198"/>
        <v>0</v>
      </c>
      <c r="P205" s="25">
        <f t="shared" si="198"/>
        <v>434911818167</v>
      </c>
      <c r="Q205" s="25">
        <f t="shared" si="198"/>
        <v>0</v>
      </c>
      <c r="R205" s="25">
        <f t="shared" si="198"/>
        <v>434911818167</v>
      </c>
      <c r="S205" s="25">
        <f t="shared" si="198"/>
        <v>0</v>
      </c>
      <c r="T205" s="25">
        <f t="shared" si="198"/>
        <v>0</v>
      </c>
      <c r="U205" s="25">
        <f t="shared" si="198"/>
        <v>118179862461</v>
      </c>
      <c r="V205" s="25">
        <f t="shared" si="198"/>
        <v>316731955706</v>
      </c>
      <c r="W205" s="25">
        <f t="shared" si="198"/>
        <v>118179862461</v>
      </c>
      <c r="X205" s="25">
        <f t="shared" si="198"/>
        <v>0</v>
      </c>
      <c r="Y205" s="34">
        <f t="shared" si="180"/>
        <v>1</v>
      </c>
      <c r="Z205" s="34">
        <f t="shared" si="181"/>
        <v>0.27173292958348766</v>
      </c>
      <c r="AA205" s="34">
        <f t="shared" si="182"/>
        <v>0.27173292958348766</v>
      </c>
      <c r="AB205" s="34">
        <f t="shared" si="183"/>
        <v>0.27173292958348766</v>
      </c>
      <c r="AC205" s="154">
        <f t="shared" si="199"/>
        <v>1</v>
      </c>
    </row>
    <row r="206" spans="1:29" ht="42" customHeight="1" x14ac:dyDescent="0.25">
      <c r="A206" s="29" t="s">
        <v>348</v>
      </c>
      <c r="B206" s="30" t="s">
        <v>38</v>
      </c>
      <c r="C206" s="30">
        <v>11</v>
      </c>
      <c r="D206" s="30" t="s">
        <v>39</v>
      </c>
      <c r="E206" s="31" t="s">
        <v>261</v>
      </c>
      <c r="F206" s="25">
        <f t="shared" si="197"/>
        <v>434911818167</v>
      </c>
      <c r="G206" s="25">
        <f t="shared" si="197"/>
        <v>0</v>
      </c>
      <c r="H206" s="25">
        <f t="shared" si="197"/>
        <v>0</v>
      </c>
      <c r="I206" s="25">
        <f t="shared" si="197"/>
        <v>0</v>
      </c>
      <c r="J206" s="25">
        <f t="shared" si="197"/>
        <v>0</v>
      </c>
      <c r="K206" s="25">
        <f t="shared" si="197"/>
        <v>0</v>
      </c>
      <c r="L206" s="25">
        <f t="shared" si="194"/>
        <v>0</v>
      </c>
      <c r="M206" s="25">
        <f>+M207</f>
        <v>434911818167</v>
      </c>
      <c r="N206" s="64">
        <f t="shared" si="196"/>
        <v>5.2437670410332225E-2</v>
      </c>
      <c r="O206" s="25">
        <f t="shared" si="198"/>
        <v>0</v>
      </c>
      <c r="P206" s="25">
        <f t="shared" si="198"/>
        <v>434911818167</v>
      </c>
      <c r="Q206" s="25">
        <f t="shared" si="198"/>
        <v>0</v>
      </c>
      <c r="R206" s="25">
        <f t="shared" si="198"/>
        <v>434911818167</v>
      </c>
      <c r="S206" s="25">
        <f t="shared" si="198"/>
        <v>0</v>
      </c>
      <c r="T206" s="25">
        <f t="shared" si="198"/>
        <v>0</v>
      </c>
      <c r="U206" s="25">
        <f t="shared" si="198"/>
        <v>118179862461</v>
      </c>
      <c r="V206" s="25">
        <f t="shared" si="198"/>
        <v>316731955706</v>
      </c>
      <c r="W206" s="25">
        <f t="shared" si="198"/>
        <v>118179862461</v>
      </c>
      <c r="X206" s="25">
        <f t="shared" si="198"/>
        <v>0</v>
      </c>
      <c r="Y206" s="34">
        <f t="shared" si="180"/>
        <v>1</v>
      </c>
      <c r="Z206" s="34">
        <f t="shared" si="181"/>
        <v>0.27173292958348766</v>
      </c>
      <c r="AA206" s="34">
        <f t="shared" si="182"/>
        <v>0.27173292958348766</v>
      </c>
      <c r="AB206" s="34">
        <f t="shared" si="183"/>
        <v>0.27173292958348766</v>
      </c>
      <c r="AC206" s="154">
        <f t="shared" si="199"/>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4"/>
        <v>0</v>
      </c>
      <c r="M207" s="40">
        <f>+F207+L207</f>
        <v>434911818167</v>
      </c>
      <c r="N207" s="72">
        <f t="shared" si="196"/>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80"/>
        <v>1</v>
      </c>
      <c r="Z207" s="43">
        <f t="shared" si="181"/>
        <v>0.27173292958348766</v>
      </c>
      <c r="AA207" s="43">
        <f t="shared" si="182"/>
        <v>0.27173292958348766</v>
      </c>
      <c r="AB207" s="43">
        <f t="shared" si="183"/>
        <v>0.27173292958348766</v>
      </c>
      <c r="AC207" s="157">
        <f t="shared" si="199"/>
        <v>1</v>
      </c>
    </row>
    <row r="208" spans="1:29" ht="91.5" customHeight="1" x14ac:dyDescent="0.25">
      <c r="A208" s="29" t="s">
        <v>350</v>
      </c>
      <c r="B208" s="30" t="s">
        <v>38</v>
      </c>
      <c r="C208" s="30">
        <v>11</v>
      </c>
      <c r="D208" s="30" t="s">
        <v>39</v>
      </c>
      <c r="E208" s="31" t="s">
        <v>351</v>
      </c>
      <c r="F208" s="25">
        <f t="shared" ref="F208:K210" si="200">+F209</f>
        <v>143479007403</v>
      </c>
      <c r="G208" s="25">
        <f t="shared" si="200"/>
        <v>0</v>
      </c>
      <c r="H208" s="25">
        <f t="shared" si="200"/>
        <v>0</v>
      </c>
      <c r="I208" s="25">
        <f t="shared" si="200"/>
        <v>0</v>
      </c>
      <c r="J208" s="25">
        <f t="shared" si="200"/>
        <v>0</v>
      </c>
      <c r="K208" s="25">
        <f t="shared" si="200"/>
        <v>0</v>
      </c>
      <c r="L208" s="25">
        <f t="shared" si="194"/>
        <v>0</v>
      </c>
      <c r="M208" s="25">
        <f>+M209</f>
        <v>143479007403</v>
      </c>
      <c r="N208" s="64">
        <f t="shared" si="196"/>
        <v>1.7299380211625186E-2</v>
      </c>
      <c r="O208" s="25">
        <f t="shared" ref="O208:X210" si="201">+O209</f>
        <v>0</v>
      </c>
      <c r="P208" s="25">
        <f t="shared" si="201"/>
        <v>143479007403</v>
      </c>
      <c r="Q208" s="25">
        <f t="shared" si="201"/>
        <v>0</v>
      </c>
      <c r="R208" s="25">
        <f t="shared" si="201"/>
        <v>143479007403</v>
      </c>
      <c r="S208" s="25">
        <f t="shared" si="201"/>
        <v>0</v>
      </c>
      <c r="T208" s="25">
        <f t="shared" si="201"/>
        <v>0</v>
      </c>
      <c r="U208" s="25">
        <f t="shared" si="201"/>
        <v>32924840917</v>
      </c>
      <c r="V208" s="25">
        <f t="shared" si="201"/>
        <v>110554166486</v>
      </c>
      <c r="W208" s="25">
        <f t="shared" si="201"/>
        <v>32924840917</v>
      </c>
      <c r="X208" s="25">
        <f t="shared" si="201"/>
        <v>0</v>
      </c>
      <c r="Y208" s="34">
        <f t="shared" si="180"/>
        <v>1</v>
      </c>
      <c r="Z208" s="34">
        <f t="shared" si="181"/>
        <v>0.2294749699830414</v>
      </c>
      <c r="AA208" s="34">
        <f t="shared" si="182"/>
        <v>0.2294749699830414</v>
      </c>
      <c r="AB208" s="34">
        <f t="shared" si="183"/>
        <v>0.2294749699830414</v>
      </c>
      <c r="AC208" s="154">
        <f t="shared" si="199"/>
        <v>1</v>
      </c>
    </row>
    <row r="209" spans="1:29" ht="72.75" customHeight="1" x14ac:dyDescent="0.25">
      <c r="A209" s="29" t="s">
        <v>352</v>
      </c>
      <c r="B209" s="30" t="s">
        <v>38</v>
      </c>
      <c r="C209" s="30">
        <v>11</v>
      </c>
      <c r="D209" s="30" t="s">
        <v>39</v>
      </c>
      <c r="E209" s="31" t="s">
        <v>247</v>
      </c>
      <c r="F209" s="25">
        <f t="shared" si="200"/>
        <v>143479007403</v>
      </c>
      <c r="G209" s="25">
        <f t="shared" si="200"/>
        <v>0</v>
      </c>
      <c r="H209" s="25">
        <f t="shared" si="200"/>
        <v>0</v>
      </c>
      <c r="I209" s="25">
        <f t="shared" si="200"/>
        <v>0</v>
      </c>
      <c r="J209" s="25">
        <f t="shared" si="200"/>
        <v>0</v>
      </c>
      <c r="K209" s="25">
        <f t="shared" si="200"/>
        <v>0</v>
      </c>
      <c r="L209" s="25">
        <f t="shared" si="194"/>
        <v>0</v>
      </c>
      <c r="M209" s="25">
        <f>+M210</f>
        <v>143479007403</v>
      </c>
      <c r="N209" s="64">
        <f t="shared" si="196"/>
        <v>1.7299380211625186E-2</v>
      </c>
      <c r="O209" s="25">
        <f t="shared" si="201"/>
        <v>0</v>
      </c>
      <c r="P209" s="25">
        <f t="shared" si="201"/>
        <v>143479007403</v>
      </c>
      <c r="Q209" s="25">
        <f t="shared" si="201"/>
        <v>0</v>
      </c>
      <c r="R209" s="25">
        <f t="shared" si="201"/>
        <v>143479007403</v>
      </c>
      <c r="S209" s="25">
        <f t="shared" si="201"/>
        <v>0</v>
      </c>
      <c r="T209" s="25">
        <f t="shared" si="201"/>
        <v>0</v>
      </c>
      <c r="U209" s="25">
        <f t="shared" si="201"/>
        <v>32924840917</v>
      </c>
      <c r="V209" s="25">
        <f t="shared" si="201"/>
        <v>110554166486</v>
      </c>
      <c r="W209" s="25">
        <f t="shared" si="201"/>
        <v>32924840917</v>
      </c>
      <c r="X209" s="25">
        <f t="shared" si="201"/>
        <v>0</v>
      </c>
      <c r="Y209" s="34">
        <f t="shared" si="180"/>
        <v>1</v>
      </c>
      <c r="Z209" s="34">
        <f t="shared" si="181"/>
        <v>0.2294749699830414</v>
      </c>
      <c r="AA209" s="34">
        <f t="shared" si="182"/>
        <v>0.2294749699830414</v>
      </c>
      <c r="AB209" s="34">
        <f t="shared" si="183"/>
        <v>0.2294749699830414</v>
      </c>
      <c r="AC209" s="154">
        <f t="shared" si="199"/>
        <v>1</v>
      </c>
    </row>
    <row r="210" spans="1:29" ht="42" customHeight="1" x14ac:dyDescent="0.25">
      <c r="A210" s="29" t="s">
        <v>353</v>
      </c>
      <c r="B210" s="30" t="s">
        <v>38</v>
      </c>
      <c r="C210" s="30">
        <v>11</v>
      </c>
      <c r="D210" s="30" t="s">
        <v>39</v>
      </c>
      <c r="E210" s="31" t="s">
        <v>261</v>
      </c>
      <c r="F210" s="25">
        <f t="shared" si="200"/>
        <v>143479007403</v>
      </c>
      <c r="G210" s="25">
        <f t="shared" si="200"/>
        <v>0</v>
      </c>
      <c r="H210" s="25">
        <f t="shared" si="200"/>
        <v>0</v>
      </c>
      <c r="I210" s="25">
        <f t="shared" si="200"/>
        <v>0</v>
      </c>
      <c r="J210" s="25">
        <f t="shared" si="200"/>
        <v>0</v>
      </c>
      <c r="K210" s="25">
        <f t="shared" si="200"/>
        <v>0</v>
      </c>
      <c r="L210" s="25">
        <f t="shared" si="194"/>
        <v>0</v>
      </c>
      <c r="M210" s="25">
        <f>+M211</f>
        <v>143479007403</v>
      </c>
      <c r="N210" s="64">
        <f t="shared" si="196"/>
        <v>1.7299380211625186E-2</v>
      </c>
      <c r="O210" s="25">
        <f t="shared" si="201"/>
        <v>0</v>
      </c>
      <c r="P210" s="25">
        <f t="shared" si="201"/>
        <v>143479007403</v>
      </c>
      <c r="Q210" s="25">
        <f t="shared" si="201"/>
        <v>0</v>
      </c>
      <c r="R210" s="25">
        <f t="shared" si="201"/>
        <v>143479007403</v>
      </c>
      <c r="S210" s="25">
        <f t="shared" si="201"/>
        <v>0</v>
      </c>
      <c r="T210" s="25">
        <f t="shared" si="201"/>
        <v>0</v>
      </c>
      <c r="U210" s="25">
        <f t="shared" si="201"/>
        <v>32924840917</v>
      </c>
      <c r="V210" s="25">
        <f t="shared" si="201"/>
        <v>110554166486</v>
      </c>
      <c r="W210" s="25">
        <f t="shared" si="201"/>
        <v>32924840917</v>
      </c>
      <c r="X210" s="25">
        <f t="shared" si="201"/>
        <v>0</v>
      </c>
      <c r="Y210" s="34">
        <f t="shared" si="180"/>
        <v>1</v>
      </c>
      <c r="Z210" s="34">
        <f t="shared" si="181"/>
        <v>0.2294749699830414</v>
      </c>
      <c r="AA210" s="34">
        <f t="shared" si="182"/>
        <v>0.2294749699830414</v>
      </c>
      <c r="AB210" s="34">
        <f t="shared" si="183"/>
        <v>0.2294749699830414</v>
      </c>
      <c r="AC210" s="154">
        <f t="shared" si="199"/>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4"/>
        <v>0</v>
      </c>
      <c r="M211" s="40">
        <f>+F211+L211</f>
        <v>143479007403</v>
      </c>
      <c r="N211" s="72">
        <f t="shared" si="196"/>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80"/>
        <v>1</v>
      </c>
      <c r="Z211" s="43">
        <f t="shared" si="181"/>
        <v>0.2294749699830414</v>
      </c>
      <c r="AA211" s="43">
        <f t="shared" si="182"/>
        <v>0.2294749699830414</v>
      </c>
      <c r="AB211" s="43">
        <f t="shared" si="183"/>
        <v>0.2294749699830414</v>
      </c>
      <c r="AC211" s="157">
        <f t="shared" si="199"/>
        <v>1</v>
      </c>
    </row>
    <row r="212" spans="1:29" ht="94.5" customHeight="1" x14ac:dyDescent="0.25">
      <c r="A212" s="29" t="s">
        <v>355</v>
      </c>
      <c r="B212" s="30" t="s">
        <v>38</v>
      </c>
      <c r="C212" s="30">
        <v>11</v>
      </c>
      <c r="D212" s="30" t="s">
        <v>39</v>
      </c>
      <c r="E212" s="31" t="s">
        <v>356</v>
      </c>
      <c r="F212" s="25">
        <f t="shared" ref="F212:K214" si="202">+F213</f>
        <v>432330328516</v>
      </c>
      <c r="G212" s="25">
        <f t="shared" si="202"/>
        <v>0</v>
      </c>
      <c r="H212" s="25">
        <f t="shared" si="202"/>
        <v>0</v>
      </c>
      <c r="I212" s="25">
        <f t="shared" si="202"/>
        <v>0</v>
      </c>
      <c r="J212" s="25">
        <f t="shared" si="202"/>
        <v>0</v>
      </c>
      <c r="K212" s="25">
        <f t="shared" si="202"/>
        <v>0</v>
      </c>
      <c r="L212" s="25">
        <f t="shared" si="194"/>
        <v>0</v>
      </c>
      <c r="M212" s="25">
        <f>+M213</f>
        <v>432330328516</v>
      </c>
      <c r="N212" s="64">
        <f t="shared" si="196"/>
        <v>5.2126418110826203E-2</v>
      </c>
      <c r="O212" s="25">
        <f t="shared" ref="O212:X214" si="203">+O213</f>
        <v>0</v>
      </c>
      <c r="P212" s="25">
        <f t="shared" si="203"/>
        <v>432330328516</v>
      </c>
      <c r="Q212" s="25">
        <f t="shared" si="203"/>
        <v>0</v>
      </c>
      <c r="R212" s="25">
        <f t="shared" si="203"/>
        <v>432330328516</v>
      </c>
      <c r="S212" s="25">
        <f t="shared" si="203"/>
        <v>0</v>
      </c>
      <c r="T212" s="25">
        <f t="shared" si="203"/>
        <v>0</v>
      </c>
      <c r="U212" s="25">
        <f t="shared" si="203"/>
        <v>106289550924</v>
      </c>
      <c r="V212" s="25">
        <f t="shared" si="203"/>
        <v>326040777592</v>
      </c>
      <c r="W212" s="25">
        <f t="shared" si="203"/>
        <v>106289550924</v>
      </c>
      <c r="X212" s="25">
        <f t="shared" si="203"/>
        <v>0</v>
      </c>
      <c r="Y212" s="34">
        <f t="shared" si="180"/>
        <v>1</v>
      </c>
      <c r="Z212" s="34">
        <f t="shared" si="181"/>
        <v>0.24585263608233388</v>
      </c>
      <c r="AA212" s="34">
        <f t="shared" si="182"/>
        <v>0.24585263608233388</v>
      </c>
      <c r="AB212" s="34">
        <f t="shared" si="183"/>
        <v>0.24585263608233388</v>
      </c>
      <c r="AC212" s="154">
        <f t="shared" si="199"/>
        <v>1</v>
      </c>
    </row>
    <row r="213" spans="1:29" ht="78" customHeight="1" x14ac:dyDescent="0.25">
      <c r="A213" s="29" t="s">
        <v>357</v>
      </c>
      <c r="B213" s="30" t="s">
        <v>38</v>
      </c>
      <c r="C213" s="30">
        <v>11</v>
      </c>
      <c r="D213" s="30" t="s">
        <v>39</v>
      </c>
      <c r="E213" s="31" t="s">
        <v>247</v>
      </c>
      <c r="F213" s="25">
        <f t="shared" si="202"/>
        <v>432330328516</v>
      </c>
      <c r="G213" s="25">
        <f t="shared" si="202"/>
        <v>0</v>
      </c>
      <c r="H213" s="25">
        <f t="shared" si="202"/>
        <v>0</v>
      </c>
      <c r="I213" s="25">
        <f t="shared" si="202"/>
        <v>0</v>
      </c>
      <c r="J213" s="25">
        <f t="shared" si="202"/>
        <v>0</v>
      </c>
      <c r="K213" s="25">
        <f t="shared" si="202"/>
        <v>0</v>
      </c>
      <c r="L213" s="25">
        <f t="shared" si="194"/>
        <v>0</v>
      </c>
      <c r="M213" s="25">
        <f>+M214</f>
        <v>432330328516</v>
      </c>
      <c r="N213" s="64">
        <f t="shared" si="196"/>
        <v>5.2126418110826203E-2</v>
      </c>
      <c r="O213" s="25">
        <f t="shared" si="203"/>
        <v>0</v>
      </c>
      <c r="P213" s="25">
        <f t="shared" si="203"/>
        <v>432330328516</v>
      </c>
      <c r="Q213" s="25">
        <f t="shared" si="203"/>
        <v>0</v>
      </c>
      <c r="R213" s="25">
        <f t="shared" si="203"/>
        <v>432330328516</v>
      </c>
      <c r="S213" s="25">
        <f t="shared" si="203"/>
        <v>0</v>
      </c>
      <c r="T213" s="25">
        <f t="shared" si="203"/>
        <v>0</v>
      </c>
      <c r="U213" s="25">
        <f t="shared" si="203"/>
        <v>106289550924</v>
      </c>
      <c r="V213" s="25">
        <f t="shared" si="203"/>
        <v>326040777592</v>
      </c>
      <c r="W213" s="25">
        <f t="shared" si="203"/>
        <v>106289550924</v>
      </c>
      <c r="X213" s="25">
        <f t="shared" si="203"/>
        <v>0</v>
      </c>
      <c r="Y213" s="34">
        <f t="shared" si="180"/>
        <v>1</v>
      </c>
      <c r="Z213" s="34">
        <f t="shared" si="181"/>
        <v>0.24585263608233388</v>
      </c>
      <c r="AA213" s="34">
        <f t="shared" si="182"/>
        <v>0.24585263608233388</v>
      </c>
      <c r="AB213" s="34">
        <f t="shared" si="183"/>
        <v>0.24585263608233388</v>
      </c>
      <c r="AC213" s="154">
        <f t="shared" si="199"/>
        <v>1</v>
      </c>
    </row>
    <row r="214" spans="1:29" ht="42" customHeight="1" x14ac:dyDescent="0.25">
      <c r="A214" s="29" t="s">
        <v>358</v>
      </c>
      <c r="B214" s="30" t="s">
        <v>38</v>
      </c>
      <c r="C214" s="30">
        <v>11</v>
      </c>
      <c r="D214" s="30" t="s">
        <v>39</v>
      </c>
      <c r="E214" s="31" t="s">
        <v>261</v>
      </c>
      <c r="F214" s="25">
        <f t="shared" si="202"/>
        <v>432330328516</v>
      </c>
      <c r="G214" s="25">
        <f t="shared" si="202"/>
        <v>0</v>
      </c>
      <c r="H214" s="25">
        <f t="shared" si="202"/>
        <v>0</v>
      </c>
      <c r="I214" s="25">
        <f t="shared" si="202"/>
        <v>0</v>
      </c>
      <c r="J214" s="25">
        <f t="shared" si="202"/>
        <v>0</v>
      </c>
      <c r="K214" s="25">
        <f t="shared" si="202"/>
        <v>0</v>
      </c>
      <c r="L214" s="25">
        <f t="shared" si="194"/>
        <v>0</v>
      </c>
      <c r="M214" s="25">
        <f>+M215</f>
        <v>432330328516</v>
      </c>
      <c r="N214" s="64">
        <f t="shared" si="196"/>
        <v>5.2126418110826203E-2</v>
      </c>
      <c r="O214" s="25">
        <f t="shared" si="203"/>
        <v>0</v>
      </c>
      <c r="P214" s="25">
        <f t="shared" si="203"/>
        <v>432330328516</v>
      </c>
      <c r="Q214" s="25">
        <f t="shared" si="203"/>
        <v>0</v>
      </c>
      <c r="R214" s="25">
        <f t="shared" si="203"/>
        <v>432330328516</v>
      </c>
      <c r="S214" s="25">
        <f t="shared" si="203"/>
        <v>0</v>
      </c>
      <c r="T214" s="25">
        <f t="shared" si="203"/>
        <v>0</v>
      </c>
      <c r="U214" s="25">
        <f t="shared" si="203"/>
        <v>106289550924</v>
      </c>
      <c r="V214" s="25">
        <f t="shared" si="203"/>
        <v>326040777592</v>
      </c>
      <c r="W214" s="25">
        <f t="shared" si="203"/>
        <v>106289550924</v>
      </c>
      <c r="X214" s="25">
        <f t="shared" si="203"/>
        <v>0</v>
      </c>
      <c r="Y214" s="34">
        <f t="shared" si="180"/>
        <v>1</v>
      </c>
      <c r="Z214" s="34">
        <f t="shared" si="181"/>
        <v>0.24585263608233388</v>
      </c>
      <c r="AA214" s="34">
        <f t="shared" si="182"/>
        <v>0.24585263608233388</v>
      </c>
      <c r="AB214" s="34">
        <f t="shared" si="183"/>
        <v>0.24585263608233388</v>
      </c>
      <c r="AC214" s="154">
        <f t="shared" si="199"/>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4"/>
        <v>0</v>
      </c>
      <c r="M215" s="40">
        <f>+F215+L215</f>
        <v>432330328516</v>
      </c>
      <c r="N215" s="72">
        <f t="shared" si="196"/>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80"/>
        <v>1</v>
      </c>
      <c r="Z215" s="43">
        <f t="shared" si="181"/>
        <v>0.24585263608233388</v>
      </c>
      <c r="AA215" s="43">
        <f t="shared" si="182"/>
        <v>0.24585263608233388</v>
      </c>
      <c r="AB215" s="43">
        <f t="shared" si="183"/>
        <v>0.24585263608233388</v>
      </c>
      <c r="AC215" s="157">
        <f t="shared" si="199"/>
        <v>1</v>
      </c>
    </row>
    <row r="216" spans="1:29" ht="75.75" customHeight="1" x14ac:dyDescent="0.25">
      <c r="A216" s="29" t="s">
        <v>360</v>
      </c>
      <c r="B216" s="30" t="s">
        <v>38</v>
      </c>
      <c r="C216" s="30">
        <v>11</v>
      </c>
      <c r="D216" s="30" t="s">
        <v>39</v>
      </c>
      <c r="E216" s="31" t="s">
        <v>361</v>
      </c>
      <c r="F216" s="25">
        <f t="shared" ref="F216:K218" si="204">+F217</f>
        <v>71711487704</v>
      </c>
      <c r="G216" s="25">
        <f t="shared" si="204"/>
        <v>0</v>
      </c>
      <c r="H216" s="25">
        <f t="shared" si="204"/>
        <v>0</v>
      </c>
      <c r="I216" s="25">
        <f t="shared" si="204"/>
        <v>0</v>
      </c>
      <c r="J216" s="25">
        <f t="shared" si="204"/>
        <v>0</v>
      </c>
      <c r="K216" s="25">
        <f t="shared" si="204"/>
        <v>0</v>
      </c>
      <c r="L216" s="25">
        <f t="shared" si="194"/>
        <v>0</v>
      </c>
      <c r="M216" s="25">
        <f>+M217</f>
        <v>71711487704</v>
      </c>
      <c r="N216" s="64">
        <f t="shared" si="196"/>
        <v>8.6463121942871868E-3</v>
      </c>
      <c r="O216" s="25">
        <f t="shared" ref="O216:X218" si="205">+O217</f>
        <v>0</v>
      </c>
      <c r="P216" s="25">
        <f t="shared" si="205"/>
        <v>71711487704</v>
      </c>
      <c r="Q216" s="25">
        <f t="shared" si="205"/>
        <v>0</v>
      </c>
      <c r="R216" s="25">
        <f t="shared" si="205"/>
        <v>71711487704</v>
      </c>
      <c r="S216" s="25">
        <f t="shared" si="205"/>
        <v>0</v>
      </c>
      <c r="T216" s="25">
        <f t="shared" si="205"/>
        <v>0</v>
      </c>
      <c r="U216" s="25">
        <f t="shared" si="205"/>
        <v>23841783676</v>
      </c>
      <c r="V216" s="25">
        <f t="shared" si="205"/>
        <v>47869704028</v>
      </c>
      <c r="W216" s="25">
        <f t="shared" si="205"/>
        <v>23841783676</v>
      </c>
      <c r="X216" s="25">
        <f t="shared" si="205"/>
        <v>0</v>
      </c>
      <c r="Y216" s="34">
        <f t="shared" si="180"/>
        <v>1</v>
      </c>
      <c r="Z216" s="34">
        <f t="shared" si="181"/>
        <v>0.33246812246331531</v>
      </c>
      <c r="AA216" s="34">
        <f t="shared" si="182"/>
        <v>0.33246812246331531</v>
      </c>
      <c r="AB216" s="34">
        <f t="shared" si="183"/>
        <v>0.33246812246331531</v>
      </c>
      <c r="AC216" s="154">
        <f t="shared" si="199"/>
        <v>1</v>
      </c>
    </row>
    <row r="217" spans="1:29" ht="75" customHeight="1" x14ac:dyDescent="0.25">
      <c r="A217" s="29" t="s">
        <v>362</v>
      </c>
      <c r="B217" s="30" t="s">
        <v>38</v>
      </c>
      <c r="C217" s="30">
        <v>11</v>
      </c>
      <c r="D217" s="30" t="s">
        <v>39</v>
      </c>
      <c r="E217" s="31" t="s">
        <v>247</v>
      </c>
      <c r="F217" s="25">
        <f t="shared" si="204"/>
        <v>71711487704</v>
      </c>
      <c r="G217" s="25">
        <f t="shared" si="204"/>
        <v>0</v>
      </c>
      <c r="H217" s="25">
        <f t="shared" si="204"/>
        <v>0</v>
      </c>
      <c r="I217" s="25">
        <f t="shared" si="204"/>
        <v>0</v>
      </c>
      <c r="J217" s="25">
        <f t="shared" si="204"/>
        <v>0</v>
      </c>
      <c r="K217" s="25">
        <f t="shared" si="204"/>
        <v>0</v>
      </c>
      <c r="L217" s="25">
        <f t="shared" si="194"/>
        <v>0</v>
      </c>
      <c r="M217" s="25">
        <f>+M218</f>
        <v>71711487704</v>
      </c>
      <c r="N217" s="64">
        <f t="shared" si="196"/>
        <v>8.6463121942871868E-3</v>
      </c>
      <c r="O217" s="25">
        <f t="shared" si="205"/>
        <v>0</v>
      </c>
      <c r="P217" s="25">
        <f t="shared" si="205"/>
        <v>71711487704</v>
      </c>
      <c r="Q217" s="25">
        <f t="shared" si="205"/>
        <v>0</v>
      </c>
      <c r="R217" s="25">
        <f t="shared" si="205"/>
        <v>71711487704</v>
      </c>
      <c r="S217" s="25">
        <f t="shared" si="205"/>
        <v>0</v>
      </c>
      <c r="T217" s="25">
        <f t="shared" si="205"/>
        <v>0</v>
      </c>
      <c r="U217" s="25">
        <f t="shared" si="205"/>
        <v>23841783676</v>
      </c>
      <c r="V217" s="25">
        <f t="shared" si="205"/>
        <v>47869704028</v>
      </c>
      <c r="W217" s="25">
        <f t="shared" si="205"/>
        <v>23841783676</v>
      </c>
      <c r="X217" s="25">
        <f t="shared" si="205"/>
        <v>0</v>
      </c>
      <c r="Y217" s="34">
        <f t="shared" si="180"/>
        <v>1</v>
      </c>
      <c r="Z217" s="34">
        <f t="shared" si="181"/>
        <v>0.33246812246331531</v>
      </c>
      <c r="AA217" s="34">
        <f t="shared" si="182"/>
        <v>0.33246812246331531</v>
      </c>
      <c r="AB217" s="34">
        <f t="shared" si="183"/>
        <v>0.33246812246331531</v>
      </c>
      <c r="AC217" s="154">
        <f t="shared" si="199"/>
        <v>1</v>
      </c>
    </row>
    <row r="218" spans="1:29" ht="42" customHeight="1" x14ac:dyDescent="0.25">
      <c r="A218" s="29" t="s">
        <v>363</v>
      </c>
      <c r="B218" s="30" t="s">
        <v>38</v>
      </c>
      <c r="C218" s="30">
        <v>11</v>
      </c>
      <c r="D218" s="30" t="s">
        <v>39</v>
      </c>
      <c r="E218" s="31" t="s">
        <v>261</v>
      </c>
      <c r="F218" s="25">
        <f t="shared" si="204"/>
        <v>71711487704</v>
      </c>
      <c r="G218" s="25">
        <f t="shared" si="204"/>
        <v>0</v>
      </c>
      <c r="H218" s="25">
        <f t="shared" si="204"/>
        <v>0</v>
      </c>
      <c r="I218" s="25">
        <f t="shared" si="204"/>
        <v>0</v>
      </c>
      <c r="J218" s="25">
        <f t="shared" si="204"/>
        <v>0</v>
      </c>
      <c r="K218" s="25">
        <f t="shared" si="204"/>
        <v>0</v>
      </c>
      <c r="L218" s="25">
        <f t="shared" si="194"/>
        <v>0</v>
      </c>
      <c r="M218" s="25">
        <f>+M219</f>
        <v>71711487704</v>
      </c>
      <c r="N218" s="64">
        <f t="shared" si="196"/>
        <v>8.6463121942871868E-3</v>
      </c>
      <c r="O218" s="25">
        <f t="shared" si="205"/>
        <v>0</v>
      </c>
      <c r="P218" s="25">
        <f t="shared" si="205"/>
        <v>71711487704</v>
      </c>
      <c r="Q218" s="25">
        <f t="shared" si="205"/>
        <v>0</v>
      </c>
      <c r="R218" s="25">
        <f t="shared" si="205"/>
        <v>71711487704</v>
      </c>
      <c r="S218" s="25">
        <f t="shared" si="205"/>
        <v>0</v>
      </c>
      <c r="T218" s="25">
        <f t="shared" si="205"/>
        <v>0</v>
      </c>
      <c r="U218" s="25">
        <f t="shared" si="205"/>
        <v>23841783676</v>
      </c>
      <c r="V218" s="25">
        <f t="shared" si="205"/>
        <v>47869704028</v>
      </c>
      <c r="W218" s="25">
        <f t="shared" si="205"/>
        <v>23841783676</v>
      </c>
      <c r="X218" s="25">
        <f t="shared" si="205"/>
        <v>0</v>
      </c>
      <c r="Y218" s="34">
        <f t="shared" si="180"/>
        <v>1</v>
      </c>
      <c r="Z218" s="34">
        <f t="shared" si="181"/>
        <v>0.33246812246331531</v>
      </c>
      <c r="AA218" s="34">
        <f t="shared" si="182"/>
        <v>0.33246812246331531</v>
      </c>
      <c r="AB218" s="34">
        <f t="shared" si="183"/>
        <v>0.33246812246331531</v>
      </c>
      <c r="AC218" s="154">
        <f t="shared" si="199"/>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4"/>
        <v>0</v>
      </c>
      <c r="M219" s="40">
        <f>+F219+L219</f>
        <v>71711487704</v>
      </c>
      <c r="N219" s="72">
        <f t="shared" si="196"/>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80"/>
        <v>1</v>
      </c>
      <c r="Z219" s="43">
        <f t="shared" si="181"/>
        <v>0.33246812246331531</v>
      </c>
      <c r="AA219" s="43">
        <f t="shared" si="182"/>
        <v>0.33246812246331531</v>
      </c>
      <c r="AB219" s="43">
        <f t="shared" si="183"/>
        <v>0.33246812246331531</v>
      </c>
      <c r="AC219" s="157">
        <f t="shared" si="199"/>
        <v>1</v>
      </c>
    </row>
    <row r="220" spans="1:29" ht="74.25" customHeight="1" x14ac:dyDescent="0.25">
      <c r="A220" s="51" t="s">
        <v>365</v>
      </c>
      <c r="B220" s="102" t="s">
        <v>38</v>
      </c>
      <c r="C220" s="30">
        <v>11</v>
      </c>
      <c r="D220" s="30" t="s">
        <v>39</v>
      </c>
      <c r="E220" s="53" t="s">
        <v>366</v>
      </c>
      <c r="F220" s="48">
        <f t="shared" ref="F220:K222" si="206">+F221</f>
        <v>43684000000</v>
      </c>
      <c r="G220" s="48">
        <f t="shared" si="206"/>
        <v>0</v>
      </c>
      <c r="H220" s="48">
        <f t="shared" si="206"/>
        <v>0</v>
      </c>
      <c r="I220" s="48">
        <f t="shared" si="206"/>
        <v>0</v>
      </c>
      <c r="J220" s="48">
        <f t="shared" si="206"/>
        <v>0</v>
      </c>
      <c r="K220" s="48">
        <f t="shared" si="206"/>
        <v>0</v>
      </c>
      <c r="L220" s="25">
        <f t="shared" si="194"/>
        <v>0</v>
      </c>
      <c r="M220" s="48">
        <f>+M221</f>
        <v>43684000000</v>
      </c>
      <c r="N220" s="64">
        <f t="shared" si="196"/>
        <v>5.2670152856719131E-3</v>
      </c>
      <c r="O220" s="48">
        <f t="shared" ref="O220:X222" si="207">+O221</f>
        <v>0</v>
      </c>
      <c r="P220" s="48">
        <f t="shared" si="207"/>
        <v>41006948250</v>
      </c>
      <c r="Q220" s="48">
        <f t="shared" si="207"/>
        <v>2677051750</v>
      </c>
      <c r="R220" s="48">
        <f t="shared" si="207"/>
        <v>40977940650</v>
      </c>
      <c r="S220" s="48">
        <f t="shared" si="207"/>
        <v>2706059350</v>
      </c>
      <c r="T220" s="48">
        <f t="shared" si="207"/>
        <v>29007600</v>
      </c>
      <c r="U220" s="48">
        <f t="shared" si="207"/>
        <v>293940650</v>
      </c>
      <c r="V220" s="48">
        <f t="shared" si="207"/>
        <v>40684000000</v>
      </c>
      <c r="W220" s="48">
        <f t="shared" si="207"/>
        <v>293940650</v>
      </c>
      <c r="X220" s="48">
        <f t="shared" si="207"/>
        <v>0</v>
      </c>
      <c r="Y220" s="34">
        <f t="shared" si="180"/>
        <v>0.93805376453621458</v>
      </c>
      <c r="Z220" s="34">
        <f t="shared" si="181"/>
        <v>6.728794295394195E-3</v>
      </c>
      <c r="AA220" s="34">
        <f t="shared" si="182"/>
        <v>6.728794295394195E-3</v>
      </c>
      <c r="AB220" s="34">
        <f t="shared" si="183"/>
        <v>7.1731435337514943E-3</v>
      </c>
      <c r="AC220" s="154">
        <f t="shared" si="199"/>
        <v>1</v>
      </c>
    </row>
    <row r="221" spans="1:29" ht="81.75" customHeight="1" x14ac:dyDescent="0.25">
      <c r="A221" s="51" t="s">
        <v>367</v>
      </c>
      <c r="B221" s="102" t="s">
        <v>38</v>
      </c>
      <c r="C221" s="30">
        <v>11</v>
      </c>
      <c r="D221" s="30" t="s">
        <v>39</v>
      </c>
      <c r="E221" s="31" t="s">
        <v>247</v>
      </c>
      <c r="F221" s="48">
        <f t="shared" si="206"/>
        <v>43684000000</v>
      </c>
      <c r="G221" s="48">
        <f t="shared" si="206"/>
        <v>0</v>
      </c>
      <c r="H221" s="48">
        <f t="shared" si="206"/>
        <v>0</v>
      </c>
      <c r="I221" s="48">
        <f t="shared" si="206"/>
        <v>0</v>
      </c>
      <c r="J221" s="48">
        <f t="shared" si="206"/>
        <v>0</v>
      </c>
      <c r="K221" s="48">
        <f t="shared" si="206"/>
        <v>0</v>
      </c>
      <c r="L221" s="25">
        <f t="shared" si="194"/>
        <v>0</v>
      </c>
      <c r="M221" s="48">
        <f>+M222</f>
        <v>43684000000</v>
      </c>
      <c r="N221" s="64">
        <f t="shared" si="196"/>
        <v>5.2670152856719131E-3</v>
      </c>
      <c r="O221" s="48">
        <f t="shared" si="207"/>
        <v>0</v>
      </c>
      <c r="P221" s="48">
        <f t="shared" si="207"/>
        <v>41006948250</v>
      </c>
      <c r="Q221" s="48">
        <f t="shared" si="207"/>
        <v>2677051750</v>
      </c>
      <c r="R221" s="48">
        <f t="shared" si="207"/>
        <v>40977940650</v>
      </c>
      <c r="S221" s="48">
        <f t="shared" si="207"/>
        <v>2706059350</v>
      </c>
      <c r="T221" s="48">
        <f t="shared" si="207"/>
        <v>29007600</v>
      </c>
      <c r="U221" s="48">
        <f t="shared" si="207"/>
        <v>293940650</v>
      </c>
      <c r="V221" s="48">
        <f t="shared" si="207"/>
        <v>40684000000</v>
      </c>
      <c r="W221" s="48">
        <f t="shared" si="207"/>
        <v>293940650</v>
      </c>
      <c r="X221" s="48">
        <f t="shared" si="207"/>
        <v>0</v>
      </c>
      <c r="Y221" s="34">
        <f t="shared" si="180"/>
        <v>0.93805376453621458</v>
      </c>
      <c r="Z221" s="34">
        <f t="shared" si="181"/>
        <v>6.728794295394195E-3</v>
      </c>
      <c r="AA221" s="34">
        <f t="shared" si="182"/>
        <v>6.728794295394195E-3</v>
      </c>
      <c r="AB221" s="34">
        <f t="shared" si="183"/>
        <v>7.1731435337514943E-3</v>
      </c>
      <c r="AC221" s="154">
        <f t="shared" si="199"/>
        <v>1</v>
      </c>
    </row>
    <row r="222" spans="1:29" ht="41.25" customHeight="1" x14ac:dyDescent="0.25">
      <c r="A222" s="51" t="s">
        <v>368</v>
      </c>
      <c r="B222" s="102" t="s">
        <v>38</v>
      </c>
      <c r="C222" s="30">
        <v>11</v>
      </c>
      <c r="D222" s="30" t="s">
        <v>39</v>
      </c>
      <c r="E222" s="53" t="s">
        <v>261</v>
      </c>
      <c r="F222" s="48">
        <f t="shared" si="206"/>
        <v>43684000000</v>
      </c>
      <c r="G222" s="48">
        <f t="shared" si="206"/>
        <v>0</v>
      </c>
      <c r="H222" s="48">
        <f t="shared" si="206"/>
        <v>0</v>
      </c>
      <c r="I222" s="48">
        <f t="shared" si="206"/>
        <v>0</v>
      </c>
      <c r="J222" s="48">
        <f t="shared" si="206"/>
        <v>0</v>
      </c>
      <c r="K222" s="48">
        <f t="shared" si="206"/>
        <v>0</v>
      </c>
      <c r="L222" s="25">
        <f t="shared" si="194"/>
        <v>0</v>
      </c>
      <c r="M222" s="48">
        <f>+M223</f>
        <v>43684000000</v>
      </c>
      <c r="N222" s="64">
        <f t="shared" si="196"/>
        <v>5.2670152856719131E-3</v>
      </c>
      <c r="O222" s="48">
        <f t="shared" si="207"/>
        <v>0</v>
      </c>
      <c r="P222" s="48">
        <f t="shared" si="207"/>
        <v>41006948250</v>
      </c>
      <c r="Q222" s="48">
        <f t="shared" si="207"/>
        <v>2677051750</v>
      </c>
      <c r="R222" s="48">
        <f t="shared" si="207"/>
        <v>40977940650</v>
      </c>
      <c r="S222" s="48">
        <f t="shared" si="207"/>
        <v>2706059350</v>
      </c>
      <c r="T222" s="48">
        <f t="shared" si="207"/>
        <v>29007600</v>
      </c>
      <c r="U222" s="48">
        <f t="shared" si="207"/>
        <v>293940650</v>
      </c>
      <c r="V222" s="48">
        <f t="shared" si="207"/>
        <v>40684000000</v>
      </c>
      <c r="W222" s="48">
        <f t="shared" si="207"/>
        <v>293940650</v>
      </c>
      <c r="X222" s="48">
        <f t="shared" si="207"/>
        <v>0</v>
      </c>
      <c r="Y222" s="34">
        <f t="shared" si="180"/>
        <v>0.93805376453621458</v>
      </c>
      <c r="Z222" s="34">
        <f t="shared" si="181"/>
        <v>6.728794295394195E-3</v>
      </c>
      <c r="AA222" s="34">
        <f t="shared" si="182"/>
        <v>6.728794295394195E-3</v>
      </c>
      <c r="AB222" s="34">
        <f t="shared" si="183"/>
        <v>7.1731435337514943E-3</v>
      </c>
      <c r="AC222" s="154">
        <f t="shared" si="199"/>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4"/>
        <v>0</v>
      </c>
      <c r="M223" s="40">
        <f>+F223+L223</f>
        <v>43684000000</v>
      </c>
      <c r="N223" s="41">
        <f t="shared" si="196"/>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80"/>
        <v>0.93805376453621458</v>
      </c>
      <c r="Z223" s="43">
        <f t="shared" si="181"/>
        <v>6.728794295394195E-3</v>
      </c>
      <c r="AA223" s="43">
        <f t="shared" si="182"/>
        <v>6.728794295394195E-3</v>
      </c>
      <c r="AB223" s="43">
        <f t="shared" si="183"/>
        <v>7.1731435337514943E-3</v>
      </c>
      <c r="AC223" s="157">
        <f t="shared" si="199"/>
        <v>1</v>
      </c>
    </row>
    <row r="224" spans="1:29" ht="93" customHeight="1" x14ac:dyDescent="0.25">
      <c r="A224" s="51" t="s">
        <v>370</v>
      </c>
      <c r="B224" s="102" t="s">
        <v>38</v>
      </c>
      <c r="C224" s="30">
        <v>11</v>
      </c>
      <c r="D224" s="30" t="s">
        <v>39</v>
      </c>
      <c r="E224" s="53" t="s">
        <v>371</v>
      </c>
      <c r="F224" s="48">
        <f t="shared" ref="F224:K226" si="208">+F225</f>
        <v>358942237391</v>
      </c>
      <c r="G224" s="48">
        <f t="shared" si="208"/>
        <v>0</v>
      </c>
      <c r="H224" s="48">
        <f t="shared" si="208"/>
        <v>0</v>
      </c>
      <c r="I224" s="48">
        <f t="shared" si="208"/>
        <v>0</v>
      </c>
      <c r="J224" s="48">
        <f t="shared" si="208"/>
        <v>0</v>
      </c>
      <c r="K224" s="48">
        <f t="shared" si="208"/>
        <v>0</v>
      </c>
      <c r="L224" s="25">
        <f t="shared" si="194"/>
        <v>0</v>
      </c>
      <c r="M224" s="48">
        <f>+M225</f>
        <v>358942237391</v>
      </c>
      <c r="N224" s="64">
        <f t="shared" si="196"/>
        <v>4.3277956483190036E-2</v>
      </c>
      <c r="O224" s="48">
        <f t="shared" ref="O224:X226" si="209">+O225</f>
        <v>0</v>
      </c>
      <c r="P224" s="48">
        <f t="shared" si="209"/>
        <v>358942237391</v>
      </c>
      <c r="Q224" s="48">
        <f t="shared" si="209"/>
        <v>0</v>
      </c>
      <c r="R224" s="48">
        <f t="shared" si="209"/>
        <v>358942237391</v>
      </c>
      <c r="S224" s="48">
        <f t="shared" si="209"/>
        <v>0</v>
      </c>
      <c r="T224" s="48">
        <f t="shared" si="209"/>
        <v>0</v>
      </c>
      <c r="U224" s="48">
        <f t="shared" si="209"/>
        <v>0</v>
      </c>
      <c r="V224" s="48">
        <f t="shared" si="209"/>
        <v>358942237391</v>
      </c>
      <c r="W224" s="48">
        <f t="shared" si="209"/>
        <v>0</v>
      </c>
      <c r="X224" s="48">
        <f t="shared" si="209"/>
        <v>0</v>
      </c>
      <c r="Y224" s="34">
        <f t="shared" si="180"/>
        <v>1</v>
      </c>
      <c r="Z224" s="34">
        <f t="shared" si="181"/>
        <v>0</v>
      </c>
      <c r="AA224" s="34">
        <f t="shared" si="182"/>
        <v>0</v>
      </c>
      <c r="AB224" s="34">
        <f t="shared" si="183"/>
        <v>0</v>
      </c>
      <c r="AC224" s="154" t="s">
        <v>545</v>
      </c>
    </row>
    <row r="225" spans="1:29" ht="84.75" customHeight="1" x14ac:dyDescent="0.25">
      <c r="A225" s="51" t="s">
        <v>372</v>
      </c>
      <c r="B225" s="102" t="s">
        <v>38</v>
      </c>
      <c r="C225" s="30">
        <v>11</v>
      </c>
      <c r="D225" s="30" t="s">
        <v>39</v>
      </c>
      <c r="E225" s="31" t="s">
        <v>247</v>
      </c>
      <c r="F225" s="48">
        <f t="shared" si="208"/>
        <v>358942237391</v>
      </c>
      <c r="G225" s="48">
        <f t="shared" si="208"/>
        <v>0</v>
      </c>
      <c r="H225" s="48">
        <f t="shared" si="208"/>
        <v>0</v>
      </c>
      <c r="I225" s="48">
        <f t="shared" si="208"/>
        <v>0</v>
      </c>
      <c r="J225" s="48">
        <f t="shared" si="208"/>
        <v>0</v>
      </c>
      <c r="K225" s="48">
        <f t="shared" si="208"/>
        <v>0</v>
      </c>
      <c r="L225" s="25">
        <f t="shared" si="194"/>
        <v>0</v>
      </c>
      <c r="M225" s="48">
        <f>+M226</f>
        <v>358942237391</v>
      </c>
      <c r="N225" s="64">
        <f t="shared" si="196"/>
        <v>4.3277956483190036E-2</v>
      </c>
      <c r="O225" s="48">
        <f t="shared" si="209"/>
        <v>0</v>
      </c>
      <c r="P225" s="48">
        <f t="shared" si="209"/>
        <v>358942237391</v>
      </c>
      <c r="Q225" s="48">
        <f t="shared" si="209"/>
        <v>0</v>
      </c>
      <c r="R225" s="48">
        <f t="shared" si="209"/>
        <v>358942237391</v>
      </c>
      <c r="S225" s="48">
        <f t="shared" si="209"/>
        <v>0</v>
      </c>
      <c r="T225" s="48">
        <f t="shared" si="209"/>
        <v>0</v>
      </c>
      <c r="U225" s="48">
        <f t="shared" si="209"/>
        <v>0</v>
      </c>
      <c r="V225" s="48">
        <f t="shared" si="209"/>
        <v>358942237391</v>
      </c>
      <c r="W225" s="48">
        <f t="shared" si="209"/>
        <v>0</v>
      </c>
      <c r="X225" s="48">
        <f t="shared" si="209"/>
        <v>0</v>
      </c>
      <c r="Y225" s="34">
        <f t="shared" si="180"/>
        <v>1</v>
      </c>
      <c r="Z225" s="34">
        <f t="shared" si="181"/>
        <v>0</v>
      </c>
      <c r="AA225" s="34">
        <f t="shared" si="182"/>
        <v>0</v>
      </c>
      <c r="AB225" s="34">
        <f t="shared" si="183"/>
        <v>0</v>
      </c>
      <c r="AC225" s="154" t="s">
        <v>545</v>
      </c>
    </row>
    <row r="226" spans="1:29" ht="42" customHeight="1" x14ac:dyDescent="0.25">
      <c r="A226" s="51" t="s">
        <v>373</v>
      </c>
      <c r="B226" s="102" t="s">
        <v>38</v>
      </c>
      <c r="C226" s="30">
        <v>11</v>
      </c>
      <c r="D226" s="30" t="s">
        <v>39</v>
      </c>
      <c r="E226" s="53" t="s">
        <v>261</v>
      </c>
      <c r="F226" s="48">
        <f t="shared" si="208"/>
        <v>358942237391</v>
      </c>
      <c r="G226" s="48">
        <f t="shared" si="208"/>
        <v>0</v>
      </c>
      <c r="H226" s="48">
        <f t="shared" si="208"/>
        <v>0</v>
      </c>
      <c r="I226" s="48">
        <f t="shared" si="208"/>
        <v>0</v>
      </c>
      <c r="J226" s="48">
        <f t="shared" si="208"/>
        <v>0</v>
      </c>
      <c r="K226" s="48">
        <f t="shared" si="208"/>
        <v>0</v>
      </c>
      <c r="L226" s="25">
        <f t="shared" si="194"/>
        <v>0</v>
      </c>
      <c r="M226" s="48">
        <f>+M227</f>
        <v>358942237391</v>
      </c>
      <c r="N226" s="64">
        <f t="shared" si="196"/>
        <v>4.3277956483190036E-2</v>
      </c>
      <c r="O226" s="48">
        <f t="shared" si="209"/>
        <v>0</v>
      </c>
      <c r="P226" s="48">
        <f t="shared" si="209"/>
        <v>358942237391</v>
      </c>
      <c r="Q226" s="48">
        <f t="shared" si="209"/>
        <v>0</v>
      </c>
      <c r="R226" s="48">
        <f t="shared" si="209"/>
        <v>358942237391</v>
      </c>
      <c r="S226" s="48">
        <f t="shared" si="209"/>
        <v>0</v>
      </c>
      <c r="T226" s="48">
        <f t="shared" si="209"/>
        <v>0</v>
      </c>
      <c r="U226" s="48">
        <f t="shared" si="209"/>
        <v>0</v>
      </c>
      <c r="V226" s="48">
        <f t="shared" si="209"/>
        <v>358942237391</v>
      </c>
      <c r="W226" s="48">
        <f t="shared" si="209"/>
        <v>0</v>
      </c>
      <c r="X226" s="48">
        <f t="shared" si="209"/>
        <v>0</v>
      </c>
      <c r="Y226" s="34">
        <f t="shared" si="180"/>
        <v>1</v>
      </c>
      <c r="Z226" s="34">
        <f t="shared" si="181"/>
        <v>0</v>
      </c>
      <c r="AA226" s="34">
        <f t="shared" si="182"/>
        <v>0</v>
      </c>
      <c r="AB226" s="34">
        <f t="shared" si="183"/>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4"/>
        <v>0</v>
      </c>
      <c r="M227" s="40">
        <f>+F227+L227</f>
        <v>358942237391</v>
      </c>
      <c r="N227" s="72">
        <f t="shared" si="196"/>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80"/>
        <v>1</v>
      </c>
      <c r="Z227" s="43">
        <f t="shared" si="181"/>
        <v>0</v>
      </c>
      <c r="AA227" s="43">
        <f t="shared" si="182"/>
        <v>0</v>
      </c>
      <c r="AB227" s="43">
        <f t="shared" si="183"/>
        <v>0</v>
      </c>
      <c r="AC227" s="157" t="s">
        <v>545</v>
      </c>
    </row>
    <row r="228" spans="1:29" ht="88.5" customHeight="1" x14ac:dyDescent="0.25">
      <c r="A228" s="51" t="s">
        <v>375</v>
      </c>
      <c r="B228" s="102" t="s">
        <v>38</v>
      </c>
      <c r="C228" s="30">
        <v>11</v>
      </c>
      <c r="D228" s="30" t="s">
        <v>39</v>
      </c>
      <c r="E228" s="53" t="s">
        <v>376</v>
      </c>
      <c r="F228" s="48">
        <f t="shared" ref="F228:K230" si="210">+F229</f>
        <v>175734523132</v>
      </c>
      <c r="G228" s="48">
        <f t="shared" si="210"/>
        <v>0</v>
      </c>
      <c r="H228" s="48">
        <f t="shared" si="210"/>
        <v>0</v>
      </c>
      <c r="I228" s="48">
        <f t="shared" si="210"/>
        <v>0</v>
      </c>
      <c r="J228" s="48">
        <f t="shared" si="210"/>
        <v>0</v>
      </c>
      <c r="K228" s="48">
        <f t="shared" si="210"/>
        <v>0</v>
      </c>
      <c r="L228" s="25">
        <f t="shared" si="194"/>
        <v>0</v>
      </c>
      <c r="M228" s="48">
        <f>+M229</f>
        <v>175734523132</v>
      </c>
      <c r="N228" s="64">
        <f t="shared" si="196"/>
        <v>2.118845388601109E-2</v>
      </c>
      <c r="O228" s="48">
        <f t="shared" ref="O228:X230" si="211">+O229</f>
        <v>0</v>
      </c>
      <c r="P228" s="48">
        <f t="shared" si="211"/>
        <v>175734523132</v>
      </c>
      <c r="Q228" s="48">
        <f t="shared" si="211"/>
        <v>0</v>
      </c>
      <c r="R228" s="48">
        <f t="shared" si="211"/>
        <v>175734523132</v>
      </c>
      <c r="S228" s="48">
        <f t="shared" si="211"/>
        <v>0</v>
      </c>
      <c r="T228" s="48">
        <f t="shared" si="211"/>
        <v>0</v>
      </c>
      <c r="U228" s="48">
        <f t="shared" si="211"/>
        <v>0</v>
      </c>
      <c r="V228" s="48">
        <f t="shared" si="211"/>
        <v>175734523132</v>
      </c>
      <c r="W228" s="48">
        <f t="shared" si="211"/>
        <v>0</v>
      </c>
      <c r="X228" s="48">
        <f t="shared" si="211"/>
        <v>0</v>
      </c>
      <c r="Y228" s="34">
        <f t="shared" si="180"/>
        <v>1</v>
      </c>
      <c r="Z228" s="34">
        <f t="shared" si="181"/>
        <v>0</v>
      </c>
      <c r="AA228" s="34">
        <f t="shared" si="182"/>
        <v>0</v>
      </c>
      <c r="AB228" s="34">
        <f t="shared" si="183"/>
        <v>0</v>
      </c>
      <c r="AC228" s="154" t="s">
        <v>545</v>
      </c>
    </row>
    <row r="229" spans="1:29" ht="88.5" customHeight="1" x14ac:dyDescent="0.25">
      <c r="A229" s="51" t="s">
        <v>377</v>
      </c>
      <c r="B229" s="102" t="s">
        <v>38</v>
      </c>
      <c r="C229" s="30">
        <v>11</v>
      </c>
      <c r="D229" s="30" t="s">
        <v>39</v>
      </c>
      <c r="E229" s="31" t="s">
        <v>247</v>
      </c>
      <c r="F229" s="48">
        <f t="shared" si="210"/>
        <v>175734523132</v>
      </c>
      <c r="G229" s="48">
        <f t="shared" si="210"/>
        <v>0</v>
      </c>
      <c r="H229" s="48">
        <f t="shared" si="210"/>
        <v>0</v>
      </c>
      <c r="I229" s="48">
        <f t="shared" si="210"/>
        <v>0</v>
      </c>
      <c r="J229" s="48">
        <f t="shared" si="210"/>
        <v>0</v>
      </c>
      <c r="K229" s="48">
        <f t="shared" si="210"/>
        <v>0</v>
      </c>
      <c r="L229" s="25">
        <f t="shared" si="194"/>
        <v>0</v>
      </c>
      <c r="M229" s="48">
        <f>+M230</f>
        <v>175734523132</v>
      </c>
      <c r="N229" s="64">
        <f t="shared" si="196"/>
        <v>2.118845388601109E-2</v>
      </c>
      <c r="O229" s="48">
        <f t="shared" si="211"/>
        <v>0</v>
      </c>
      <c r="P229" s="48">
        <f t="shared" si="211"/>
        <v>175734523132</v>
      </c>
      <c r="Q229" s="48">
        <f t="shared" si="211"/>
        <v>0</v>
      </c>
      <c r="R229" s="48">
        <f t="shared" si="211"/>
        <v>175734523132</v>
      </c>
      <c r="S229" s="48">
        <f t="shared" si="211"/>
        <v>0</v>
      </c>
      <c r="T229" s="48">
        <f t="shared" si="211"/>
        <v>0</v>
      </c>
      <c r="U229" s="48">
        <f t="shared" si="211"/>
        <v>0</v>
      </c>
      <c r="V229" s="48">
        <f t="shared" si="211"/>
        <v>175734523132</v>
      </c>
      <c r="W229" s="48">
        <f t="shared" si="211"/>
        <v>0</v>
      </c>
      <c r="X229" s="48">
        <f t="shared" si="211"/>
        <v>0</v>
      </c>
      <c r="Y229" s="34">
        <f t="shared" si="180"/>
        <v>1</v>
      </c>
      <c r="Z229" s="34">
        <f t="shared" si="181"/>
        <v>0</v>
      </c>
      <c r="AA229" s="34">
        <f t="shared" si="182"/>
        <v>0</v>
      </c>
      <c r="AB229" s="34">
        <f t="shared" si="183"/>
        <v>0</v>
      </c>
      <c r="AC229" s="154" t="s">
        <v>545</v>
      </c>
    </row>
    <row r="230" spans="1:29" ht="42" customHeight="1" x14ac:dyDescent="0.25">
      <c r="A230" s="51" t="s">
        <v>378</v>
      </c>
      <c r="B230" s="102" t="s">
        <v>38</v>
      </c>
      <c r="C230" s="30">
        <v>11</v>
      </c>
      <c r="D230" s="30" t="s">
        <v>39</v>
      </c>
      <c r="E230" s="53" t="s">
        <v>261</v>
      </c>
      <c r="F230" s="48">
        <f t="shared" si="210"/>
        <v>175734523132</v>
      </c>
      <c r="G230" s="48">
        <f t="shared" si="210"/>
        <v>0</v>
      </c>
      <c r="H230" s="48">
        <f t="shared" si="210"/>
        <v>0</v>
      </c>
      <c r="I230" s="48">
        <f t="shared" si="210"/>
        <v>0</v>
      </c>
      <c r="J230" s="48">
        <f t="shared" si="210"/>
        <v>0</v>
      </c>
      <c r="K230" s="48">
        <f t="shared" si="210"/>
        <v>0</v>
      </c>
      <c r="L230" s="25">
        <f t="shared" si="194"/>
        <v>0</v>
      </c>
      <c r="M230" s="48">
        <f>+M231</f>
        <v>175734523132</v>
      </c>
      <c r="N230" s="64">
        <f t="shared" si="196"/>
        <v>2.118845388601109E-2</v>
      </c>
      <c r="O230" s="48">
        <f t="shared" si="211"/>
        <v>0</v>
      </c>
      <c r="P230" s="48">
        <f t="shared" si="211"/>
        <v>175734523132</v>
      </c>
      <c r="Q230" s="48">
        <f t="shared" si="211"/>
        <v>0</v>
      </c>
      <c r="R230" s="48">
        <f t="shared" si="211"/>
        <v>175734523132</v>
      </c>
      <c r="S230" s="48">
        <f t="shared" si="211"/>
        <v>0</v>
      </c>
      <c r="T230" s="48">
        <f t="shared" si="211"/>
        <v>0</v>
      </c>
      <c r="U230" s="48">
        <f t="shared" si="211"/>
        <v>0</v>
      </c>
      <c r="V230" s="48">
        <f t="shared" si="211"/>
        <v>175734523132</v>
      </c>
      <c r="W230" s="48">
        <f t="shared" si="211"/>
        <v>0</v>
      </c>
      <c r="X230" s="48">
        <f t="shared" si="211"/>
        <v>0</v>
      </c>
      <c r="Y230" s="34">
        <f t="shared" si="180"/>
        <v>1</v>
      </c>
      <c r="Z230" s="34">
        <f t="shared" si="181"/>
        <v>0</v>
      </c>
      <c r="AA230" s="34">
        <f t="shared" si="182"/>
        <v>0</v>
      </c>
      <c r="AB230" s="34">
        <f t="shared" si="183"/>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4"/>
        <v>0</v>
      </c>
      <c r="M231" s="40">
        <f>+F231+L231</f>
        <v>175734523132</v>
      </c>
      <c r="N231" s="72">
        <f t="shared" si="196"/>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80"/>
        <v>1</v>
      </c>
      <c r="Z231" s="43">
        <f t="shared" si="181"/>
        <v>0</v>
      </c>
      <c r="AA231" s="43">
        <f t="shared" si="182"/>
        <v>0</v>
      </c>
      <c r="AB231" s="43">
        <f t="shared" si="183"/>
        <v>0</v>
      </c>
      <c r="AC231" s="157" t="s">
        <v>545</v>
      </c>
    </row>
    <row r="232" spans="1:29" ht="93" customHeight="1" x14ac:dyDescent="0.25">
      <c r="A232" s="51" t="s">
        <v>380</v>
      </c>
      <c r="B232" s="102" t="s">
        <v>38</v>
      </c>
      <c r="C232" s="30">
        <v>11</v>
      </c>
      <c r="D232" s="30" t="s">
        <v>39</v>
      </c>
      <c r="E232" s="53" t="s">
        <v>381</v>
      </c>
      <c r="F232" s="48">
        <f t="shared" ref="F232:K234" si="212">+F233</f>
        <v>395927154984</v>
      </c>
      <c r="G232" s="48">
        <f t="shared" si="212"/>
        <v>0</v>
      </c>
      <c r="H232" s="48">
        <f t="shared" si="212"/>
        <v>0</v>
      </c>
      <c r="I232" s="48">
        <f t="shared" si="212"/>
        <v>0</v>
      </c>
      <c r="J232" s="48">
        <f t="shared" si="212"/>
        <v>0</v>
      </c>
      <c r="K232" s="48">
        <f t="shared" si="212"/>
        <v>0</v>
      </c>
      <c r="L232" s="25">
        <f t="shared" si="194"/>
        <v>0</v>
      </c>
      <c r="M232" s="48">
        <f>+M233</f>
        <v>395927154984</v>
      </c>
      <c r="N232" s="64">
        <f t="shared" si="196"/>
        <v>4.7737257973475888E-2</v>
      </c>
      <c r="O232" s="48">
        <f t="shared" ref="O232:X234" si="213">+O233</f>
        <v>0</v>
      </c>
      <c r="P232" s="48">
        <f t="shared" si="213"/>
        <v>395927154984</v>
      </c>
      <c r="Q232" s="48">
        <f t="shared" si="213"/>
        <v>0</v>
      </c>
      <c r="R232" s="48">
        <f t="shared" si="213"/>
        <v>395927154984</v>
      </c>
      <c r="S232" s="48">
        <f t="shared" si="213"/>
        <v>0</v>
      </c>
      <c r="T232" s="48">
        <f t="shared" si="213"/>
        <v>0</v>
      </c>
      <c r="U232" s="48">
        <f t="shared" si="213"/>
        <v>0</v>
      </c>
      <c r="V232" s="48">
        <f t="shared" si="213"/>
        <v>395927154984</v>
      </c>
      <c r="W232" s="48">
        <f t="shared" si="213"/>
        <v>0</v>
      </c>
      <c r="X232" s="48">
        <f t="shared" si="213"/>
        <v>0</v>
      </c>
      <c r="Y232" s="34">
        <f t="shared" si="180"/>
        <v>1</v>
      </c>
      <c r="Z232" s="34">
        <f t="shared" si="181"/>
        <v>0</v>
      </c>
      <c r="AA232" s="34">
        <f t="shared" si="182"/>
        <v>0</v>
      </c>
      <c r="AB232" s="34">
        <f t="shared" si="183"/>
        <v>0</v>
      </c>
      <c r="AC232" s="154" t="s">
        <v>545</v>
      </c>
    </row>
    <row r="233" spans="1:29" ht="89.25" customHeight="1" x14ac:dyDescent="0.25">
      <c r="A233" s="51" t="s">
        <v>382</v>
      </c>
      <c r="B233" s="102" t="s">
        <v>38</v>
      </c>
      <c r="C233" s="30">
        <v>11</v>
      </c>
      <c r="D233" s="30" t="s">
        <v>39</v>
      </c>
      <c r="E233" s="31" t="s">
        <v>312</v>
      </c>
      <c r="F233" s="48">
        <f t="shared" si="212"/>
        <v>395927154984</v>
      </c>
      <c r="G233" s="48">
        <f t="shared" si="212"/>
        <v>0</v>
      </c>
      <c r="H233" s="48">
        <f t="shared" si="212"/>
        <v>0</v>
      </c>
      <c r="I233" s="48">
        <f t="shared" si="212"/>
        <v>0</v>
      </c>
      <c r="J233" s="48">
        <f t="shared" si="212"/>
        <v>0</v>
      </c>
      <c r="K233" s="48">
        <f t="shared" si="212"/>
        <v>0</v>
      </c>
      <c r="L233" s="25">
        <f t="shared" si="194"/>
        <v>0</v>
      </c>
      <c r="M233" s="48">
        <f>+M234</f>
        <v>395927154984</v>
      </c>
      <c r="N233" s="64">
        <f t="shared" si="196"/>
        <v>4.7737257973475888E-2</v>
      </c>
      <c r="O233" s="48">
        <f t="shared" si="213"/>
        <v>0</v>
      </c>
      <c r="P233" s="48">
        <f t="shared" si="213"/>
        <v>395927154984</v>
      </c>
      <c r="Q233" s="48">
        <f t="shared" si="213"/>
        <v>0</v>
      </c>
      <c r="R233" s="48">
        <f t="shared" si="213"/>
        <v>395927154984</v>
      </c>
      <c r="S233" s="48">
        <f t="shared" si="213"/>
        <v>0</v>
      </c>
      <c r="T233" s="48">
        <f t="shared" si="213"/>
        <v>0</v>
      </c>
      <c r="U233" s="48">
        <f t="shared" si="213"/>
        <v>0</v>
      </c>
      <c r="V233" s="48">
        <f t="shared" si="213"/>
        <v>395927154984</v>
      </c>
      <c r="W233" s="48">
        <f t="shared" si="213"/>
        <v>0</v>
      </c>
      <c r="X233" s="48">
        <f t="shared" si="213"/>
        <v>0</v>
      </c>
      <c r="Y233" s="34">
        <f t="shared" si="180"/>
        <v>1</v>
      </c>
      <c r="Z233" s="34">
        <f t="shared" si="181"/>
        <v>0</v>
      </c>
      <c r="AA233" s="34">
        <f t="shared" si="182"/>
        <v>0</v>
      </c>
      <c r="AB233" s="34">
        <f t="shared" si="183"/>
        <v>0</v>
      </c>
      <c r="AC233" s="154" t="s">
        <v>545</v>
      </c>
    </row>
    <row r="234" spans="1:29" ht="42" customHeight="1" x14ac:dyDescent="0.25">
      <c r="A234" s="51" t="s">
        <v>383</v>
      </c>
      <c r="B234" s="102" t="s">
        <v>38</v>
      </c>
      <c r="C234" s="30">
        <v>11</v>
      </c>
      <c r="D234" s="30" t="s">
        <v>39</v>
      </c>
      <c r="E234" s="53" t="s">
        <v>261</v>
      </c>
      <c r="F234" s="48">
        <f t="shared" si="212"/>
        <v>395927154984</v>
      </c>
      <c r="G234" s="48">
        <f t="shared" si="212"/>
        <v>0</v>
      </c>
      <c r="H234" s="48">
        <f t="shared" si="212"/>
        <v>0</v>
      </c>
      <c r="I234" s="48">
        <f t="shared" si="212"/>
        <v>0</v>
      </c>
      <c r="J234" s="48">
        <f t="shared" si="212"/>
        <v>0</v>
      </c>
      <c r="K234" s="48">
        <f t="shared" si="212"/>
        <v>0</v>
      </c>
      <c r="L234" s="25">
        <f t="shared" si="194"/>
        <v>0</v>
      </c>
      <c r="M234" s="48">
        <f>+M235</f>
        <v>395927154984</v>
      </c>
      <c r="N234" s="64">
        <f t="shared" si="196"/>
        <v>4.7737257973475888E-2</v>
      </c>
      <c r="O234" s="48">
        <f t="shared" si="213"/>
        <v>0</v>
      </c>
      <c r="P234" s="48">
        <f t="shared" si="213"/>
        <v>395927154984</v>
      </c>
      <c r="Q234" s="48">
        <f t="shared" si="213"/>
        <v>0</v>
      </c>
      <c r="R234" s="48">
        <f t="shared" si="213"/>
        <v>395927154984</v>
      </c>
      <c r="S234" s="48">
        <f t="shared" si="213"/>
        <v>0</v>
      </c>
      <c r="T234" s="48">
        <f t="shared" si="213"/>
        <v>0</v>
      </c>
      <c r="U234" s="48">
        <f t="shared" si="213"/>
        <v>0</v>
      </c>
      <c r="V234" s="48">
        <f t="shared" si="213"/>
        <v>395927154984</v>
      </c>
      <c r="W234" s="48">
        <f t="shared" si="213"/>
        <v>0</v>
      </c>
      <c r="X234" s="48">
        <f t="shared" si="213"/>
        <v>0</v>
      </c>
      <c r="Y234" s="34">
        <f t="shared" si="180"/>
        <v>1</v>
      </c>
      <c r="Z234" s="34">
        <f t="shared" si="181"/>
        <v>0</v>
      </c>
      <c r="AA234" s="34">
        <f t="shared" si="182"/>
        <v>0</v>
      </c>
      <c r="AB234" s="34">
        <f t="shared" si="183"/>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4"/>
        <v>0</v>
      </c>
      <c r="M235" s="40">
        <f>+F235+L235</f>
        <v>395927154984</v>
      </c>
      <c r="N235" s="72">
        <f t="shared" si="196"/>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80"/>
        <v>1</v>
      </c>
      <c r="Z235" s="43">
        <f t="shared" si="181"/>
        <v>0</v>
      </c>
      <c r="AA235" s="43">
        <f t="shared" si="182"/>
        <v>0</v>
      </c>
      <c r="AB235" s="43">
        <f t="shared" si="183"/>
        <v>0</v>
      </c>
      <c r="AC235" s="157" t="s">
        <v>545</v>
      </c>
    </row>
    <row r="236" spans="1:29" ht="88.5" customHeight="1" x14ac:dyDescent="0.25">
      <c r="A236" s="51" t="s">
        <v>385</v>
      </c>
      <c r="B236" s="102" t="s">
        <v>38</v>
      </c>
      <c r="C236" s="30">
        <v>10</v>
      </c>
      <c r="D236" s="30" t="s">
        <v>39</v>
      </c>
      <c r="E236" s="53" t="s">
        <v>386</v>
      </c>
      <c r="F236" s="48">
        <f t="shared" ref="F236:K236" si="214">+F237</f>
        <v>10000000000</v>
      </c>
      <c r="G236" s="48">
        <f t="shared" si="214"/>
        <v>0</v>
      </c>
      <c r="H236" s="48">
        <f t="shared" si="214"/>
        <v>0</v>
      </c>
      <c r="I236" s="48">
        <f t="shared" si="214"/>
        <v>0</v>
      </c>
      <c r="J236" s="48">
        <f t="shared" si="214"/>
        <v>0</v>
      </c>
      <c r="K236" s="48">
        <f t="shared" si="214"/>
        <v>0</v>
      </c>
      <c r="L236" s="25">
        <f t="shared" si="194"/>
        <v>0</v>
      </c>
      <c r="M236" s="48">
        <f t="shared" ref="M236:X236" si="215">+M237</f>
        <v>10000000000</v>
      </c>
      <c r="N236" s="33">
        <f t="shared" si="215"/>
        <v>1.2057081049519076E-3</v>
      </c>
      <c r="O236" s="48">
        <f t="shared" si="215"/>
        <v>0</v>
      </c>
      <c r="P236" s="48">
        <f t="shared" si="215"/>
        <v>1656300359</v>
      </c>
      <c r="Q236" s="48">
        <f t="shared" si="215"/>
        <v>8343699641</v>
      </c>
      <c r="R236" s="48">
        <f t="shared" si="215"/>
        <v>1656286471.6100001</v>
      </c>
      <c r="S236" s="48">
        <f t="shared" si="215"/>
        <v>8343713528.3899994</v>
      </c>
      <c r="T236" s="48">
        <f t="shared" si="215"/>
        <v>13887.389999933243</v>
      </c>
      <c r="U236" s="48">
        <f t="shared" si="215"/>
        <v>647486737.6099999</v>
      </c>
      <c r="V236" s="48">
        <f t="shared" si="215"/>
        <v>1008799734.0000001</v>
      </c>
      <c r="W236" s="48">
        <f t="shared" si="215"/>
        <v>647486737.6099999</v>
      </c>
      <c r="X236" s="48">
        <f t="shared" si="215"/>
        <v>0</v>
      </c>
      <c r="Y236" s="34">
        <f t="shared" si="180"/>
        <v>0.16562864716100001</v>
      </c>
      <c r="Z236" s="34">
        <f t="shared" si="181"/>
        <v>6.4748673760999992E-2</v>
      </c>
      <c r="AA236" s="34">
        <f t="shared" si="182"/>
        <v>6.4748673760999992E-2</v>
      </c>
      <c r="AB236" s="34">
        <f t="shared" si="183"/>
        <v>0.39092678030546718</v>
      </c>
      <c r="AC236" s="154">
        <f>+W236/U236</f>
        <v>1</v>
      </c>
    </row>
    <row r="237" spans="1:29" ht="88.5" customHeight="1" x14ac:dyDescent="0.25">
      <c r="A237" s="51" t="s">
        <v>387</v>
      </c>
      <c r="B237" s="102" t="s">
        <v>38</v>
      </c>
      <c r="C237" s="30">
        <v>10</v>
      </c>
      <c r="D237" s="30" t="s">
        <v>39</v>
      </c>
      <c r="E237" s="53" t="s">
        <v>388</v>
      </c>
      <c r="F237" s="48">
        <f t="shared" ref="F237:K237" si="216">+F238+F240</f>
        <v>10000000000</v>
      </c>
      <c r="G237" s="48">
        <f t="shared" si="216"/>
        <v>0</v>
      </c>
      <c r="H237" s="48">
        <f t="shared" si="216"/>
        <v>0</v>
      </c>
      <c r="I237" s="48">
        <f t="shared" si="216"/>
        <v>0</v>
      </c>
      <c r="J237" s="48">
        <f t="shared" si="216"/>
        <v>0</v>
      </c>
      <c r="K237" s="48">
        <f t="shared" si="216"/>
        <v>0</v>
      </c>
      <c r="L237" s="25">
        <f t="shared" si="194"/>
        <v>0</v>
      </c>
      <c r="M237" s="48">
        <f t="shared" ref="M237:X237" si="217">+M238+M240</f>
        <v>10000000000</v>
      </c>
      <c r="N237" s="33">
        <f t="shared" si="217"/>
        <v>1.2057081049519076E-3</v>
      </c>
      <c r="O237" s="48">
        <f t="shared" si="217"/>
        <v>0</v>
      </c>
      <c r="P237" s="48">
        <f t="shared" si="217"/>
        <v>1656300359</v>
      </c>
      <c r="Q237" s="48">
        <f t="shared" si="217"/>
        <v>8343699641</v>
      </c>
      <c r="R237" s="48">
        <f t="shared" si="217"/>
        <v>1656286471.6100001</v>
      </c>
      <c r="S237" s="48">
        <f t="shared" si="217"/>
        <v>8343713528.3899994</v>
      </c>
      <c r="T237" s="48">
        <f t="shared" si="217"/>
        <v>13887.389999933243</v>
      </c>
      <c r="U237" s="48">
        <f t="shared" si="217"/>
        <v>647486737.6099999</v>
      </c>
      <c r="V237" s="48">
        <f t="shared" si="217"/>
        <v>1008799734.0000001</v>
      </c>
      <c r="W237" s="48">
        <f t="shared" si="217"/>
        <v>647486737.6099999</v>
      </c>
      <c r="X237" s="48">
        <f t="shared" si="217"/>
        <v>0</v>
      </c>
      <c r="Y237" s="34">
        <f t="shared" si="180"/>
        <v>0.16562864716100001</v>
      </c>
      <c r="Z237" s="34">
        <f t="shared" si="181"/>
        <v>6.4748673760999992E-2</v>
      </c>
      <c r="AA237" s="34">
        <f t="shared" si="182"/>
        <v>6.4748673760999992E-2</v>
      </c>
      <c r="AB237" s="34">
        <f t="shared" si="183"/>
        <v>0.39092678030546718</v>
      </c>
      <c r="AC237" s="154">
        <f>+W237/U237</f>
        <v>1</v>
      </c>
    </row>
    <row r="238" spans="1:29" ht="42" customHeight="1" x14ac:dyDescent="0.25">
      <c r="A238" s="51" t="s">
        <v>389</v>
      </c>
      <c r="B238" s="102" t="s">
        <v>38</v>
      </c>
      <c r="C238" s="30">
        <v>10</v>
      </c>
      <c r="D238" s="30" t="s">
        <v>39</v>
      </c>
      <c r="E238" s="53" t="s">
        <v>390</v>
      </c>
      <c r="F238" s="48">
        <f t="shared" ref="F238:K238" si="218">+F239</f>
        <v>2004858778</v>
      </c>
      <c r="G238" s="48">
        <f t="shared" si="218"/>
        <v>0</v>
      </c>
      <c r="H238" s="48">
        <f t="shared" si="218"/>
        <v>0</v>
      </c>
      <c r="I238" s="48">
        <f t="shared" si="218"/>
        <v>0</v>
      </c>
      <c r="J238" s="48">
        <f t="shared" si="218"/>
        <v>0</v>
      </c>
      <c r="K238" s="48">
        <f t="shared" si="218"/>
        <v>0</v>
      </c>
      <c r="L238" s="25">
        <f t="shared" si="194"/>
        <v>0</v>
      </c>
      <c r="M238" s="48">
        <f>+M239</f>
        <v>2004858778</v>
      </c>
      <c r="N238" s="33">
        <f t="shared" ref="N238:N301" si="219">M238/$M$326</f>
        <v>2.4172744779185775E-4</v>
      </c>
      <c r="O238" s="48">
        <f t="shared" ref="O238:X238" si="220">+O239</f>
        <v>0</v>
      </c>
      <c r="P238" s="48">
        <f t="shared" si="220"/>
        <v>17000</v>
      </c>
      <c r="Q238" s="48">
        <f t="shared" si="220"/>
        <v>2004841778</v>
      </c>
      <c r="R238" s="48">
        <f t="shared" si="220"/>
        <v>16393.43</v>
      </c>
      <c r="S238" s="48">
        <f t="shared" si="220"/>
        <v>2004842384.5699999</v>
      </c>
      <c r="T238" s="48">
        <f t="shared" si="220"/>
        <v>606.56999999999971</v>
      </c>
      <c r="U238" s="48">
        <f t="shared" si="220"/>
        <v>16393.43</v>
      </c>
      <c r="V238" s="48">
        <f t="shared" si="220"/>
        <v>0</v>
      </c>
      <c r="W238" s="48">
        <f t="shared" si="220"/>
        <v>16393.43</v>
      </c>
      <c r="X238" s="48">
        <f t="shared" si="220"/>
        <v>0</v>
      </c>
      <c r="Y238" s="34">
        <f t="shared" si="180"/>
        <v>8.1768502499481296E-6</v>
      </c>
      <c r="Z238" s="103">
        <f t="shared" si="181"/>
        <v>8.1768502499481296E-6</v>
      </c>
      <c r="AA238" s="103">
        <f t="shared" si="182"/>
        <v>8.1768502499481296E-6</v>
      </c>
      <c r="AB238" s="34">
        <f t="shared" si="183"/>
        <v>1</v>
      </c>
      <c r="AC238" s="154">
        <f t="shared" ref="AC238:AC280" si="221">+W238/U238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4"/>
        <v>0</v>
      </c>
      <c r="M239" s="40">
        <f>+F239+L239</f>
        <v>2004858778</v>
      </c>
      <c r="N239" s="33">
        <f t="shared" si="219"/>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60">
        <f t="shared" si="180"/>
        <v>8.1768502499481296E-6</v>
      </c>
      <c r="Z239" s="60">
        <f t="shared" si="181"/>
        <v>8.1768502499481296E-6</v>
      </c>
      <c r="AA239" s="60">
        <f t="shared" si="182"/>
        <v>8.1768502499481296E-6</v>
      </c>
      <c r="AB239" s="43">
        <f t="shared" si="183"/>
        <v>1</v>
      </c>
      <c r="AC239" s="157">
        <f t="shared" si="221"/>
        <v>1</v>
      </c>
    </row>
    <row r="240" spans="1:29" ht="42" customHeight="1" x14ac:dyDescent="0.25">
      <c r="A240" s="51" t="s">
        <v>392</v>
      </c>
      <c r="B240" s="102" t="s">
        <v>38</v>
      </c>
      <c r="C240" s="30">
        <v>10</v>
      </c>
      <c r="D240" s="30" t="s">
        <v>39</v>
      </c>
      <c r="E240" s="53" t="s">
        <v>393</v>
      </c>
      <c r="F240" s="48">
        <f t="shared" ref="F240:K240" si="222">+F241</f>
        <v>7995141222</v>
      </c>
      <c r="G240" s="48">
        <f t="shared" si="222"/>
        <v>0</v>
      </c>
      <c r="H240" s="48">
        <f t="shared" si="222"/>
        <v>0</v>
      </c>
      <c r="I240" s="48">
        <f t="shared" si="222"/>
        <v>0</v>
      </c>
      <c r="J240" s="48">
        <f t="shared" si="222"/>
        <v>0</v>
      </c>
      <c r="K240" s="48">
        <f t="shared" si="222"/>
        <v>0</v>
      </c>
      <c r="L240" s="25">
        <f t="shared" si="194"/>
        <v>0</v>
      </c>
      <c r="M240" s="48">
        <f>+M241</f>
        <v>7995141222</v>
      </c>
      <c r="N240" s="33">
        <f t="shared" si="219"/>
        <v>9.6398065716004993E-4</v>
      </c>
      <c r="O240" s="48">
        <f t="shared" ref="O240:X240" si="223">+O241</f>
        <v>0</v>
      </c>
      <c r="P240" s="48">
        <f>+P241</f>
        <v>1656283359</v>
      </c>
      <c r="Q240" s="48">
        <f t="shared" si="223"/>
        <v>6338857863</v>
      </c>
      <c r="R240" s="48">
        <f t="shared" si="223"/>
        <v>1656270078.1800001</v>
      </c>
      <c r="S240" s="48">
        <f t="shared" si="223"/>
        <v>6338871143.8199997</v>
      </c>
      <c r="T240" s="48">
        <f t="shared" si="223"/>
        <v>13280.819999933243</v>
      </c>
      <c r="U240" s="48">
        <f t="shared" si="223"/>
        <v>647470344.17999995</v>
      </c>
      <c r="V240" s="48">
        <f t="shared" si="223"/>
        <v>1008799734.0000001</v>
      </c>
      <c r="W240" s="48">
        <f t="shared" si="223"/>
        <v>647470344.17999995</v>
      </c>
      <c r="X240" s="48">
        <f t="shared" si="223"/>
        <v>0</v>
      </c>
      <c r="Y240" s="34">
        <f t="shared" si="180"/>
        <v>0.20715957757224968</v>
      </c>
      <c r="Z240" s="34">
        <f t="shared" si="181"/>
        <v>8.0982977811370538E-2</v>
      </c>
      <c r="AA240" s="34">
        <f t="shared" si="182"/>
        <v>8.0982977811370538E-2</v>
      </c>
      <c r="AB240" s="34">
        <f t="shared" si="183"/>
        <v>0.39092075182054586</v>
      </c>
      <c r="AC240" s="154">
        <f t="shared" si="221"/>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4"/>
        <v>0</v>
      </c>
      <c r="M241" s="40">
        <f>+F241+L241</f>
        <v>7995141222</v>
      </c>
      <c r="N241" s="33">
        <f t="shared" si="219"/>
        <v>9.6398065716004993E-4</v>
      </c>
      <c r="O241" s="40">
        <v>0</v>
      </c>
      <c r="P241" s="40">
        <v>1656283359</v>
      </c>
      <c r="Q241" s="40">
        <f>M241-P241</f>
        <v>6338857863</v>
      </c>
      <c r="R241" s="39">
        <v>1656270078.1800001</v>
      </c>
      <c r="S241" s="39">
        <f>+M241-R241</f>
        <v>6338871143.8199997</v>
      </c>
      <c r="T241" s="39">
        <f>P241-R241</f>
        <v>13280.819999933243</v>
      </c>
      <c r="U241" s="39">
        <v>647470344.17999995</v>
      </c>
      <c r="V241" s="39">
        <f>+R241-U241</f>
        <v>1008799734.0000001</v>
      </c>
      <c r="W241" s="39">
        <v>647470344.17999995</v>
      </c>
      <c r="X241" s="42">
        <f>+U241-W241</f>
        <v>0</v>
      </c>
      <c r="Y241" s="43">
        <f t="shared" si="180"/>
        <v>0.20715957757224968</v>
      </c>
      <c r="Z241" s="43">
        <f t="shared" si="181"/>
        <v>8.0982977811370538E-2</v>
      </c>
      <c r="AA241" s="43">
        <f t="shared" si="182"/>
        <v>8.0982977811370538E-2</v>
      </c>
      <c r="AB241" s="43">
        <f t="shared" si="183"/>
        <v>0.39092075182054586</v>
      </c>
      <c r="AC241" s="157">
        <f t="shared" si="221"/>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4"/>
        <v>0</v>
      </c>
      <c r="M242" s="54">
        <f>+M243</f>
        <v>3278504049</v>
      </c>
      <c r="N242" s="33">
        <f t="shared" si="219"/>
        <v>3.9529189039969466E-4</v>
      </c>
      <c r="O242" s="54">
        <f t="shared" ref="O242:X242" si="225">+O243</f>
        <v>0</v>
      </c>
      <c r="P242" s="54">
        <f>+P243</f>
        <v>1418254333.5699999</v>
      </c>
      <c r="Q242" s="54">
        <f t="shared" si="225"/>
        <v>1860249715.4300001</v>
      </c>
      <c r="R242" s="54">
        <f t="shared" si="225"/>
        <v>1349712481.47</v>
      </c>
      <c r="S242" s="54">
        <f t="shared" si="225"/>
        <v>1928791567.53</v>
      </c>
      <c r="T242" s="54">
        <f t="shared" si="225"/>
        <v>68541852.09999986</v>
      </c>
      <c r="U242" s="54">
        <f t="shared" si="225"/>
        <v>700217603.26999998</v>
      </c>
      <c r="V242" s="54">
        <f t="shared" si="225"/>
        <v>649494878.20000005</v>
      </c>
      <c r="W242" s="54">
        <f t="shared" si="225"/>
        <v>698624460.76999998</v>
      </c>
      <c r="X242" s="54">
        <f t="shared" si="225"/>
        <v>1593142.5</v>
      </c>
      <c r="Y242" s="34">
        <f t="shared" si="180"/>
        <v>0.41168547035398217</v>
      </c>
      <c r="Z242" s="34">
        <f t="shared" si="181"/>
        <v>0.21357838599698492</v>
      </c>
      <c r="AA242" s="34">
        <f t="shared" si="182"/>
        <v>0.21309245019328021</v>
      </c>
      <c r="AB242" s="34">
        <f t="shared" si="183"/>
        <v>0.51879019634417134</v>
      </c>
      <c r="AC242" s="154">
        <f t="shared" si="221"/>
        <v>0.99772478941894627</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4"/>
        <v>0</v>
      </c>
      <c r="M243" s="25">
        <f>+M244+M248</f>
        <v>3278504049</v>
      </c>
      <c r="N243" s="33">
        <f t="shared" si="219"/>
        <v>3.9529189039969466E-4</v>
      </c>
      <c r="O243" s="25">
        <f t="shared" ref="O243:X243" si="227">+O244+O248</f>
        <v>0</v>
      </c>
      <c r="P243" s="25">
        <f t="shared" si="227"/>
        <v>1418254333.5699999</v>
      </c>
      <c r="Q243" s="25">
        <f t="shared" si="227"/>
        <v>1860249715.4300001</v>
      </c>
      <c r="R243" s="25">
        <f t="shared" si="227"/>
        <v>1349712481.47</v>
      </c>
      <c r="S243" s="25">
        <f t="shared" si="227"/>
        <v>1928791567.53</v>
      </c>
      <c r="T243" s="25">
        <f t="shared" si="227"/>
        <v>68541852.09999986</v>
      </c>
      <c r="U243" s="25">
        <f t="shared" si="227"/>
        <v>700217603.26999998</v>
      </c>
      <c r="V243" s="25">
        <f t="shared" si="227"/>
        <v>649494878.20000005</v>
      </c>
      <c r="W243" s="25">
        <f t="shared" si="227"/>
        <v>698624460.76999998</v>
      </c>
      <c r="X243" s="25">
        <f t="shared" si="227"/>
        <v>1593142.5</v>
      </c>
      <c r="Y243" s="34">
        <f t="shared" si="180"/>
        <v>0.41168547035398217</v>
      </c>
      <c r="Z243" s="34">
        <f t="shared" si="181"/>
        <v>0.21357838599698492</v>
      </c>
      <c r="AA243" s="34">
        <f t="shared" si="182"/>
        <v>0.21309245019328021</v>
      </c>
      <c r="AB243" s="34">
        <f t="shared" si="183"/>
        <v>0.51879019634417134</v>
      </c>
      <c r="AC243" s="154">
        <f t="shared" si="221"/>
        <v>0.99772478941894627</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4"/>
        <v>0</v>
      </c>
      <c r="M244" s="25">
        <f>+M245</f>
        <v>1878504049</v>
      </c>
      <c r="N244" s="33">
        <f t="shared" si="219"/>
        <v>2.2649275570642754E-4</v>
      </c>
      <c r="O244" s="25">
        <f t="shared" ref="O244:X246" si="229">+O245</f>
        <v>0</v>
      </c>
      <c r="P244" s="25">
        <f t="shared" si="229"/>
        <v>1418154333.5699999</v>
      </c>
      <c r="Q244" s="25">
        <f t="shared" si="229"/>
        <v>460349715.43000007</v>
      </c>
      <c r="R244" s="25">
        <f t="shared" si="229"/>
        <v>1349670678.4300001</v>
      </c>
      <c r="S244" s="25">
        <f t="shared" si="229"/>
        <v>528833370.56999993</v>
      </c>
      <c r="T244" s="25">
        <f t="shared" si="229"/>
        <v>68483655.139999866</v>
      </c>
      <c r="U244" s="25">
        <f t="shared" si="229"/>
        <v>700175800.23000002</v>
      </c>
      <c r="V244" s="25">
        <f t="shared" si="229"/>
        <v>649494878.20000005</v>
      </c>
      <c r="W244" s="25">
        <f t="shared" si="229"/>
        <v>698582657.73000002</v>
      </c>
      <c r="X244" s="25">
        <f t="shared" si="229"/>
        <v>1593142.5</v>
      </c>
      <c r="Y244" s="34">
        <f t="shared" ref="Y244:Y280" si="230">+R244/M244</f>
        <v>0.71848164455566743</v>
      </c>
      <c r="Z244" s="34">
        <f t="shared" ref="Z244:Z280" si="231">+U244/M244</f>
        <v>0.37273052491035646</v>
      </c>
      <c r="AA244" s="34">
        <f t="shared" ref="AA244:AA280" si="232">+W244/M244</f>
        <v>0.37188243384510267</v>
      </c>
      <c r="AB244" s="34">
        <f t="shared" ref="AB244:AB280" si="233">+U244/R244</f>
        <v>0.5187752919434222</v>
      </c>
      <c r="AC244" s="154">
        <f t="shared" si="221"/>
        <v>0.99772465358060547</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4"/>
        <v>0</v>
      </c>
      <c r="M245" s="25">
        <f>+M246</f>
        <v>1878504049</v>
      </c>
      <c r="N245" s="33">
        <f t="shared" si="219"/>
        <v>2.2649275570642754E-4</v>
      </c>
      <c r="O245" s="25">
        <f t="shared" si="229"/>
        <v>0</v>
      </c>
      <c r="P245" s="25">
        <f>+P246</f>
        <v>1418154333.5699999</v>
      </c>
      <c r="Q245" s="25">
        <f t="shared" si="229"/>
        <v>460349715.43000007</v>
      </c>
      <c r="R245" s="25">
        <f t="shared" si="229"/>
        <v>1349670678.4300001</v>
      </c>
      <c r="S245" s="25">
        <f t="shared" si="229"/>
        <v>528833370.56999993</v>
      </c>
      <c r="T245" s="25">
        <f t="shared" si="229"/>
        <v>68483655.139999866</v>
      </c>
      <c r="U245" s="25">
        <f t="shared" si="229"/>
        <v>700175800.23000002</v>
      </c>
      <c r="V245" s="25">
        <f t="shared" si="229"/>
        <v>649494878.20000005</v>
      </c>
      <c r="W245" s="25">
        <f t="shared" si="229"/>
        <v>698582657.73000002</v>
      </c>
      <c r="X245" s="25">
        <f t="shared" si="229"/>
        <v>1593142.5</v>
      </c>
      <c r="Y245" s="34">
        <f t="shared" si="230"/>
        <v>0.71848164455566743</v>
      </c>
      <c r="Z245" s="34">
        <f t="shared" si="231"/>
        <v>0.37273052491035646</v>
      </c>
      <c r="AA245" s="34">
        <f t="shared" si="232"/>
        <v>0.37188243384510267</v>
      </c>
      <c r="AB245" s="34">
        <f t="shared" si="233"/>
        <v>0.5187752919434222</v>
      </c>
      <c r="AC245" s="154">
        <f t="shared" si="221"/>
        <v>0.99772465358060547</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4"/>
        <v>0</v>
      </c>
      <c r="M246" s="25">
        <f>+M247</f>
        <v>1878504049</v>
      </c>
      <c r="N246" s="33">
        <f t="shared" si="219"/>
        <v>2.2649275570642754E-4</v>
      </c>
      <c r="O246" s="25">
        <f t="shared" si="229"/>
        <v>0</v>
      </c>
      <c r="P246" s="25">
        <f>+P247</f>
        <v>1418154333.5699999</v>
      </c>
      <c r="Q246" s="25">
        <f t="shared" si="229"/>
        <v>460349715.43000007</v>
      </c>
      <c r="R246" s="25">
        <f t="shared" si="229"/>
        <v>1349670678.4300001</v>
      </c>
      <c r="S246" s="25">
        <f t="shared" si="229"/>
        <v>528833370.56999993</v>
      </c>
      <c r="T246" s="25">
        <f t="shared" si="229"/>
        <v>68483655.139999866</v>
      </c>
      <c r="U246" s="25">
        <f t="shared" si="229"/>
        <v>700175800.23000002</v>
      </c>
      <c r="V246" s="25">
        <f t="shared" si="229"/>
        <v>649494878.20000005</v>
      </c>
      <c r="W246" s="25">
        <f t="shared" si="229"/>
        <v>698582657.73000002</v>
      </c>
      <c r="X246" s="25">
        <f t="shared" si="229"/>
        <v>1593142.5</v>
      </c>
      <c r="Y246" s="34">
        <f t="shared" si="230"/>
        <v>0.71848164455566743</v>
      </c>
      <c r="Z246" s="34">
        <f t="shared" si="231"/>
        <v>0.37273052491035646</v>
      </c>
      <c r="AA246" s="34">
        <f t="shared" si="232"/>
        <v>0.37188243384510267</v>
      </c>
      <c r="AB246" s="34">
        <f t="shared" si="233"/>
        <v>0.5187752919434222</v>
      </c>
      <c r="AC246" s="154">
        <f t="shared" si="221"/>
        <v>0.99772465358060547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4"/>
        <v>0</v>
      </c>
      <c r="M247" s="40">
        <f>+F247+L247</f>
        <v>1878504049</v>
      </c>
      <c r="N247" s="33">
        <f t="shared" si="219"/>
        <v>2.2649275570642754E-4</v>
      </c>
      <c r="O247" s="39">
        <v>0</v>
      </c>
      <c r="P247" s="40">
        <v>1418154333.5699999</v>
      </c>
      <c r="Q247" s="40">
        <f>M247-P247</f>
        <v>460349715.43000007</v>
      </c>
      <c r="R247" s="39">
        <v>1349670678.4300001</v>
      </c>
      <c r="S247" s="39">
        <f>+M247-R247</f>
        <v>528833370.56999993</v>
      </c>
      <c r="T247" s="39">
        <f>P247-R247</f>
        <v>68483655.139999866</v>
      </c>
      <c r="U247" s="39">
        <v>700175800.23000002</v>
      </c>
      <c r="V247" s="39">
        <f>+R247-U247</f>
        <v>649494878.20000005</v>
      </c>
      <c r="W247" s="39">
        <v>698582657.73000002</v>
      </c>
      <c r="X247" s="42">
        <f>+U247-W247</f>
        <v>1593142.5</v>
      </c>
      <c r="Y247" s="43">
        <f t="shared" si="230"/>
        <v>0.71848164455566743</v>
      </c>
      <c r="Z247" s="43">
        <f t="shared" si="231"/>
        <v>0.37273052491035646</v>
      </c>
      <c r="AA247" s="43">
        <f t="shared" si="232"/>
        <v>0.37188243384510267</v>
      </c>
      <c r="AB247" s="43">
        <f t="shared" si="233"/>
        <v>0.5187752919434222</v>
      </c>
      <c r="AC247" s="157">
        <f t="shared" si="221"/>
        <v>0.99772465358060547</v>
      </c>
    </row>
    <row r="248" spans="1:29" s="2" customFormat="1" ht="63.75" customHeight="1" x14ac:dyDescent="0.25">
      <c r="A248" s="29" t="s">
        <v>404</v>
      </c>
      <c r="B248" s="30" t="s">
        <v>38</v>
      </c>
      <c r="C248" s="30">
        <v>10</v>
      </c>
      <c r="D248" s="30" t="s">
        <v>39</v>
      </c>
      <c r="E248" s="31" t="s">
        <v>405</v>
      </c>
      <c r="F248" s="25">
        <f t="shared" ref="F248:K250" si="234">+F249</f>
        <v>1400000000</v>
      </c>
      <c r="G248" s="25">
        <f t="shared" si="234"/>
        <v>0</v>
      </c>
      <c r="H248" s="25">
        <f t="shared" si="234"/>
        <v>0</v>
      </c>
      <c r="I248" s="25">
        <f t="shared" si="234"/>
        <v>0</v>
      </c>
      <c r="J248" s="25">
        <f t="shared" si="234"/>
        <v>0</v>
      </c>
      <c r="K248" s="25">
        <f t="shared" si="234"/>
        <v>0</v>
      </c>
      <c r="L248" s="25">
        <f t="shared" si="194"/>
        <v>0</v>
      </c>
      <c r="M248" s="25">
        <f>+M249</f>
        <v>1400000000</v>
      </c>
      <c r="N248" s="33">
        <f t="shared" si="219"/>
        <v>1.6879913469326709E-4</v>
      </c>
      <c r="O248" s="25">
        <f t="shared" ref="O248:X250" si="235">+O249</f>
        <v>0</v>
      </c>
      <c r="P248" s="25">
        <f t="shared" si="235"/>
        <v>100000</v>
      </c>
      <c r="Q248" s="25">
        <f t="shared" si="235"/>
        <v>1399900000</v>
      </c>
      <c r="R248" s="25">
        <f t="shared" si="235"/>
        <v>41803.040000000001</v>
      </c>
      <c r="S248" s="25">
        <f t="shared" si="235"/>
        <v>1399958196.96</v>
      </c>
      <c r="T248" s="25">
        <f t="shared" si="235"/>
        <v>58196.959999999999</v>
      </c>
      <c r="U248" s="25">
        <f t="shared" si="235"/>
        <v>41803.040000000001</v>
      </c>
      <c r="V248" s="25">
        <f t="shared" si="235"/>
        <v>0</v>
      </c>
      <c r="W248" s="25">
        <f t="shared" si="235"/>
        <v>41803.040000000001</v>
      </c>
      <c r="X248" s="25">
        <f t="shared" si="235"/>
        <v>0</v>
      </c>
      <c r="Y248" s="103">
        <f t="shared" si="230"/>
        <v>2.9859314285714285E-5</v>
      </c>
      <c r="Z248" s="103">
        <f t="shared" si="231"/>
        <v>2.9859314285714285E-5</v>
      </c>
      <c r="AA248" s="103">
        <f t="shared" si="232"/>
        <v>2.9859314285714285E-5</v>
      </c>
      <c r="AB248" s="34">
        <f t="shared" si="233"/>
        <v>1</v>
      </c>
      <c r="AC248" s="154">
        <f t="shared" si="221"/>
        <v>1</v>
      </c>
    </row>
    <row r="249" spans="1:29" s="2" customFormat="1" ht="60" customHeight="1" x14ac:dyDescent="0.25">
      <c r="A249" s="29" t="s">
        <v>406</v>
      </c>
      <c r="B249" s="30" t="s">
        <v>38</v>
      </c>
      <c r="C249" s="30">
        <v>10</v>
      </c>
      <c r="D249" s="30" t="s">
        <v>39</v>
      </c>
      <c r="E249" s="31" t="s">
        <v>401</v>
      </c>
      <c r="F249" s="25">
        <f t="shared" si="234"/>
        <v>1400000000</v>
      </c>
      <c r="G249" s="25">
        <f t="shared" si="234"/>
        <v>0</v>
      </c>
      <c r="H249" s="25">
        <f t="shared" si="234"/>
        <v>0</v>
      </c>
      <c r="I249" s="25">
        <f t="shared" si="234"/>
        <v>0</v>
      </c>
      <c r="J249" s="25">
        <f t="shared" si="234"/>
        <v>0</v>
      </c>
      <c r="K249" s="25">
        <f t="shared" si="234"/>
        <v>0</v>
      </c>
      <c r="L249" s="25">
        <f t="shared" si="194"/>
        <v>0</v>
      </c>
      <c r="M249" s="25">
        <f>+M250</f>
        <v>1400000000</v>
      </c>
      <c r="N249" s="33">
        <f t="shared" si="219"/>
        <v>1.6879913469326709E-4</v>
      </c>
      <c r="O249" s="25">
        <f t="shared" si="235"/>
        <v>0</v>
      </c>
      <c r="P249" s="25">
        <f t="shared" si="235"/>
        <v>100000</v>
      </c>
      <c r="Q249" s="25">
        <f t="shared" si="235"/>
        <v>1399900000</v>
      </c>
      <c r="R249" s="25">
        <f t="shared" si="235"/>
        <v>41803.040000000001</v>
      </c>
      <c r="S249" s="25">
        <f t="shared" si="235"/>
        <v>1399958196.96</v>
      </c>
      <c r="T249" s="25">
        <f t="shared" si="235"/>
        <v>58196.959999999999</v>
      </c>
      <c r="U249" s="25">
        <f t="shared" si="235"/>
        <v>41803.040000000001</v>
      </c>
      <c r="V249" s="25">
        <f t="shared" si="235"/>
        <v>0</v>
      </c>
      <c r="W249" s="25">
        <f t="shared" si="235"/>
        <v>41803.040000000001</v>
      </c>
      <c r="X249" s="25">
        <f t="shared" si="235"/>
        <v>0</v>
      </c>
      <c r="Y249" s="103">
        <f t="shared" si="230"/>
        <v>2.9859314285714285E-5</v>
      </c>
      <c r="Z249" s="103">
        <f t="shared" si="231"/>
        <v>2.9859314285714285E-5</v>
      </c>
      <c r="AA249" s="103">
        <f t="shared" si="232"/>
        <v>2.9859314285714285E-5</v>
      </c>
      <c r="AB249" s="34">
        <f t="shared" si="233"/>
        <v>1</v>
      </c>
      <c r="AC249" s="154">
        <f t="shared" si="221"/>
        <v>1</v>
      </c>
    </row>
    <row r="250" spans="1:29" ht="42" customHeight="1" x14ac:dyDescent="0.25">
      <c r="A250" s="29" t="s">
        <v>407</v>
      </c>
      <c r="B250" s="30" t="s">
        <v>38</v>
      </c>
      <c r="C250" s="30">
        <v>10</v>
      </c>
      <c r="D250" s="30" t="s">
        <v>39</v>
      </c>
      <c r="E250" s="53" t="s">
        <v>390</v>
      </c>
      <c r="F250" s="25">
        <f t="shared" si="234"/>
        <v>1400000000</v>
      </c>
      <c r="G250" s="25">
        <f t="shared" si="234"/>
        <v>0</v>
      </c>
      <c r="H250" s="25">
        <f t="shared" si="234"/>
        <v>0</v>
      </c>
      <c r="I250" s="25">
        <f t="shared" si="234"/>
        <v>0</v>
      </c>
      <c r="J250" s="25">
        <f t="shared" si="234"/>
        <v>0</v>
      </c>
      <c r="K250" s="25">
        <f t="shared" si="234"/>
        <v>0</v>
      </c>
      <c r="L250" s="25">
        <f t="shared" si="194"/>
        <v>0</v>
      </c>
      <c r="M250" s="25">
        <f>+M251</f>
        <v>1400000000</v>
      </c>
      <c r="N250" s="33">
        <f t="shared" si="219"/>
        <v>1.6879913469326709E-4</v>
      </c>
      <c r="O250" s="25">
        <f t="shared" si="235"/>
        <v>0</v>
      </c>
      <c r="P250" s="25">
        <f t="shared" si="235"/>
        <v>100000</v>
      </c>
      <c r="Q250" s="25">
        <f t="shared" si="235"/>
        <v>1399900000</v>
      </c>
      <c r="R250" s="25">
        <f t="shared" si="235"/>
        <v>41803.040000000001</v>
      </c>
      <c r="S250" s="25">
        <f t="shared" si="235"/>
        <v>1399958196.96</v>
      </c>
      <c r="T250" s="25">
        <f t="shared" si="235"/>
        <v>58196.959999999999</v>
      </c>
      <c r="U250" s="25">
        <f t="shared" si="235"/>
        <v>41803.040000000001</v>
      </c>
      <c r="V250" s="25">
        <f t="shared" si="235"/>
        <v>0</v>
      </c>
      <c r="W250" s="25">
        <f t="shared" si="235"/>
        <v>41803.040000000001</v>
      </c>
      <c r="X250" s="25">
        <f t="shared" si="235"/>
        <v>0</v>
      </c>
      <c r="Y250" s="103">
        <f t="shared" si="230"/>
        <v>2.9859314285714285E-5</v>
      </c>
      <c r="Z250" s="103">
        <f t="shared" si="231"/>
        <v>2.9859314285714285E-5</v>
      </c>
      <c r="AA250" s="103">
        <f t="shared" si="232"/>
        <v>2.9859314285714285E-5</v>
      </c>
      <c r="AB250" s="34">
        <f t="shared" si="233"/>
        <v>1</v>
      </c>
      <c r="AC250" s="154">
        <f t="shared" si="221"/>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4"/>
        <v>0</v>
      </c>
      <c r="M251" s="40">
        <f>+F251+L251</f>
        <v>1400000000</v>
      </c>
      <c r="N251" s="33">
        <f t="shared" si="21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33"/>
        <v>1</v>
      </c>
      <c r="AC251" s="157">
        <f t="shared" si="221"/>
        <v>1</v>
      </c>
    </row>
    <row r="252" spans="1:29" s="2" customFormat="1" ht="29.25" customHeight="1" x14ac:dyDescent="0.25">
      <c r="A252" s="304" t="s">
        <v>409</v>
      </c>
      <c r="B252" s="30" t="s">
        <v>38</v>
      </c>
      <c r="C252" s="30">
        <v>10</v>
      </c>
      <c r="D252" s="353" t="s">
        <v>39</v>
      </c>
      <c r="E252" s="355" t="s">
        <v>410</v>
      </c>
      <c r="F252" s="25">
        <f t="shared" ref="F252:K253" si="236">+F254</f>
        <v>6568192616</v>
      </c>
      <c r="G252" s="25">
        <f t="shared" si="236"/>
        <v>0</v>
      </c>
      <c r="H252" s="25">
        <f t="shared" si="236"/>
        <v>0</v>
      </c>
      <c r="I252" s="25">
        <f t="shared" si="236"/>
        <v>0</v>
      </c>
      <c r="J252" s="25">
        <f t="shared" si="236"/>
        <v>0</v>
      </c>
      <c r="K252" s="25">
        <f t="shared" si="236"/>
        <v>0</v>
      </c>
      <c r="L252" s="25">
        <f t="shared" si="194"/>
        <v>0</v>
      </c>
      <c r="M252" s="25">
        <f>+M254</f>
        <v>6568192616</v>
      </c>
      <c r="N252" s="33">
        <f t="shared" si="219"/>
        <v>7.9193230719964731E-4</v>
      </c>
      <c r="O252" s="25">
        <f t="shared" ref="O252:X253" si="237">+O254</f>
        <v>0</v>
      </c>
      <c r="P252" s="25">
        <f t="shared" si="237"/>
        <v>5921076583.1700001</v>
      </c>
      <c r="Q252" s="25">
        <f t="shared" si="237"/>
        <v>647116032.82999992</v>
      </c>
      <c r="R252" s="25">
        <f t="shared" si="237"/>
        <v>5728956750.25</v>
      </c>
      <c r="S252" s="25">
        <f t="shared" si="237"/>
        <v>839235865.75000024</v>
      </c>
      <c r="T252" s="25">
        <f t="shared" si="237"/>
        <v>192119832.92000031</v>
      </c>
      <c r="U252" s="25">
        <f t="shared" si="237"/>
        <v>626728010.95000005</v>
      </c>
      <c r="V252" s="25">
        <f t="shared" si="237"/>
        <v>5102228739.3000002</v>
      </c>
      <c r="W252" s="25">
        <f t="shared" si="237"/>
        <v>606662647.95000005</v>
      </c>
      <c r="X252" s="25">
        <f t="shared" si="237"/>
        <v>20065363</v>
      </c>
      <c r="Y252" s="34">
        <f t="shared" si="230"/>
        <v>0.87222727547519896</v>
      </c>
      <c r="Z252" s="34">
        <f t="shared" si="231"/>
        <v>9.5418640650595687E-2</v>
      </c>
      <c r="AA252" s="34">
        <f t="shared" si="232"/>
        <v>9.2363711513602786E-2</v>
      </c>
      <c r="AB252" s="34">
        <f t="shared" si="233"/>
        <v>0.10939653383186231</v>
      </c>
      <c r="AC252" s="154">
        <f t="shared" si="221"/>
        <v>0.96798393776977554</v>
      </c>
    </row>
    <row r="253" spans="1:29" s="107" customFormat="1" ht="29.25" customHeight="1" x14ac:dyDescent="0.25">
      <c r="A253" s="305"/>
      <c r="B253" s="52" t="s">
        <v>41</v>
      </c>
      <c r="C253" s="52">
        <v>20</v>
      </c>
      <c r="D253" s="353"/>
      <c r="E253" s="355"/>
      <c r="F253" s="54">
        <f t="shared" si="236"/>
        <v>121330438170</v>
      </c>
      <c r="G253" s="54">
        <f t="shared" si="236"/>
        <v>0</v>
      </c>
      <c r="H253" s="54">
        <f t="shared" si="236"/>
        <v>0</v>
      </c>
      <c r="I253" s="54">
        <f t="shared" si="236"/>
        <v>0</v>
      </c>
      <c r="J253" s="54">
        <f t="shared" si="236"/>
        <v>0</v>
      </c>
      <c r="K253" s="54">
        <f t="shared" si="236"/>
        <v>0</v>
      </c>
      <c r="L253" s="25">
        <f t="shared" si="194"/>
        <v>0</v>
      </c>
      <c r="M253" s="54">
        <f>+M255</f>
        <v>121330438170</v>
      </c>
      <c r="N253" s="33">
        <f t="shared" si="219"/>
        <v>1.4628909267893531E-2</v>
      </c>
      <c r="O253" s="54">
        <f t="shared" si="237"/>
        <v>0</v>
      </c>
      <c r="P253" s="54">
        <f t="shared" si="237"/>
        <v>69049667520.300003</v>
      </c>
      <c r="Q253" s="54">
        <f t="shared" si="237"/>
        <v>52280770649.699997</v>
      </c>
      <c r="R253" s="54">
        <f t="shared" si="237"/>
        <v>69049581840.790009</v>
      </c>
      <c r="S253" s="54">
        <f t="shared" si="237"/>
        <v>52280856329.209999</v>
      </c>
      <c r="T253" s="54">
        <f t="shared" si="237"/>
        <v>85679.51000213623</v>
      </c>
      <c r="U253" s="54">
        <f t="shared" si="237"/>
        <v>58972213751.459999</v>
      </c>
      <c r="V253" s="54">
        <f t="shared" si="237"/>
        <v>10077368089.330002</v>
      </c>
      <c r="W253" s="54">
        <f t="shared" si="237"/>
        <v>58972213751.459999</v>
      </c>
      <c r="X253" s="54">
        <f t="shared" si="237"/>
        <v>0</v>
      </c>
      <c r="Y253" s="34">
        <f t="shared" si="230"/>
        <v>0.56910353974031158</v>
      </c>
      <c r="Z253" s="34">
        <f t="shared" si="231"/>
        <v>0.4860463263870532</v>
      </c>
      <c r="AA253" s="34">
        <f t="shared" si="232"/>
        <v>0.4860463263870532</v>
      </c>
      <c r="AB253" s="34">
        <f t="shared" si="233"/>
        <v>0.85405605912913796</v>
      </c>
      <c r="AC253" s="154">
        <f t="shared" si="221"/>
        <v>1</v>
      </c>
    </row>
    <row r="254" spans="1:29" ht="30" customHeight="1" x14ac:dyDescent="0.25">
      <c r="A254" s="304" t="s">
        <v>411</v>
      </c>
      <c r="B254" s="30" t="s">
        <v>38</v>
      </c>
      <c r="C254" s="30">
        <v>10</v>
      </c>
      <c r="D254" s="353" t="s">
        <v>39</v>
      </c>
      <c r="E254" s="355" t="s">
        <v>243</v>
      </c>
      <c r="F254" s="25">
        <f t="shared" ref="F254:K254" si="238">+F256+F266</f>
        <v>6568192616</v>
      </c>
      <c r="G254" s="25">
        <f t="shared" si="238"/>
        <v>0</v>
      </c>
      <c r="H254" s="25">
        <f t="shared" si="238"/>
        <v>0</v>
      </c>
      <c r="I254" s="25">
        <f t="shared" si="238"/>
        <v>0</v>
      </c>
      <c r="J254" s="25">
        <f t="shared" si="238"/>
        <v>0</v>
      </c>
      <c r="K254" s="25">
        <f t="shared" si="238"/>
        <v>0</v>
      </c>
      <c r="L254" s="25">
        <f t="shared" si="194"/>
        <v>0</v>
      </c>
      <c r="M254" s="25">
        <f>+M256+M266</f>
        <v>6568192616</v>
      </c>
      <c r="N254" s="33">
        <f t="shared" si="219"/>
        <v>7.9193230719964731E-4</v>
      </c>
      <c r="O254" s="25">
        <f t="shared" ref="O254:X254" si="239">+O256+O266</f>
        <v>0</v>
      </c>
      <c r="P254" s="25">
        <f t="shared" si="239"/>
        <v>5921076583.1700001</v>
      </c>
      <c r="Q254" s="25">
        <f t="shared" si="239"/>
        <v>647116032.82999992</v>
      </c>
      <c r="R254" s="25">
        <f t="shared" si="239"/>
        <v>5728956750.25</v>
      </c>
      <c r="S254" s="25">
        <f t="shared" si="239"/>
        <v>839235865.75000024</v>
      </c>
      <c r="T254" s="25">
        <f t="shared" si="239"/>
        <v>192119832.92000031</v>
      </c>
      <c r="U254" s="25">
        <f t="shared" si="239"/>
        <v>626728010.95000005</v>
      </c>
      <c r="V254" s="25">
        <f t="shared" si="239"/>
        <v>5102228739.3000002</v>
      </c>
      <c r="W254" s="25">
        <f t="shared" si="239"/>
        <v>606662647.95000005</v>
      </c>
      <c r="X254" s="25">
        <f t="shared" si="239"/>
        <v>20065363</v>
      </c>
      <c r="Y254" s="34">
        <f t="shared" si="230"/>
        <v>0.87222727547519896</v>
      </c>
      <c r="Z254" s="34">
        <f t="shared" si="231"/>
        <v>9.5418640650595687E-2</v>
      </c>
      <c r="AA254" s="34">
        <f t="shared" si="232"/>
        <v>9.2363711513602786E-2</v>
      </c>
      <c r="AB254" s="34">
        <f t="shared" si="233"/>
        <v>0.10939653383186231</v>
      </c>
      <c r="AC254" s="154">
        <f t="shared" si="221"/>
        <v>0.96798393776977554</v>
      </c>
    </row>
    <row r="255" spans="1:29" ht="30" customHeight="1" x14ac:dyDescent="0.25">
      <c r="A255" s="305"/>
      <c r="B255" s="30" t="s">
        <v>41</v>
      </c>
      <c r="C255" s="30">
        <v>20</v>
      </c>
      <c r="D255" s="353"/>
      <c r="E255" s="355"/>
      <c r="F255" s="25">
        <f t="shared" ref="F255:K258" si="240">+F257</f>
        <v>121330438170</v>
      </c>
      <c r="G255" s="25">
        <f t="shared" si="240"/>
        <v>0</v>
      </c>
      <c r="H255" s="25">
        <f t="shared" si="240"/>
        <v>0</v>
      </c>
      <c r="I255" s="25">
        <f t="shared" si="240"/>
        <v>0</v>
      </c>
      <c r="J255" s="25">
        <f t="shared" si="240"/>
        <v>0</v>
      </c>
      <c r="K255" s="25">
        <f t="shared" si="240"/>
        <v>0</v>
      </c>
      <c r="L255" s="25">
        <f t="shared" si="194"/>
        <v>0</v>
      </c>
      <c r="M255" s="25">
        <f>+M257</f>
        <v>121330438170</v>
      </c>
      <c r="N255" s="33">
        <f t="shared" si="219"/>
        <v>1.4628909267893531E-2</v>
      </c>
      <c r="O255" s="25">
        <f t="shared" ref="O255:X258" si="241">+O257</f>
        <v>0</v>
      </c>
      <c r="P255" s="25">
        <f t="shared" si="241"/>
        <v>69049667520.300003</v>
      </c>
      <c r="Q255" s="25">
        <f t="shared" si="241"/>
        <v>52280770649.699997</v>
      </c>
      <c r="R255" s="25">
        <f t="shared" si="241"/>
        <v>69049581840.790009</v>
      </c>
      <c r="S255" s="25">
        <f t="shared" si="241"/>
        <v>52280856329.209999</v>
      </c>
      <c r="T255" s="25">
        <f t="shared" si="241"/>
        <v>85679.51000213623</v>
      </c>
      <c r="U255" s="25">
        <f t="shared" si="241"/>
        <v>58972213751.459999</v>
      </c>
      <c r="V255" s="25">
        <f t="shared" si="241"/>
        <v>10077368089.330002</v>
      </c>
      <c r="W255" s="25">
        <f t="shared" si="241"/>
        <v>58972213751.459999</v>
      </c>
      <c r="X255" s="25">
        <f t="shared" si="241"/>
        <v>0</v>
      </c>
      <c r="Y255" s="34">
        <f t="shared" si="230"/>
        <v>0.56910353974031158</v>
      </c>
      <c r="Z255" s="34">
        <f t="shared" si="231"/>
        <v>0.4860463263870532</v>
      </c>
      <c r="AA255" s="34">
        <f t="shared" si="232"/>
        <v>0.4860463263870532</v>
      </c>
      <c r="AB255" s="34">
        <f t="shared" si="233"/>
        <v>0.85405605912913796</v>
      </c>
      <c r="AC255" s="154">
        <f t="shared" si="221"/>
        <v>1</v>
      </c>
    </row>
    <row r="256" spans="1:29" ht="37.5" customHeight="1" x14ac:dyDescent="0.25">
      <c r="A256" s="304" t="s">
        <v>412</v>
      </c>
      <c r="B256" s="30" t="s">
        <v>38</v>
      </c>
      <c r="C256" s="30">
        <v>10</v>
      </c>
      <c r="D256" s="353" t="s">
        <v>39</v>
      </c>
      <c r="E256" s="355" t="s">
        <v>413</v>
      </c>
      <c r="F256" s="25">
        <f t="shared" si="240"/>
        <v>4448192616</v>
      </c>
      <c r="G256" s="25">
        <f t="shared" si="240"/>
        <v>0</v>
      </c>
      <c r="H256" s="25">
        <f t="shared" si="240"/>
        <v>0</v>
      </c>
      <c r="I256" s="25">
        <f t="shared" si="240"/>
        <v>0</v>
      </c>
      <c r="J256" s="25">
        <f t="shared" si="240"/>
        <v>0</v>
      </c>
      <c r="K256" s="25">
        <f t="shared" si="240"/>
        <v>0</v>
      </c>
      <c r="L256" s="25">
        <f t="shared" si="194"/>
        <v>0</v>
      </c>
      <c r="M256" s="25">
        <f>+M258</f>
        <v>4448192616</v>
      </c>
      <c r="N256" s="33">
        <f t="shared" si="219"/>
        <v>5.3632218894984285E-4</v>
      </c>
      <c r="O256" s="25">
        <f t="shared" si="241"/>
        <v>0</v>
      </c>
      <c r="P256" s="25">
        <f t="shared" si="241"/>
        <v>4448192616</v>
      </c>
      <c r="Q256" s="25">
        <f t="shared" si="241"/>
        <v>0</v>
      </c>
      <c r="R256" s="25">
        <f t="shared" si="241"/>
        <v>4448157516.9499998</v>
      </c>
      <c r="S256" s="25">
        <f t="shared" si="241"/>
        <v>35099.050000190735</v>
      </c>
      <c r="T256" s="25">
        <f t="shared" si="241"/>
        <v>35099.050000190735</v>
      </c>
      <c r="U256" s="25">
        <f t="shared" si="241"/>
        <v>14900.95</v>
      </c>
      <c r="V256" s="25">
        <f t="shared" si="241"/>
        <v>4448142616</v>
      </c>
      <c r="W256" s="25">
        <f t="shared" si="241"/>
        <v>14900.95</v>
      </c>
      <c r="X256" s="25">
        <f t="shared" si="241"/>
        <v>0</v>
      </c>
      <c r="Y256" s="34">
        <f t="shared" si="230"/>
        <v>0.99999210936822436</v>
      </c>
      <c r="Z256" s="268">
        <f t="shared" si="231"/>
        <v>3.3498886595876676E-6</v>
      </c>
      <c r="AA256" s="268">
        <f t="shared" si="232"/>
        <v>3.3498886595876676E-6</v>
      </c>
      <c r="AB256" s="268">
        <f t="shared" si="233"/>
        <v>3.3499150925341428E-6</v>
      </c>
      <c r="AC256" s="154">
        <f t="shared" si="221"/>
        <v>1</v>
      </c>
    </row>
    <row r="257" spans="1:29" ht="37.5" customHeight="1" x14ac:dyDescent="0.25">
      <c r="A257" s="305"/>
      <c r="B257" s="30" t="s">
        <v>41</v>
      </c>
      <c r="C257" s="30">
        <v>20</v>
      </c>
      <c r="D257" s="353"/>
      <c r="E257" s="355"/>
      <c r="F257" s="25">
        <f t="shared" si="240"/>
        <v>121330438170</v>
      </c>
      <c r="G257" s="25">
        <f t="shared" si="240"/>
        <v>0</v>
      </c>
      <c r="H257" s="25">
        <f t="shared" si="240"/>
        <v>0</v>
      </c>
      <c r="I257" s="25">
        <f t="shared" si="240"/>
        <v>0</v>
      </c>
      <c r="J257" s="25">
        <f t="shared" si="240"/>
        <v>0</v>
      </c>
      <c r="K257" s="25">
        <f t="shared" si="240"/>
        <v>0</v>
      </c>
      <c r="L257" s="25">
        <f t="shared" si="194"/>
        <v>0</v>
      </c>
      <c r="M257" s="25">
        <f>+M259</f>
        <v>121330438170</v>
      </c>
      <c r="N257" s="33">
        <f t="shared" si="219"/>
        <v>1.4628909267893531E-2</v>
      </c>
      <c r="O257" s="25">
        <f t="shared" si="241"/>
        <v>0</v>
      </c>
      <c r="P257" s="25">
        <f t="shared" si="241"/>
        <v>69049667520.300003</v>
      </c>
      <c r="Q257" s="25">
        <f t="shared" si="241"/>
        <v>52280770649.699997</v>
      </c>
      <c r="R257" s="25">
        <f t="shared" si="241"/>
        <v>69049581840.790009</v>
      </c>
      <c r="S257" s="25">
        <f t="shared" si="241"/>
        <v>52280856329.209999</v>
      </c>
      <c r="T257" s="25">
        <f t="shared" si="241"/>
        <v>85679.51000213623</v>
      </c>
      <c r="U257" s="25">
        <f t="shared" si="241"/>
        <v>58972213751.459999</v>
      </c>
      <c r="V257" s="25">
        <f t="shared" si="241"/>
        <v>10077368089.330002</v>
      </c>
      <c r="W257" s="25">
        <f t="shared" si="241"/>
        <v>58972213751.459999</v>
      </c>
      <c r="X257" s="25">
        <f t="shared" si="241"/>
        <v>0</v>
      </c>
      <c r="Y257" s="34">
        <f t="shared" si="230"/>
        <v>0.56910353974031158</v>
      </c>
      <c r="Z257" s="34">
        <f t="shared" si="231"/>
        <v>0.4860463263870532</v>
      </c>
      <c r="AA257" s="34">
        <f t="shared" si="232"/>
        <v>0.4860463263870532</v>
      </c>
      <c r="AB257" s="34">
        <f t="shared" si="233"/>
        <v>0.85405605912913796</v>
      </c>
      <c r="AC257" s="154">
        <f t="shared" si="221"/>
        <v>1</v>
      </c>
    </row>
    <row r="258" spans="1:29" ht="60" customHeight="1" x14ac:dyDescent="0.25">
      <c r="A258" s="304" t="s">
        <v>414</v>
      </c>
      <c r="B258" s="30" t="s">
        <v>38</v>
      </c>
      <c r="C258" s="30">
        <v>10</v>
      </c>
      <c r="D258" s="353" t="s">
        <v>39</v>
      </c>
      <c r="E258" s="355" t="s">
        <v>415</v>
      </c>
      <c r="F258" s="25">
        <f t="shared" si="240"/>
        <v>4448192616</v>
      </c>
      <c r="G258" s="25">
        <f t="shared" si="240"/>
        <v>0</v>
      </c>
      <c r="H258" s="25">
        <f t="shared" si="240"/>
        <v>0</v>
      </c>
      <c r="I258" s="25">
        <f t="shared" si="240"/>
        <v>0</v>
      </c>
      <c r="J258" s="25">
        <f t="shared" si="240"/>
        <v>0</v>
      </c>
      <c r="K258" s="25">
        <f t="shared" si="240"/>
        <v>0</v>
      </c>
      <c r="L258" s="25">
        <f t="shared" si="194"/>
        <v>0</v>
      </c>
      <c r="M258" s="25">
        <f>+M260</f>
        <v>4448192616</v>
      </c>
      <c r="N258" s="33">
        <f t="shared" si="219"/>
        <v>5.3632218894984285E-4</v>
      </c>
      <c r="O258" s="25">
        <f t="shared" si="241"/>
        <v>0</v>
      </c>
      <c r="P258" s="25">
        <f t="shared" si="241"/>
        <v>4448192616</v>
      </c>
      <c r="Q258" s="25">
        <f t="shared" si="241"/>
        <v>0</v>
      </c>
      <c r="R258" s="25">
        <f t="shared" si="241"/>
        <v>4448157516.9499998</v>
      </c>
      <c r="S258" s="25">
        <f t="shared" si="241"/>
        <v>35099.050000190735</v>
      </c>
      <c r="T258" s="25">
        <f t="shared" si="241"/>
        <v>35099.050000190735</v>
      </c>
      <c r="U258" s="25">
        <f t="shared" si="241"/>
        <v>14900.95</v>
      </c>
      <c r="V258" s="25">
        <f t="shared" si="241"/>
        <v>4448142616</v>
      </c>
      <c r="W258" s="25">
        <f t="shared" si="241"/>
        <v>14900.95</v>
      </c>
      <c r="X258" s="25">
        <f t="shared" si="241"/>
        <v>0</v>
      </c>
      <c r="Y258" s="34">
        <f t="shared" si="230"/>
        <v>0.99999210936822436</v>
      </c>
      <c r="Z258" s="268">
        <f t="shared" si="231"/>
        <v>3.3498886595876676E-6</v>
      </c>
      <c r="AA258" s="268">
        <f t="shared" si="232"/>
        <v>3.3498886595876676E-6</v>
      </c>
      <c r="AB258" s="268">
        <f t="shared" si="233"/>
        <v>3.3499150925341428E-6</v>
      </c>
      <c r="AC258" s="154">
        <f t="shared" si="221"/>
        <v>1</v>
      </c>
    </row>
    <row r="259" spans="1:29" ht="56.25" customHeight="1" x14ac:dyDescent="0.25">
      <c r="A259" s="305"/>
      <c r="B259" s="30" t="s">
        <v>41</v>
      </c>
      <c r="C259" s="30">
        <v>20</v>
      </c>
      <c r="D259" s="353"/>
      <c r="E259" s="355"/>
      <c r="F259" s="25">
        <f t="shared" ref="F259:K259" si="242">+F262+F264</f>
        <v>121330438170</v>
      </c>
      <c r="G259" s="25">
        <f t="shared" si="242"/>
        <v>0</v>
      </c>
      <c r="H259" s="25">
        <f t="shared" si="242"/>
        <v>0</v>
      </c>
      <c r="I259" s="25">
        <f t="shared" si="242"/>
        <v>0</v>
      </c>
      <c r="J259" s="25">
        <f t="shared" si="242"/>
        <v>0</v>
      </c>
      <c r="K259" s="25">
        <f t="shared" si="242"/>
        <v>0</v>
      </c>
      <c r="L259" s="25">
        <f t="shared" si="194"/>
        <v>0</v>
      </c>
      <c r="M259" s="25">
        <f>+M262+M264</f>
        <v>121330438170</v>
      </c>
      <c r="N259" s="33">
        <f t="shared" si="219"/>
        <v>1.4628909267893531E-2</v>
      </c>
      <c r="O259" s="25">
        <f t="shared" ref="O259:X259" si="243">+O262+O264</f>
        <v>0</v>
      </c>
      <c r="P259" s="25">
        <f t="shared" si="243"/>
        <v>69049667520.300003</v>
      </c>
      <c r="Q259" s="25">
        <f t="shared" si="243"/>
        <v>52280770649.699997</v>
      </c>
      <c r="R259" s="25">
        <f t="shared" si="243"/>
        <v>69049581840.790009</v>
      </c>
      <c r="S259" s="25">
        <f t="shared" si="243"/>
        <v>52280856329.209999</v>
      </c>
      <c r="T259" s="25">
        <f t="shared" si="243"/>
        <v>85679.51000213623</v>
      </c>
      <c r="U259" s="25">
        <f t="shared" si="243"/>
        <v>58972213751.459999</v>
      </c>
      <c r="V259" s="25">
        <f t="shared" si="243"/>
        <v>10077368089.330002</v>
      </c>
      <c r="W259" s="25">
        <f t="shared" si="243"/>
        <v>58972213751.459999</v>
      </c>
      <c r="X259" s="25">
        <f t="shared" si="243"/>
        <v>0</v>
      </c>
      <c r="Y259" s="34">
        <f t="shared" si="230"/>
        <v>0.56910353974031158</v>
      </c>
      <c r="Z259" s="34">
        <f t="shared" si="231"/>
        <v>0.4860463263870532</v>
      </c>
      <c r="AA259" s="34">
        <f t="shared" si="232"/>
        <v>0.4860463263870532</v>
      </c>
      <c r="AB259" s="34">
        <f t="shared" si="233"/>
        <v>0.85405605912913796</v>
      </c>
      <c r="AC259" s="154">
        <f t="shared" si="221"/>
        <v>1</v>
      </c>
    </row>
    <row r="260" spans="1:29" ht="42" customHeight="1" x14ac:dyDescent="0.25">
      <c r="A260" s="29" t="s">
        <v>416</v>
      </c>
      <c r="B260" s="30" t="s">
        <v>38</v>
      </c>
      <c r="C260" s="30">
        <v>10</v>
      </c>
      <c r="D260" s="30" t="s">
        <v>39</v>
      </c>
      <c r="E260" s="31" t="s">
        <v>417</v>
      </c>
      <c r="F260" s="25">
        <f t="shared" ref="F260:K260" si="244">+F261</f>
        <v>4448192616</v>
      </c>
      <c r="G260" s="25">
        <f t="shared" si="244"/>
        <v>0</v>
      </c>
      <c r="H260" s="25">
        <f t="shared" si="244"/>
        <v>0</v>
      </c>
      <c r="I260" s="25">
        <f t="shared" si="244"/>
        <v>0</v>
      </c>
      <c r="J260" s="25">
        <f t="shared" si="244"/>
        <v>0</v>
      </c>
      <c r="K260" s="25">
        <f t="shared" si="244"/>
        <v>0</v>
      </c>
      <c r="L260" s="25">
        <f t="shared" si="194"/>
        <v>0</v>
      </c>
      <c r="M260" s="25">
        <f>+M261</f>
        <v>4448192616</v>
      </c>
      <c r="N260" s="33">
        <f t="shared" si="219"/>
        <v>5.3632218894984285E-4</v>
      </c>
      <c r="O260" s="25">
        <f t="shared" ref="O260:X260" si="245">+O261</f>
        <v>0</v>
      </c>
      <c r="P260" s="25">
        <f t="shared" si="245"/>
        <v>4448192616</v>
      </c>
      <c r="Q260" s="25">
        <f t="shared" si="245"/>
        <v>0</v>
      </c>
      <c r="R260" s="25">
        <f t="shared" si="245"/>
        <v>4448157516.9499998</v>
      </c>
      <c r="S260" s="25">
        <f t="shared" si="245"/>
        <v>35099.050000190735</v>
      </c>
      <c r="T260" s="25">
        <f t="shared" si="245"/>
        <v>35099.050000190735</v>
      </c>
      <c r="U260" s="25">
        <f t="shared" si="245"/>
        <v>14900.95</v>
      </c>
      <c r="V260" s="25">
        <f t="shared" si="245"/>
        <v>4448142616</v>
      </c>
      <c r="W260" s="25">
        <f t="shared" si="245"/>
        <v>14900.95</v>
      </c>
      <c r="X260" s="25">
        <f t="shared" si="245"/>
        <v>0</v>
      </c>
      <c r="Y260" s="34">
        <f t="shared" si="230"/>
        <v>0.99999210936822436</v>
      </c>
      <c r="Z260" s="268">
        <f t="shared" si="231"/>
        <v>3.3498886595876676E-6</v>
      </c>
      <c r="AA260" s="268">
        <f t="shared" si="232"/>
        <v>3.3498886595876676E-6</v>
      </c>
      <c r="AB260" s="268">
        <f t="shared" si="233"/>
        <v>3.3499150925341428E-6</v>
      </c>
      <c r="AC260" s="154">
        <f t="shared" si="221"/>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4"/>
        <v>0</v>
      </c>
      <c r="M261" s="40">
        <f>+F261+L261</f>
        <v>4448192616</v>
      </c>
      <c r="N261" s="33">
        <f t="shared" si="219"/>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30"/>
        <v>0.99999210936822436</v>
      </c>
      <c r="Z261" s="266">
        <f t="shared" si="231"/>
        <v>3.3498886595876676E-6</v>
      </c>
      <c r="AA261" s="266">
        <f t="shared" si="232"/>
        <v>3.3498886595876676E-6</v>
      </c>
      <c r="AB261" s="266">
        <f t="shared" si="233"/>
        <v>3.3499150925341428E-6</v>
      </c>
      <c r="AC261" s="157">
        <f t="shared" si="221"/>
        <v>1</v>
      </c>
    </row>
    <row r="262" spans="1:29" ht="42" customHeight="1" x14ac:dyDescent="0.25">
      <c r="A262" s="29" t="s">
        <v>416</v>
      </c>
      <c r="B262" s="30" t="s">
        <v>41</v>
      </c>
      <c r="C262" s="30">
        <v>20</v>
      </c>
      <c r="D262" s="30" t="s">
        <v>39</v>
      </c>
      <c r="E262" s="31" t="s">
        <v>417</v>
      </c>
      <c r="F262" s="25">
        <f t="shared" ref="F262:K262" si="246">+F263</f>
        <v>116756585630</v>
      </c>
      <c r="G262" s="25">
        <f t="shared" si="246"/>
        <v>0</v>
      </c>
      <c r="H262" s="25">
        <f t="shared" si="246"/>
        <v>0</v>
      </c>
      <c r="I262" s="25">
        <f t="shared" si="246"/>
        <v>0</v>
      </c>
      <c r="J262" s="25">
        <f t="shared" si="246"/>
        <v>0</v>
      </c>
      <c r="K262" s="25">
        <f t="shared" si="246"/>
        <v>0</v>
      </c>
      <c r="L262" s="25">
        <f t="shared" si="194"/>
        <v>0</v>
      </c>
      <c r="M262" s="25">
        <f>+M263</f>
        <v>116756585630</v>
      </c>
      <c r="N262" s="33">
        <f t="shared" si="219"/>
        <v>1.4077436160060243E-2</v>
      </c>
      <c r="O262" s="25">
        <f t="shared" ref="O262:X262" si="247">+O263</f>
        <v>0</v>
      </c>
      <c r="P262" s="25">
        <f t="shared" si="247"/>
        <v>64601474904.300003</v>
      </c>
      <c r="Q262" s="25">
        <f t="shared" si="247"/>
        <v>52155110725.699997</v>
      </c>
      <c r="R262" s="25">
        <f t="shared" si="247"/>
        <v>64601389224.790001</v>
      </c>
      <c r="S262" s="25">
        <f t="shared" si="247"/>
        <v>52155196405.209999</v>
      </c>
      <c r="T262" s="25">
        <f t="shared" si="247"/>
        <v>85679.51000213623</v>
      </c>
      <c r="U262" s="25">
        <f t="shared" si="247"/>
        <v>58545834788.459999</v>
      </c>
      <c r="V262" s="25">
        <f t="shared" si="247"/>
        <v>6055554436.3300018</v>
      </c>
      <c r="W262" s="25">
        <f t="shared" si="247"/>
        <v>58545834788.459999</v>
      </c>
      <c r="X262" s="25">
        <f t="shared" si="247"/>
        <v>0</v>
      </c>
      <c r="Y262" s="34">
        <f t="shared" si="230"/>
        <v>0.55329974644437541</v>
      </c>
      <c r="Z262" s="34">
        <f t="shared" si="231"/>
        <v>0.50143496807958177</v>
      </c>
      <c r="AA262" s="34">
        <f t="shared" si="232"/>
        <v>0.50143496807958177</v>
      </c>
      <c r="AB262" s="34">
        <f t="shared" si="233"/>
        <v>0.90626278306092134</v>
      </c>
      <c r="AC262" s="154">
        <f t="shared" si="221"/>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4"/>
        <v>0</v>
      </c>
      <c r="M263" s="40">
        <f>+F263+L263</f>
        <v>116756585630</v>
      </c>
      <c r="N263" s="33">
        <f t="shared" si="21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30"/>
        <v>0.55329974644437541</v>
      </c>
      <c r="Z263" s="43">
        <f t="shared" si="231"/>
        <v>0.50143496807958177</v>
      </c>
      <c r="AA263" s="43">
        <f t="shared" si="232"/>
        <v>0.50143496807958177</v>
      </c>
      <c r="AB263" s="43">
        <f t="shared" si="233"/>
        <v>0.90626278306092134</v>
      </c>
      <c r="AC263" s="157">
        <f t="shared" si="221"/>
        <v>1</v>
      </c>
    </row>
    <row r="264" spans="1:29" ht="42" customHeight="1" x14ac:dyDescent="0.25">
      <c r="A264" s="29" t="s">
        <v>419</v>
      </c>
      <c r="B264" s="30" t="s">
        <v>41</v>
      </c>
      <c r="C264" s="30">
        <v>20</v>
      </c>
      <c r="D264" s="30" t="s">
        <v>39</v>
      </c>
      <c r="E264" s="31" t="s">
        <v>420</v>
      </c>
      <c r="F264" s="25">
        <f t="shared" ref="F264:K264" si="248">+F265</f>
        <v>4573852540</v>
      </c>
      <c r="G264" s="25">
        <f t="shared" si="248"/>
        <v>0</v>
      </c>
      <c r="H264" s="25">
        <f t="shared" si="248"/>
        <v>0</v>
      </c>
      <c r="I264" s="25">
        <f t="shared" si="248"/>
        <v>0</v>
      </c>
      <c r="J264" s="25">
        <f t="shared" si="248"/>
        <v>0</v>
      </c>
      <c r="K264" s="25">
        <f t="shared" si="248"/>
        <v>0</v>
      </c>
      <c r="L264" s="25">
        <f t="shared" ref="L264:L325" si="249">+G264-H264-I264+J264-K264</f>
        <v>0</v>
      </c>
      <c r="M264" s="25">
        <f>+M265</f>
        <v>4573852540</v>
      </c>
      <c r="N264" s="33">
        <f t="shared" si="219"/>
        <v>5.5147310783328692E-4</v>
      </c>
      <c r="O264" s="25">
        <f t="shared" ref="O264:X264" si="250">+O265</f>
        <v>0</v>
      </c>
      <c r="P264" s="25">
        <f t="shared" si="250"/>
        <v>4448192616</v>
      </c>
      <c r="Q264" s="25">
        <f t="shared" si="250"/>
        <v>125659924</v>
      </c>
      <c r="R264" s="25">
        <f t="shared" si="250"/>
        <v>4448192616</v>
      </c>
      <c r="S264" s="25">
        <f t="shared" si="250"/>
        <v>125659924</v>
      </c>
      <c r="T264" s="25">
        <f t="shared" si="250"/>
        <v>0</v>
      </c>
      <c r="U264" s="25">
        <f t="shared" si="250"/>
        <v>426378963</v>
      </c>
      <c r="V264" s="25">
        <f t="shared" si="250"/>
        <v>4021813653</v>
      </c>
      <c r="W264" s="25">
        <f t="shared" si="250"/>
        <v>426378963</v>
      </c>
      <c r="X264" s="25">
        <f t="shared" si="250"/>
        <v>0</v>
      </c>
      <c r="Y264" s="34">
        <f t="shared" si="230"/>
        <v>0.97252645928108561</v>
      </c>
      <c r="Z264" s="34">
        <f t="shared" si="231"/>
        <v>9.3220968378661367E-2</v>
      </c>
      <c r="AA264" s="34">
        <f t="shared" si="232"/>
        <v>9.3220968378661367E-2</v>
      </c>
      <c r="AB264" s="34">
        <f t="shared" si="233"/>
        <v>9.5854428935098074E-2</v>
      </c>
      <c r="AC264" s="154">
        <f t="shared" si="221"/>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9"/>
        <v>0</v>
      </c>
      <c r="M265" s="40">
        <f>+F265+L265</f>
        <v>4573852540</v>
      </c>
      <c r="N265" s="33">
        <f t="shared" si="219"/>
        <v>5.5147310783328692E-4</v>
      </c>
      <c r="O265" s="110">
        <v>0</v>
      </c>
      <c r="P265" s="39">
        <v>4448192616</v>
      </c>
      <c r="Q265" s="39">
        <f>M265-P265</f>
        <v>125659924</v>
      </c>
      <c r="R265" s="39">
        <v>4448192616</v>
      </c>
      <c r="S265" s="39">
        <f>+M265-R265</f>
        <v>125659924</v>
      </c>
      <c r="T265" s="39">
        <f>P265-R265</f>
        <v>0</v>
      </c>
      <c r="U265" s="39">
        <v>426378963</v>
      </c>
      <c r="V265" s="39">
        <f>+R265-U265</f>
        <v>4021813653</v>
      </c>
      <c r="W265" s="39">
        <v>426378963</v>
      </c>
      <c r="X265" s="42">
        <f>+U265-W265</f>
        <v>0</v>
      </c>
      <c r="Y265" s="43">
        <f t="shared" si="230"/>
        <v>0.97252645928108561</v>
      </c>
      <c r="Z265" s="43">
        <f t="shared" si="231"/>
        <v>9.3220968378661367E-2</v>
      </c>
      <c r="AA265" s="43">
        <f t="shared" si="232"/>
        <v>9.3220968378661367E-2</v>
      </c>
      <c r="AB265" s="43">
        <f t="shared" si="233"/>
        <v>9.5854428935098074E-2</v>
      </c>
      <c r="AC265" s="157">
        <f t="shared" si="221"/>
        <v>1</v>
      </c>
    </row>
    <row r="266" spans="1:29" ht="55.5" customHeight="1" x14ac:dyDescent="0.25">
      <c r="A266" s="29" t="s">
        <v>422</v>
      </c>
      <c r="B266" s="30" t="s">
        <v>38</v>
      </c>
      <c r="C266" s="30">
        <v>10</v>
      </c>
      <c r="D266" s="30" t="s">
        <v>39</v>
      </c>
      <c r="E266" s="31" t="s">
        <v>423</v>
      </c>
      <c r="F266" s="54">
        <f t="shared" ref="F266:K268" si="251">+F267</f>
        <v>2120000000</v>
      </c>
      <c r="G266" s="54">
        <f t="shared" si="251"/>
        <v>0</v>
      </c>
      <c r="H266" s="54">
        <f t="shared" si="251"/>
        <v>0</v>
      </c>
      <c r="I266" s="54">
        <f t="shared" si="251"/>
        <v>0</v>
      </c>
      <c r="J266" s="54">
        <f t="shared" si="251"/>
        <v>0</v>
      </c>
      <c r="K266" s="54">
        <f t="shared" si="251"/>
        <v>0</v>
      </c>
      <c r="L266" s="25">
        <f t="shared" si="249"/>
        <v>0</v>
      </c>
      <c r="M266" s="54">
        <f>+M267</f>
        <v>2120000000</v>
      </c>
      <c r="N266" s="33">
        <f t="shared" si="219"/>
        <v>2.5561011824980445E-4</v>
      </c>
      <c r="O266" s="54">
        <f t="shared" ref="O266:X268" si="252">+O267</f>
        <v>0</v>
      </c>
      <c r="P266" s="54">
        <f t="shared" si="252"/>
        <v>1472883967.1700001</v>
      </c>
      <c r="Q266" s="54">
        <f t="shared" si="252"/>
        <v>647116032.82999992</v>
      </c>
      <c r="R266" s="54">
        <f t="shared" si="252"/>
        <v>1280799233.3</v>
      </c>
      <c r="S266" s="54">
        <f t="shared" si="252"/>
        <v>839200766.70000005</v>
      </c>
      <c r="T266" s="54">
        <f t="shared" si="252"/>
        <v>192084733.87000012</v>
      </c>
      <c r="U266" s="54">
        <f t="shared" si="252"/>
        <v>626713110</v>
      </c>
      <c r="V266" s="54">
        <f t="shared" si="252"/>
        <v>654086123.29999995</v>
      </c>
      <c r="W266" s="54">
        <f t="shared" si="252"/>
        <v>606647747</v>
      </c>
      <c r="X266" s="54">
        <f t="shared" si="252"/>
        <v>20065363</v>
      </c>
      <c r="Y266" s="34">
        <f t="shared" si="230"/>
        <v>0.60415058174528302</v>
      </c>
      <c r="Z266" s="34">
        <f t="shared" si="231"/>
        <v>0.29561939150943395</v>
      </c>
      <c r="AA266" s="34">
        <f t="shared" si="232"/>
        <v>0.28615459764150941</v>
      </c>
      <c r="AB266" s="34">
        <f t="shared" si="233"/>
        <v>0.48931408897338541</v>
      </c>
      <c r="AC266" s="154">
        <f t="shared" si="221"/>
        <v>0.96798317654468724</v>
      </c>
    </row>
    <row r="267" spans="1:29" ht="113.25" customHeight="1" x14ac:dyDescent="0.25">
      <c r="A267" s="29" t="s">
        <v>424</v>
      </c>
      <c r="B267" s="30" t="s">
        <v>38</v>
      </c>
      <c r="C267" s="30">
        <v>10</v>
      </c>
      <c r="D267" s="30" t="s">
        <v>39</v>
      </c>
      <c r="E267" s="31" t="s">
        <v>415</v>
      </c>
      <c r="F267" s="25">
        <f t="shared" si="251"/>
        <v>2120000000</v>
      </c>
      <c r="G267" s="25">
        <f t="shared" si="251"/>
        <v>0</v>
      </c>
      <c r="H267" s="25">
        <f t="shared" si="251"/>
        <v>0</v>
      </c>
      <c r="I267" s="25">
        <f t="shared" si="251"/>
        <v>0</v>
      </c>
      <c r="J267" s="25">
        <f t="shared" si="251"/>
        <v>0</v>
      </c>
      <c r="K267" s="25">
        <f t="shared" si="251"/>
        <v>0</v>
      </c>
      <c r="L267" s="25">
        <f t="shared" si="249"/>
        <v>0</v>
      </c>
      <c r="M267" s="25">
        <f>+M268</f>
        <v>2120000000</v>
      </c>
      <c r="N267" s="33">
        <f t="shared" si="219"/>
        <v>2.5561011824980445E-4</v>
      </c>
      <c r="O267" s="25">
        <f t="shared" si="252"/>
        <v>0</v>
      </c>
      <c r="P267" s="25">
        <f t="shared" si="252"/>
        <v>1472883967.1700001</v>
      </c>
      <c r="Q267" s="25">
        <f t="shared" si="252"/>
        <v>647116032.82999992</v>
      </c>
      <c r="R267" s="25">
        <f t="shared" si="252"/>
        <v>1280799233.3</v>
      </c>
      <c r="S267" s="25">
        <f t="shared" si="252"/>
        <v>839200766.70000005</v>
      </c>
      <c r="T267" s="25">
        <f t="shared" si="252"/>
        <v>192084733.87000012</v>
      </c>
      <c r="U267" s="25">
        <f t="shared" si="252"/>
        <v>626713110</v>
      </c>
      <c r="V267" s="25">
        <f t="shared" si="252"/>
        <v>654086123.29999995</v>
      </c>
      <c r="W267" s="25">
        <f t="shared" si="252"/>
        <v>606647747</v>
      </c>
      <c r="X267" s="25">
        <f t="shared" si="252"/>
        <v>20065363</v>
      </c>
      <c r="Y267" s="34">
        <f t="shared" si="230"/>
        <v>0.60415058174528302</v>
      </c>
      <c r="Z267" s="34">
        <f t="shared" si="231"/>
        <v>0.29561939150943395</v>
      </c>
      <c r="AA267" s="34">
        <f t="shared" si="232"/>
        <v>0.28615459764150941</v>
      </c>
      <c r="AB267" s="34">
        <f t="shared" si="233"/>
        <v>0.48931408897338541</v>
      </c>
      <c r="AC267" s="154">
        <f t="shared" si="221"/>
        <v>0.96798317654468724</v>
      </c>
    </row>
    <row r="268" spans="1:29" ht="42" customHeight="1" x14ac:dyDescent="0.25">
      <c r="A268" s="29" t="s">
        <v>425</v>
      </c>
      <c r="B268" s="30" t="s">
        <v>38</v>
      </c>
      <c r="C268" s="30">
        <v>10</v>
      </c>
      <c r="D268" s="30" t="s">
        <v>39</v>
      </c>
      <c r="E268" s="31" t="s">
        <v>390</v>
      </c>
      <c r="F268" s="32">
        <f t="shared" si="251"/>
        <v>2120000000</v>
      </c>
      <c r="G268" s="32">
        <f t="shared" si="251"/>
        <v>0</v>
      </c>
      <c r="H268" s="32">
        <f t="shared" si="251"/>
        <v>0</v>
      </c>
      <c r="I268" s="32">
        <f t="shared" si="251"/>
        <v>0</v>
      </c>
      <c r="J268" s="32">
        <f t="shared" si="251"/>
        <v>0</v>
      </c>
      <c r="K268" s="32">
        <f t="shared" si="251"/>
        <v>0</v>
      </c>
      <c r="L268" s="25">
        <f t="shared" si="249"/>
        <v>0</v>
      </c>
      <c r="M268" s="32">
        <f>+M269</f>
        <v>2120000000</v>
      </c>
      <c r="N268" s="33">
        <f t="shared" si="219"/>
        <v>2.5561011824980445E-4</v>
      </c>
      <c r="O268" s="32">
        <f t="shared" si="252"/>
        <v>0</v>
      </c>
      <c r="P268" s="32">
        <f t="shared" si="252"/>
        <v>1472883967.1700001</v>
      </c>
      <c r="Q268" s="32">
        <f t="shared" si="252"/>
        <v>647116032.82999992</v>
      </c>
      <c r="R268" s="32">
        <f t="shared" si="252"/>
        <v>1280799233.3</v>
      </c>
      <c r="S268" s="32">
        <f t="shared" si="252"/>
        <v>839200766.70000005</v>
      </c>
      <c r="T268" s="32">
        <f t="shared" si="252"/>
        <v>192084733.87000012</v>
      </c>
      <c r="U268" s="32">
        <f t="shared" si="252"/>
        <v>626713110</v>
      </c>
      <c r="V268" s="32">
        <f t="shared" si="252"/>
        <v>654086123.29999995</v>
      </c>
      <c r="W268" s="32">
        <f t="shared" si="252"/>
        <v>606647747</v>
      </c>
      <c r="X268" s="32">
        <f t="shared" si="252"/>
        <v>20065363</v>
      </c>
      <c r="Y268" s="34">
        <f t="shared" si="230"/>
        <v>0.60415058174528302</v>
      </c>
      <c r="Z268" s="34">
        <f t="shared" si="231"/>
        <v>0.29561939150943395</v>
      </c>
      <c r="AA268" s="34">
        <f t="shared" si="232"/>
        <v>0.28615459764150941</v>
      </c>
      <c r="AB268" s="34">
        <f t="shared" si="233"/>
        <v>0.48931408897338541</v>
      </c>
      <c r="AC268" s="154">
        <f t="shared" si="221"/>
        <v>0.96798317654468724</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9"/>
        <v>0</v>
      </c>
      <c r="M269" s="40">
        <f>+F269+L269</f>
        <v>2120000000</v>
      </c>
      <c r="N269" s="33">
        <f t="shared" si="219"/>
        <v>2.5561011824980445E-4</v>
      </c>
      <c r="O269" s="39">
        <v>0</v>
      </c>
      <c r="P269" s="39">
        <v>1472883967.1700001</v>
      </c>
      <c r="Q269" s="39">
        <f>M269-P269</f>
        <v>647116032.82999992</v>
      </c>
      <c r="R269" s="39">
        <v>1280799233.3</v>
      </c>
      <c r="S269" s="39">
        <f>+M269-R269</f>
        <v>839200766.70000005</v>
      </c>
      <c r="T269" s="39">
        <f>P269-R269</f>
        <v>192084733.87000012</v>
      </c>
      <c r="U269" s="39">
        <v>626713110</v>
      </c>
      <c r="V269" s="39">
        <f>+R269-U269</f>
        <v>654086123.29999995</v>
      </c>
      <c r="W269" s="39">
        <v>606647747</v>
      </c>
      <c r="X269" s="42">
        <f>+U269-W269</f>
        <v>20065363</v>
      </c>
      <c r="Y269" s="43">
        <f t="shared" si="230"/>
        <v>0.60415058174528302</v>
      </c>
      <c r="Z269" s="43">
        <f t="shared" si="231"/>
        <v>0.29561939150943395</v>
      </c>
      <c r="AA269" s="43">
        <f t="shared" si="232"/>
        <v>0.28615459764150941</v>
      </c>
      <c r="AB269" s="43">
        <f t="shared" si="233"/>
        <v>0.48931408897338541</v>
      </c>
      <c r="AC269" s="157">
        <f t="shared" si="221"/>
        <v>0.96798317654468724</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9"/>
        <v>0</v>
      </c>
      <c r="M270" s="48">
        <f>+M271</f>
        <v>3143327526</v>
      </c>
      <c r="N270" s="33">
        <f t="shared" si="219"/>
        <v>3.7899354746166286E-4</v>
      </c>
      <c r="O270" s="48">
        <f t="shared" ref="O270:X270" si="254">+O271</f>
        <v>0</v>
      </c>
      <c r="P270" s="48">
        <f t="shared" si="254"/>
        <v>2239529014.52</v>
      </c>
      <c r="Q270" s="48">
        <f t="shared" si="254"/>
        <v>932415163.48000002</v>
      </c>
      <c r="R270" s="48">
        <f t="shared" si="254"/>
        <v>2145964522.0799999</v>
      </c>
      <c r="S270" s="48">
        <f t="shared" si="254"/>
        <v>997363003.92000008</v>
      </c>
      <c r="T270" s="48">
        <f t="shared" si="254"/>
        <v>64947840.44000008</v>
      </c>
      <c r="U270" s="48">
        <f t="shared" si="254"/>
        <v>1017881456.78</v>
      </c>
      <c r="V270" s="48">
        <f t="shared" si="254"/>
        <v>1128083065.3</v>
      </c>
      <c r="W270" s="48">
        <f t="shared" si="254"/>
        <v>995859405.77999997</v>
      </c>
      <c r="X270" s="48">
        <f t="shared" si="254"/>
        <v>22022051</v>
      </c>
      <c r="Y270" s="34">
        <f t="shared" si="230"/>
        <v>0.68270471477428851</v>
      </c>
      <c r="Z270" s="34">
        <f t="shared" si="231"/>
        <v>0.32382290689105875</v>
      </c>
      <c r="AA270" s="34">
        <f t="shared" si="232"/>
        <v>0.3168169392284958</v>
      </c>
      <c r="AB270" s="34">
        <f t="shared" si="233"/>
        <v>0.47432352506620523</v>
      </c>
      <c r="AC270" s="154">
        <f t="shared" si="221"/>
        <v>0.97836481757938165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9"/>
        <v>0</v>
      </c>
      <c r="M271" s="48">
        <f>+M272+M276</f>
        <v>3143327526</v>
      </c>
      <c r="N271" s="33">
        <f t="shared" si="219"/>
        <v>3.7899354746166286E-4</v>
      </c>
      <c r="O271" s="48">
        <f t="shared" ref="O271:X271" si="256">+O272+O276</f>
        <v>0</v>
      </c>
      <c r="P271" s="48">
        <f t="shared" si="256"/>
        <v>2239529014.52</v>
      </c>
      <c r="Q271" s="48">
        <f t="shared" si="256"/>
        <v>932415163.48000002</v>
      </c>
      <c r="R271" s="48">
        <f t="shared" si="256"/>
        <v>2145964522.0799999</v>
      </c>
      <c r="S271" s="48">
        <f t="shared" si="256"/>
        <v>997363003.92000008</v>
      </c>
      <c r="T271" s="48">
        <f t="shared" si="256"/>
        <v>64947840.44000008</v>
      </c>
      <c r="U271" s="48">
        <f t="shared" si="256"/>
        <v>1017881456.78</v>
      </c>
      <c r="V271" s="48">
        <f t="shared" si="256"/>
        <v>1128083065.3</v>
      </c>
      <c r="W271" s="48">
        <f t="shared" si="256"/>
        <v>995859405.77999997</v>
      </c>
      <c r="X271" s="48">
        <f t="shared" si="256"/>
        <v>22022051</v>
      </c>
      <c r="Y271" s="34">
        <f t="shared" si="230"/>
        <v>0.68270471477428851</v>
      </c>
      <c r="Z271" s="34">
        <f t="shared" si="231"/>
        <v>0.32382290689105875</v>
      </c>
      <c r="AA271" s="34">
        <f t="shared" si="232"/>
        <v>0.3168169392284958</v>
      </c>
      <c r="AB271" s="34">
        <f t="shared" si="233"/>
        <v>0.47432352506620523</v>
      </c>
      <c r="AC271" s="154">
        <f t="shared" si="221"/>
        <v>0.97836481757938165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9"/>
        <v>0</v>
      </c>
      <c r="M272" s="48">
        <f>M273</f>
        <v>400000000</v>
      </c>
      <c r="N272" s="58">
        <f t="shared" si="219"/>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33"/>
        <v>1</v>
      </c>
      <c r="AC272" s="154">
        <f t="shared" si="221"/>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9"/>
        <v>0</v>
      </c>
      <c r="M273" s="48">
        <f>+M274</f>
        <v>400000000</v>
      </c>
      <c r="N273" s="58">
        <f t="shared" si="219"/>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33"/>
        <v>1</v>
      </c>
      <c r="AC273" s="154">
        <f t="shared" si="221"/>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9"/>
        <v>0</v>
      </c>
      <c r="M274" s="48">
        <f>+M275</f>
        <v>400000000</v>
      </c>
      <c r="N274" s="58">
        <f t="shared" si="219"/>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33"/>
        <v>1</v>
      </c>
      <c r="AC274" s="154">
        <f t="shared" si="221"/>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9"/>
        <v>0</v>
      </c>
      <c r="M275" s="40">
        <f>+F275+L275</f>
        <v>400000000</v>
      </c>
      <c r="N275" s="46">
        <f t="shared" si="219"/>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33"/>
        <v>1</v>
      </c>
      <c r="AC275" s="157">
        <f t="shared" si="221"/>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9"/>
        <v>0</v>
      </c>
      <c r="M276" s="25">
        <f>+M277</f>
        <v>2743327526</v>
      </c>
      <c r="N276" s="33">
        <f t="shared" si="219"/>
        <v>3.307652232635865E-4</v>
      </c>
      <c r="O276" s="25">
        <f t="shared" ref="O276:X278" si="262">+O277</f>
        <v>0</v>
      </c>
      <c r="P276" s="25">
        <f t="shared" si="262"/>
        <v>2239519014.52</v>
      </c>
      <c r="Q276" s="25">
        <f t="shared" si="262"/>
        <v>532425163.48000002</v>
      </c>
      <c r="R276" s="25">
        <f t="shared" si="262"/>
        <v>2145964436.3499999</v>
      </c>
      <c r="S276" s="25">
        <f t="shared" si="262"/>
        <v>597363089.6500001</v>
      </c>
      <c r="T276" s="25">
        <f t="shared" si="262"/>
        <v>64937926.170000076</v>
      </c>
      <c r="U276" s="25">
        <f t="shared" si="262"/>
        <v>1017881371.05</v>
      </c>
      <c r="V276" s="25">
        <f t="shared" si="262"/>
        <v>1128083065.3</v>
      </c>
      <c r="W276" s="25">
        <f t="shared" si="262"/>
        <v>995859320.04999995</v>
      </c>
      <c r="X276" s="25">
        <f t="shared" si="262"/>
        <v>22022051</v>
      </c>
      <c r="Y276" s="34">
        <f t="shared" si="230"/>
        <v>0.78224871657194894</v>
      </c>
      <c r="Z276" s="34">
        <f t="shared" si="231"/>
        <v>0.3710389522953374</v>
      </c>
      <c r="AA276" s="34">
        <f t="shared" si="232"/>
        <v>0.36301145620116521</v>
      </c>
      <c r="AB276" s="34">
        <f t="shared" si="233"/>
        <v>0.47432350406574342</v>
      </c>
      <c r="AC276" s="154">
        <f t="shared" si="221"/>
        <v>0.97836481575718093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9"/>
        <v>0</v>
      </c>
      <c r="M277" s="25">
        <f>+M278</f>
        <v>2743327526</v>
      </c>
      <c r="N277" s="33">
        <f t="shared" si="219"/>
        <v>3.307652232635865E-4</v>
      </c>
      <c r="O277" s="25">
        <f t="shared" si="262"/>
        <v>0</v>
      </c>
      <c r="P277" s="25">
        <f>+P278+28616652</f>
        <v>2239519014.52</v>
      </c>
      <c r="Q277" s="25">
        <f t="shared" si="262"/>
        <v>532425163.48000002</v>
      </c>
      <c r="R277" s="25">
        <f t="shared" si="262"/>
        <v>2145964436.3499999</v>
      </c>
      <c r="S277" s="25">
        <f t="shared" si="262"/>
        <v>597363089.6500001</v>
      </c>
      <c r="T277" s="25">
        <f t="shared" si="262"/>
        <v>64937926.170000076</v>
      </c>
      <c r="U277" s="25">
        <f t="shared" si="262"/>
        <v>1017881371.05</v>
      </c>
      <c r="V277" s="25">
        <f t="shared" si="262"/>
        <v>1128083065.3</v>
      </c>
      <c r="W277" s="25">
        <f t="shared" si="262"/>
        <v>995859320.04999995</v>
      </c>
      <c r="X277" s="25">
        <f t="shared" si="262"/>
        <v>22022051</v>
      </c>
      <c r="Y277" s="34">
        <f t="shared" si="230"/>
        <v>0.78224871657194894</v>
      </c>
      <c r="Z277" s="34">
        <f t="shared" si="231"/>
        <v>0.3710389522953374</v>
      </c>
      <c r="AA277" s="34">
        <f t="shared" si="232"/>
        <v>0.36301145620116521</v>
      </c>
      <c r="AB277" s="34">
        <f t="shared" si="233"/>
        <v>0.47432350406574342</v>
      </c>
      <c r="AC277" s="154">
        <f t="shared" si="221"/>
        <v>0.97836481575718093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9"/>
        <v>0</v>
      </c>
      <c r="M278" s="25">
        <f>+M279</f>
        <v>2743327526</v>
      </c>
      <c r="N278" s="33">
        <f t="shared" si="219"/>
        <v>3.307652232635865E-4</v>
      </c>
      <c r="O278" s="25">
        <f t="shared" si="262"/>
        <v>0</v>
      </c>
      <c r="P278" s="25">
        <f t="shared" si="262"/>
        <v>2210902362.52</v>
      </c>
      <c r="Q278" s="25">
        <f t="shared" si="262"/>
        <v>532425163.48000002</v>
      </c>
      <c r="R278" s="25">
        <f t="shared" si="262"/>
        <v>2145964436.3499999</v>
      </c>
      <c r="S278" s="25">
        <f t="shared" si="262"/>
        <v>597363089.6500001</v>
      </c>
      <c r="T278" s="25">
        <f t="shared" si="262"/>
        <v>64937926.170000076</v>
      </c>
      <c r="U278" s="25">
        <f t="shared" si="262"/>
        <v>1017881371.05</v>
      </c>
      <c r="V278" s="25">
        <f t="shared" si="262"/>
        <v>1128083065.3</v>
      </c>
      <c r="W278" s="25">
        <f t="shared" si="262"/>
        <v>995859320.04999995</v>
      </c>
      <c r="X278" s="25">
        <f t="shared" si="262"/>
        <v>22022051</v>
      </c>
      <c r="Y278" s="34">
        <f t="shared" si="230"/>
        <v>0.78224871657194894</v>
      </c>
      <c r="Z278" s="34">
        <f t="shared" si="231"/>
        <v>0.3710389522953374</v>
      </c>
      <c r="AA278" s="34">
        <f t="shared" si="232"/>
        <v>0.36301145620116521</v>
      </c>
      <c r="AB278" s="34">
        <f t="shared" si="233"/>
        <v>0.47432350406574342</v>
      </c>
      <c r="AC278" s="154">
        <f t="shared" si="221"/>
        <v>0.97836481575718093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9"/>
        <v>0</v>
      </c>
      <c r="M279" s="40">
        <f>+F279+L279</f>
        <v>2743327526</v>
      </c>
      <c r="N279" s="41">
        <f t="shared" si="219"/>
        <v>3.307652232635865E-4</v>
      </c>
      <c r="O279" s="39">
        <v>0</v>
      </c>
      <c r="P279" s="110">
        <f>2210902362.52</f>
        <v>2210902362.52</v>
      </c>
      <c r="Q279" s="39">
        <f>M279-P279</f>
        <v>532425163.48000002</v>
      </c>
      <c r="R279" s="39">
        <v>2145964436.3499999</v>
      </c>
      <c r="S279" s="39">
        <f>+M279-R279</f>
        <v>597363089.6500001</v>
      </c>
      <c r="T279" s="39">
        <f>P279-R279</f>
        <v>64937926.170000076</v>
      </c>
      <c r="U279" s="39">
        <v>1017881371.05</v>
      </c>
      <c r="V279" s="39">
        <f>+R279-U279</f>
        <v>1128083065.3</v>
      </c>
      <c r="W279" s="39">
        <v>995859320.04999995</v>
      </c>
      <c r="X279" s="42">
        <f>+U279-W279</f>
        <v>22022051</v>
      </c>
      <c r="Y279" s="43">
        <f t="shared" si="230"/>
        <v>0.78224871657194894</v>
      </c>
      <c r="Z279" s="43">
        <f t="shared" si="231"/>
        <v>0.3710389522953374</v>
      </c>
      <c r="AA279" s="43">
        <f t="shared" si="232"/>
        <v>0.36301145620116521</v>
      </c>
      <c r="AB279" s="43">
        <f t="shared" si="233"/>
        <v>0.47432350406574342</v>
      </c>
      <c r="AC279" s="157">
        <f t="shared" si="221"/>
        <v>0.97836481575718093</v>
      </c>
    </row>
    <row r="280" spans="1:30" ht="30.75" customHeight="1" x14ac:dyDescent="0.25">
      <c r="A280" s="304" t="s">
        <v>441</v>
      </c>
      <c r="B280" s="296" t="s">
        <v>38</v>
      </c>
      <c r="C280" s="30">
        <v>10</v>
      </c>
      <c r="D280" s="353" t="s">
        <v>39</v>
      </c>
      <c r="E280" s="355" t="s">
        <v>442</v>
      </c>
      <c r="F280" s="48">
        <f t="shared" ref="F280:K282" si="263">+F282</f>
        <v>926711656</v>
      </c>
      <c r="G280" s="48">
        <f t="shared" si="263"/>
        <v>0</v>
      </c>
      <c r="H280" s="48">
        <f t="shared" si="263"/>
        <v>0</v>
      </c>
      <c r="I280" s="48">
        <f t="shared" si="263"/>
        <v>0</v>
      </c>
      <c r="J280" s="48">
        <f t="shared" si="263"/>
        <v>0</v>
      </c>
      <c r="K280" s="48">
        <f t="shared" si="263"/>
        <v>0</v>
      </c>
      <c r="L280" s="25">
        <f t="shared" si="249"/>
        <v>0</v>
      </c>
      <c r="M280" s="48">
        <f>+M282</f>
        <v>926711656</v>
      </c>
      <c r="N280" s="33">
        <f t="shared" si="219"/>
        <v>1.1173437545926041E-4</v>
      </c>
      <c r="O280" s="48">
        <f t="shared" ref="O280:X282" si="264">+O282</f>
        <v>0</v>
      </c>
      <c r="P280" s="48">
        <f t="shared" si="264"/>
        <v>539214481.19000006</v>
      </c>
      <c r="Q280" s="48">
        <f t="shared" si="264"/>
        <v>387497174.80999994</v>
      </c>
      <c r="R280" s="48">
        <f t="shared" si="264"/>
        <v>394131883.25</v>
      </c>
      <c r="S280" s="48">
        <f t="shared" si="264"/>
        <v>532579772.75</v>
      </c>
      <c r="T280" s="48">
        <f t="shared" si="264"/>
        <v>145082597.94000006</v>
      </c>
      <c r="U280" s="48">
        <f t="shared" si="264"/>
        <v>163258022.06</v>
      </c>
      <c r="V280" s="48">
        <f t="shared" si="264"/>
        <v>230873861.19</v>
      </c>
      <c r="W280" s="48">
        <f t="shared" si="264"/>
        <v>163258022.06</v>
      </c>
      <c r="X280" s="48">
        <f t="shared" si="264"/>
        <v>0</v>
      </c>
      <c r="Y280" s="34">
        <f t="shared" si="230"/>
        <v>0.42530152793286979</v>
      </c>
      <c r="Z280" s="34">
        <f t="shared" si="231"/>
        <v>0.17616916869771196</v>
      </c>
      <c r="AA280" s="34">
        <f t="shared" si="232"/>
        <v>0.17616916869771196</v>
      </c>
      <c r="AB280" s="34">
        <f t="shared" si="233"/>
        <v>0.41422181000374575</v>
      </c>
      <c r="AC280" s="154">
        <f t="shared" si="221"/>
        <v>1</v>
      </c>
    </row>
    <row r="281" spans="1:30" ht="30.75" customHeight="1" x14ac:dyDescent="0.25">
      <c r="A281" s="305"/>
      <c r="B281" s="297"/>
      <c r="C281" s="30">
        <v>11</v>
      </c>
      <c r="D281" s="353"/>
      <c r="E281" s="355"/>
      <c r="F281" s="48">
        <f t="shared" si="263"/>
        <v>710970447824</v>
      </c>
      <c r="G281" s="48">
        <f t="shared" si="263"/>
        <v>0</v>
      </c>
      <c r="H281" s="48">
        <f t="shared" si="263"/>
        <v>0</v>
      </c>
      <c r="I281" s="48">
        <f t="shared" si="263"/>
        <v>710970447824</v>
      </c>
      <c r="J281" s="48">
        <f t="shared" si="263"/>
        <v>0</v>
      </c>
      <c r="K281" s="48">
        <f t="shared" si="263"/>
        <v>0</v>
      </c>
      <c r="L281" s="39">
        <f t="shared" si="249"/>
        <v>-710970447824</v>
      </c>
      <c r="M281" s="48">
        <f>+M283</f>
        <v>0</v>
      </c>
      <c r="N281" s="41">
        <f t="shared" si="219"/>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04" t="s">
        <v>443</v>
      </c>
      <c r="B282" s="296" t="s">
        <v>38</v>
      </c>
      <c r="C282" s="30">
        <v>10</v>
      </c>
      <c r="D282" s="296" t="s">
        <v>39</v>
      </c>
      <c r="E282" s="354" t="s">
        <v>243</v>
      </c>
      <c r="F282" s="48">
        <f t="shared" si="263"/>
        <v>926711656</v>
      </c>
      <c r="G282" s="48">
        <f t="shared" si="263"/>
        <v>0</v>
      </c>
      <c r="H282" s="48">
        <f t="shared" si="263"/>
        <v>0</v>
      </c>
      <c r="I282" s="48">
        <f t="shared" si="263"/>
        <v>0</v>
      </c>
      <c r="J282" s="48">
        <f t="shared" si="263"/>
        <v>0</v>
      </c>
      <c r="K282" s="48">
        <f t="shared" si="263"/>
        <v>0</v>
      </c>
      <c r="L282" s="25">
        <f t="shared" si="249"/>
        <v>0</v>
      </c>
      <c r="M282" s="48">
        <f>+M284</f>
        <v>926711656</v>
      </c>
      <c r="N282" s="33">
        <f t="shared" si="219"/>
        <v>1.1173437545926041E-4</v>
      </c>
      <c r="O282" s="48">
        <f t="shared" si="264"/>
        <v>0</v>
      </c>
      <c r="P282" s="48">
        <f t="shared" si="264"/>
        <v>539214481.19000006</v>
      </c>
      <c r="Q282" s="48">
        <f t="shared" si="264"/>
        <v>387497174.80999994</v>
      </c>
      <c r="R282" s="48">
        <f t="shared" si="264"/>
        <v>394131883.25</v>
      </c>
      <c r="S282" s="48">
        <f t="shared" si="264"/>
        <v>532579772.75</v>
      </c>
      <c r="T282" s="48">
        <f t="shared" si="264"/>
        <v>145082597.94000006</v>
      </c>
      <c r="U282" s="48">
        <f t="shared" si="264"/>
        <v>163258022.06</v>
      </c>
      <c r="V282" s="48">
        <f t="shared" si="264"/>
        <v>230873861.19</v>
      </c>
      <c r="W282" s="48">
        <f t="shared" si="264"/>
        <v>163258022.06</v>
      </c>
      <c r="X282" s="48">
        <f t="shared" si="264"/>
        <v>0</v>
      </c>
      <c r="Y282" s="34">
        <f>+R282/M282</f>
        <v>0.42530152793286979</v>
      </c>
      <c r="Z282" s="34">
        <f>+U282/M282</f>
        <v>0.17616916869771196</v>
      </c>
      <c r="AA282" s="34">
        <f>+W282/M282</f>
        <v>0.17616916869771196</v>
      </c>
      <c r="AB282" s="34">
        <f>+U282/R282</f>
        <v>0.41422181000374575</v>
      </c>
      <c r="AC282" s="154">
        <f>+W282/U282</f>
        <v>1</v>
      </c>
    </row>
    <row r="283" spans="1:30" ht="28.5" customHeight="1" x14ac:dyDescent="0.25">
      <c r="A283" s="305"/>
      <c r="B283" s="297"/>
      <c r="C283" s="30">
        <v>11</v>
      </c>
      <c r="D283" s="297"/>
      <c r="E283" s="354"/>
      <c r="F283" s="48">
        <f t="shared" ref="F283:K283" si="265">+F288</f>
        <v>710970447824</v>
      </c>
      <c r="G283" s="48">
        <f t="shared" si="265"/>
        <v>0</v>
      </c>
      <c r="H283" s="48">
        <f t="shared" si="265"/>
        <v>0</v>
      </c>
      <c r="I283" s="48">
        <f t="shared" si="265"/>
        <v>710970447824</v>
      </c>
      <c r="J283" s="48">
        <f t="shared" si="265"/>
        <v>0</v>
      </c>
      <c r="K283" s="48">
        <f t="shared" si="265"/>
        <v>0</v>
      </c>
      <c r="L283" s="39">
        <f t="shared" si="249"/>
        <v>-710970447824</v>
      </c>
      <c r="M283" s="48">
        <f>+M288</f>
        <v>0</v>
      </c>
      <c r="N283" s="41">
        <f t="shared" si="219"/>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9"/>
        <v>0</v>
      </c>
      <c r="M284" s="48">
        <f>+M285</f>
        <v>926711656</v>
      </c>
      <c r="N284" s="33">
        <f t="shared" si="219"/>
        <v>1.1173437545926041E-4</v>
      </c>
      <c r="O284" s="48">
        <f t="shared" ref="O284:X286" si="268">+O285</f>
        <v>0</v>
      </c>
      <c r="P284" s="48">
        <f t="shared" si="268"/>
        <v>539214481.19000006</v>
      </c>
      <c r="Q284" s="48">
        <f t="shared" si="268"/>
        <v>387497174.80999994</v>
      </c>
      <c r="R284" s="48">
        <f t="shared" si="268"/>
        <v>394131883.25</v>
      </c>
      <c r="S284" s="48">
        <f t="shared" si="268"/>
        <v>532579772.75</v>
      </c>
      <c r="T284" s="48">
        <f t="shared" si="268"/>
        <v>145082597.94000006</v>
      </c>
      <c r="U284" s="48">
        <f t="shared" si="268"/>
        <v>163258022.06</v>
      </c>
      <c r="V284" s="48">
        <f t="shared" si="268"/>
        <v>230873861.19</v>
      </c>
      <c r="W284" s="48">
        <f t="shared" si="268"/>
        <v>163258022.06</v>
      </c>
      <c r="X284" s="48">
        <f t="shared" si="268"/>
        <v>0</v>
      </c>
      <c r="Y284" s="34">
        <f>+R284/M284</f>
        <v>0.42530152793286979</v>
      </c>
      <c r="Z284" s="34">
        <f>+U284/M284</f>
        <v>0.17616916869771196</v>
      </c>
      <c r="AA284" s="34">
        <f>+W284/M284</f>
        <v>0.17616916869771196</v>
      </c>
      <c r="AB284" s="34">
        <f>+U284/R284</f>
        <v>0.41422181000374575</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9"/>
        <v>0</v>
      </c>
      <c r="M285" s="48">
        <f>+M286</f>
        <v>926711656</v>
      </c>
      <c r="N285" s="33">
        <f t="shared" si="219"/>
        <v>1.1173437545926041E-4</v>
      </c>
      <c r="O285" s="48">
        <f t="shared" si="268"/>
        <v>0</v>
      </c>
      <c r="P285" s="48">
        <f t="shared" si="268"/>
        <v>539214481.19000006</v>
      </c>
      <c r="Q285" s="48">
        <f t="shared" si="268"/>
        <v>387497174.80999994</v>
      </c>
      <c r="R285" s="48">
        <f t="shared" si="268"/>
        <v>394131883.25</v>
      </c>
      <c r="S285" s="48">
        <f t="shared" si="268"/>
        <v>532579772.75</v>
      </c>
      <c r="T285" s="48">
        <f t="shared" si="268"/>
        <v>145082597.94000006</v>
      </c>
      <c r="U285" s="48">
        <f t="shared" si="268"/>
        <v>163258022.06</v>
      </c>
      <c r="V285" s="48">
        <f t="shared" si="268"/>
        <v>230873861.19</v>
      </c>
      <c r="W285" s="48">
        <f t="shared" si="268"/>
        <v>163258022.06</v>
      </c>
      <c r="X285" s="48">
        <f t="shared" si="268"/>
        <v>0</v>
      </c>
      <c r="Y285" s="34">
        <f>+R285/M285</f>
        <v>0.42530152793286979</v>
      </c>
      <c r="Z285" s="34">
        <f>+U285/M285</f>
        <v>0.17616916869771196</v>
      </c>
      <c r="AA285" s="34">
        <f>+W285/M285</f>
        <v>0.17616916869771196</v>
      </c>
      <c r="AB285" s="34">
        <f>+U285/R285</f>
        <v>0.41422181000374575</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9"/>
        <v>0</v>
      </c>
      <c r="M286" s="48">
        <f>+M287</f>
        <v>926711656</v>
      </c>
      <c r="N286" s="33">
        <f t="shared" si="219"/>
        <v>1.1173437545926041E-4</v>
      </c>
      <c r="O286" s="48">
        <f t="shared" si="268"/>
        <v>0</v>
      </c>
      <c r="P286" s="48">
        <f t="shared" si="268"/>
        <v>539214481.19000006</v>
      </c>
      <c r="Q286" s="48">
        <f t="shared" si="268"/>
        <v>387497174.80999994</v>
      </c>
      <c r="R286" s="48">
        <f t="shared" si="268"/>
        <v>394131883.25</v>
      </c>
      <c r="S286" s="48">
        <f t="shared" si="268"/>
        <v>532579772.75</v>
      </c>
      <c r="T286" s="48">
        <f t="shared" si="268"/>
        <v>145082597.94000006</v>
      </c>
      <c r="U286" s="48">
        <f t="shared" si="268"/>
        <v>163258022.06</v>
      </c>
      <c r="V286" s="48">
        <f t="shared" si="268"/>
        <v>230873861.19</v>
      </c>
      <c r="W286" s="48">
        <f t="shared" si="268"/>
        <v>163258022.06</v>
      </c>
      <c r="X286" s="48">
        <f t="shared" si="268"/>
        <v>0</v>
      </c>
      <c r="Y286" s="34">
        <f>+R286/M286</f>
        <v>0.42530152793286979</v>
      </c>
      <c r="Z286" s="34">
        <f>+U286/M286</f>
        <v>0.17616916869771196</v>
      </c>
      <c r="AA286" s="34">
        <f>+W286/M286</f>
        <v>0.17616916869771196</v>
      </c>
      <c r="AB286" s="34">
        <f>+U286/R286</f>
        <v>0.41422181000374575</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9"/>
        <v>0</v>
      </c>
      <c r="M287" s="40">
        <f>+F287+L287</f>
        <v>926711656</v>
      </c>
      <c r="N287" s="41">
        <f t="shared" si="219"/>
        <v>1.1173437545926041E-4</v>
      </c>
      <c r="O287" s="39">
        <v>0</v>
      </c>
      <c r="P287" s="39">
        <v>539214481.19000006</v>
      </c>
      <c r="Q287" s="39">
        <f>M287-P287</f>
        <v>387497174.80999994</v>
      </c>
      <c r="R287" s="39">
        <v>394131883.25</v>
      </c>
      <c r="S287" s="39">
        <f>+M287-R287</f>
        <v>532579772.75</v>
      </c>
      <c r="T287" s="39">
        <f>P287-R287</f>
        <v>145082597.94000006</v>
      </c>
      <c r="U287" s="39">
        <v>163258022.06</v>
      </c>
      <c r="V287" s="39">
        <f>+R287-U287</f>
        <v>230873861.19</v>
      </c>
      <c r="W287" s="39">
        <v>163258022.06</v>
      </c>
      <c r="X287" s="42">
        <f>+U287-W287</f>
        <v>0</v>
      </c>
      <c r="Y287" s="43">
        <f>+R287/M287</f>
        <v>0.42530152793286979</v>
      </c>
      <c r="Z287" s="43">
        <f>+U287/M287</f>
        <v>0.17616916869771196</v>
      </c>
      <c r="AA287" s="43">
        <f>+W287/M287</f>
        <v>0.17616916869771196</v>
      </c>
      <c r="AB287" s="43">
        <f>+U287/R287</f>
        <v>0.41422181000374575</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9"/>
        <v>-710970447824</v>
      </c>
      <c r="M288" s="48">
        <f>+M289</f>
        <v>0</v>
      </c>
      <c r="N288" s="41">
        <f t="shared" si="219"/>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9"/>
        <v>-710970447824</v>
      </c>
      <c r="M289" s="48">
        <f>+M290</f>
        <v>0</v>
      </c>
      <c r="N289" s="33">
        <f t="shared" si="219"/>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9"/>
        <v>0</v>
      </c>
      <c r="M290" s="48">
        <f>+M291</f>
        <v>0</v>
      </c>
      <c r="N290" s="33">
        <f t="shared" si="219"/>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9"/>
        <v>0</v>
      </c>
      <c r="M291" s="40">
        <f>+F291+L291</f>
        <v>0</v>
      </c>
      <c r="N291" s="41">
        <f t="shared" si="219"/>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2" t="s">
        <v>457</v>
      </c>
      <c r="B292" s="102" t="s">
        <v>38</v>
      </c>
      <c r="C292" s="30">
        <v>10</v>
      </c>
      <c r="D292" s="353" t="s">
        <v>39</v>
      </c>
      <c r="E292" s="354" t="s">
        <v>458</v>
      </c>
      <c r="F292" s="54">
        <f t="shared" ref="F292:K293" si="271">+F294</f>
        <v>19215078848</v>
      </c>
      <c r="G292" s="54">
        <f t="shared" si="271"/>
        <v>0</v>
      </c>
      <c r="H292" s="54">
        <f t="shared" si="271"/>
        <v>0</v>
      </c>
      <c r="I292" s="54">
        <f t="shared" si="271"/>
        <v>0</v>
      </c>
      <c r="J292" s="54">
        <f t="shared" si="271"/>
        <v>0</v>
      </c>
      <c r="K292" s="54">
        <f t="shared" si="271"/>
        <v>0</v>
      </c>
      <c r="L292" s="25">
        <f t="shared" si="249"/>
        <v>0</v>
      </c>
      <c r="M292" s="54">
        <f>+M294</f>
        <v>19215078848</v>
      </c>
      <c r="N292" s="33">
        <f t="shared" si="219"/>
        <v>2.3167776304323564E-3</v>
      </c>
      <c r="O292" s="54">
        <f t="shared" ref="O292:X293" si="272">+O294</f>
        <v>0</v>
      </c>
      <c r="P292" s="54">
        <f t="shared" si="272"/>
        <v>10549119155</v>
      </c>
      <c r="Q292" s="54">
        <f t="shared" si="272"/>
        <v>8665959693</v>
      </c>
      <c r="R292" s="54">
        <f t="shared" si="272"/>
        <v>8157580626.4700003</v>
      </c>
      <c r="S292" s="54">
        <f t="shared" si="272"/>
        <v>11057498221.529999</v>
      </c>
      <c r="T292" s="54">
        <f t="shared" si="272"/>
        <v>2391538528.5299997</v>
      </c>
      <c r="U292" s="54">
        <f t="shared" si="272"/>
        <v>3232906351.4699998</v>
      </c>
      <c r="V292" s="54">
        <f t="shared" si="272"/>
        <v>4924674275</v>
      </c>
      <c r="W292" s="54">
        <f t="shared" si="272"/>
        <v>3204726399.4699998</v>
      </c>
      <c r="X292" s="54">
        <f t="shared" si="272"/>
        <v>28179952</v>
      </c>
      <c r="Y292" s="34">
        <f t="shared" ref="Y292:Y326" si="273">+R292/M292</f>
        <v>0.42454057519098243</v>
      </c>
      <c r="Z292" s="34">
        <f t="shared" ref="Z292:Z326" si="274">+U292/M292</f>
        <v>0.16824840413322042</v>
      </c>
      <c r="AA292" s="34">
        <f t="shared" ref="AA292:AA326" si="275">+W292/M292</f>
        <v>0.16678185006789933</v>
      </c>
      <c r="AB292" s="34">
        <f t="shared" ref="AB292:AB321" si="276">+U292/R292</f>
        <v>0.39630700565554366</v>
      </c>
      <c r="AC292" s="154">
        <f t="shared" ref="AC292:AC321" si="277">+W292/U292</f>
        <v>0.99128339984633751</v>
      </c>
    </row>
    <row r="293" spans="1:29" ht="35.25" customHeight="1" x14ac:dyDescent="0.25">
      <c r="A293" s="303"/>
      <c r="B293" s="102" t="s">
        <v>41</v>
      </c>
      <c r="C293" s="30">
        <v>20</v>
      </c>
      <c r="D293" s="353"/>
      <c r="E293" s="354"/>
      <c r="F293" s="48">
        <f t="shared" si="271"/>
        <v>51615114988</v>
      </c>
      <c r="G293" s="48">
        <f t="shared" si="271"/>
        <v>0</v>
      </c>
      <c r="H293" s="48">
        <f t="shared" si="271"/>
        <v>0</v>
      </c>
      <c r="I293" s="48">
        <f t="shared" si="271"/>
        <v>0</v>
      </c>
      <c r="J293" s="48">
        <f t="shared" si="271"/>
        <v>0</v>
      </c>
      <c r="K293" s="48">
        <f t="shared" si="271"/>
        <v>0</v>
      </c>
      <c r="L293" s="25">
        <f t="shared" si="249"/>
        <v>0</v>
      </c>
      <c r="M293" s="48">
        <f>+M295</f>
        <v>51615114988</v>
      </c>
      <c r="N293" s="33">
        <f t="shared" si="219"/>
        <v>6.223276247905629E-3</v>
      </c>
      <c r="O293" s="48">
        <f t="shared" si="272"/>
        <v>0</v>
      </c>
      <c r="P293" s="48">
        <f t="shared" si="272"/>
        <v>48942211050.629997</v>
      </c>
      <c r="Q293" s="48">
        <f t="shared" si="272"/>
        <v>2672903937.3700008</v>
      </c>
      <c r="R293" s="48">
        <f t="shared" si="272"/>
        <v>13047624393.1</v>
      </c>
      <c r="S293" s="48">
        <f t="shared" si="272"/>
        <v>38567490594.899994</v>
      </c>
      <c r="T293" s="48">
        <f t="shared" si="272"/>
        <v>35894586657.529999</v>
      </c>
      <c r="U293" s="48">
        <f t="shared" si="272"/>
        <v>6645827374.4699993</v>
      </c>
      <c r="V293" s="48">
        <f t="shared" si="272"/>
        <v>6401797018.6300011</v>
      </c>
      <c r="W293" s="48">
        <f t="shared" si="272"/>
        <v>6590321928.4699993</v>
      </c>
      <c r="X293" s="48">
        <f t="shared" si="272"/>
        <v>55505446</v>
      </c>
      <c r="Y293" s="34">
        <f t="shared" si="273"/>
        <v>0.25278688996689136</v>
      </c>
      <c r="Z293" s="34">
        <f t="shared" si="274"/>
        <v>0.12875738775386025</v>
      </c>
      <c r="AA293" s="34">
        <f t="shared" si="275"/>
        <v>0.12768201582040811</v>
      </c>
      <c r="AB293" s="34">
        <f t="shared" si="276"/>
        <v>0.50935152440351705</v>
      </c>
      <c r="AC293" s="154">
        <f t="shared" si="277"/>
        <v>0.99164807587190351</v>
      </c>
    </row>
    <row r="294" spans="1:29" ht="33.75" customHeight="1" x14ac:dyDescent="0.25">
      <c r="A294" s="302" t="s">
        <v>459</v>
      </c>
      <c r="B294" s="102" t="s">
        <v>38</v>
      </c>
      <c r="C294" s="30">
        <v>10</v>
      </c>
      <c r="D294" s="353" t="s">
        <v>39</v>
      </c>
      <c r="E294" s="354"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9"/>
        <v>0</v>
      </c>
      <c r="M294" s="54">
        <f>+M296+M300+M310+M314+M318+M322</f>
        <v>19215078848</v>
      </c>
      <c r="N294" s="33">
        <f t="shared" si="219"/>
        <v>2.3167776304323564E-3</v>
      </c>
      <c r="O294" s="54">
        <f t="shared" ref="O294:X294" si="279">+O296+O300+O310+O314+O318+O322</f>
        <v>0</v>
      </c>
      <c r="P294" s="54">
        <f t="shared" si="279"/>
        <v>10549119155</v>
      </c>
      <c r="Q294" s="54">
        <f t="shared" si="279"/>
        <v>8665959693</v>
      </c>
      <c r="R294" s="54">
        <f t="shared" si="279"/>
        <v>8157580626.4700003</v>
      </c>
      <c r="S294" s="54">
        <f t="shared" si="279"/>
        <v>11057498221.529999</v>
      </c>
      <c r="T294" s="54">
        <f t="shared" si="279"/>
        <v>2391538528.5299997</v>
      </c>
      <c r="U294" s="54">
        <f t="shared" si="279"/>
        <v>3232906351.4699998</v>
      </c>
      <c r="V294" s="54">
        <f t="shared" si="279"/>
        <v>4924674275</v>
      </c>
      <c r="W294" s="54">
        <f t="shared" si="279"/>
        <v>3204726399.4699998</v>
      </c>
      <c r="X294" s="54">
        <f t="shared" si="279"/>
        <v>28179952</v>
      </c>
      <c r="Y294" s="34">
        <f t="shared" si="273"/>
        <v>0.42454057519098243</v>
      </c>
      <c r="Z294" s="34">
        <f t="shared" si="274"/>
        <v>0.16824840413322042</v>
      </c>
      <c r="AA294" s="34">
        <f t="shared" si="275"/>
        <v>0.16678185006789933</v>
      </c>
      <c r="AB294" s="34">
        <f t="shared" si="276"/>
        <v>0.39630700565554366</v>
      </c>
      <c r="AC294" s="154">
        <f t="shared" si="277"/>
        <v>0.99128339984633751</v>
      </c>
    </row>
    <row r="295" spans="1:29" ht="34.5" customHeight="1" x14ac:dyDescent="0.25">
      <c r="A295" s="303"/>
      <c r="B295" s="102" t="s">
        <v>41</v>
      </c>
      <c r="C295" s="30">
        <v>20</v>
      </c>
      <c r="D295" s="353"/>
      <c r="E295" s="354"/>
      <c r="F295" s="54">
        <f t="shared" ref="F295:K295" si="280">+F301</f>
        <v>51615114988</v>
      </c>
      <c r="G295" s="54">
        <f t="shared" si="280"/>
        <v>0</v>
      </c>
      <c r="H295" s="54">
        <f t="shared" si="280"/>
        <v>0</v>
      </c>
      <c r="I295" s="54">
        <f t="shared" si="280"/>
        <v>0</v>
      </c>
      <c r="J295" s="54">
        <f t="shared" si="280"/>
        <v>0</v>
      </c>
      <c r="K295" s="54">
        <f t="shared" si="280"/>
        <v>0</v>
      </c>
      <c r="L295" s="25">
        <f t="shared" si="249"/>
        <v>0</v>
      </c>
      <c r="M295" s="54">
        <f>+M301</f>
        <v>51615114988</v>
      </c>
      <c r="N295" s="33">
        <f t="shared" si="219"/>
        <v>6.223276247905629E-3</v>
      </c>
      <c r="O295" s="54">
        <f t="shared" ref="O295:X295" si="281">+O301</f>
        <v>0</v>
      </c>
      <c r="P295" s="54">
        <f t="shared" si="281"/>
        <v>48942211050.629997</v>
      </c>
      <c r="Q295" s="54">
        <f t="shared" si="281"/>
        <v>2672903937.3700008</v>
      </c>
      <c r="R295" s="54">
        <f t="shared" si="281"/>
        <v>13047624393.1</v>
      </c>
      <c r="S295" s="54">
        <f t="shared" si="281"/>
        <v>38567490594.899994</v>
      </c>
      <c r="T295" s="54">
        <f t="shared" si="281"/>
        <v>35894586657.529999</v>
      </c>
      <c r="U295" s="54">
        <f t="shared" si="281"/>
        <v>6645827374.4699993</v>
      </c>
      <c r="V295" s="54">
        <f t="shared" si="281"/>
        <v>6401797018.6300011</v>
      </c>
      <c r="W295" s="54">
        <f t="shared" si="281"/>
        <v>6590321928.4699993</v>
      </c>
      <c r="X295" s="54">
        <f t="shared" si="281"/>
        <v>55505446</v>
      </c>
      <c r="Y295" s="34">
        <f t="shared" si="273"/>
        <v>0.25278688996689136</v>
      </c>
      <c r="Z295" s="34">
        <f t="shared" si="274"/>
        <v>0.12875738775386025</v>
      </c>
      <c r="AA295" s="34">
        <f t="shared" si="275"/>
        <v>0.12768201582040811</v>
      </c>
      <c r="AB295" s="34">
        <f t="shared" si="276"/>
        <v>0.50935152440351705</v>
      </c>
      <c r="AC295" s="154">
        <f t="shared" si="277"/>
        <v>0.99164807587190351</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9"/>
        <v>0</v>
      </c>
      <c r="M296" s="54">
        <f>+M297</f>
        <v>250000000</v>
      </c>
      <c r="N296" s="58">
        <f t="shared" si="219"/>
        <v>3.0142702623797693E-5</v>
      </c>
      <c r="O296" s="54">
        <f t="shared" ref="O296:X298" si="283">+O297</f>
        <v>0</v>
      </c>
      <c r="P296" s="54">
        <f t="shared" si="283"/>
        <v>206055167</v>
      </c>
      <c r="Q296" s="54">
        <f t="shared" si="283"/>
        <v>43944833</v>
      </c>
      <c r="R296" s="54">
        <f t="shared" si="283"/>
        <v>120667268.39</v>
      </c>
      <c r="S296" s="54">
        <f t="shared" si="283"/>
        <v>129332731.61</v>
      </c>
      <c r="T296" s="54">
        <f t="shared" si="283"/>
        <v>85387898.609999999</v>
      </c>
      <c r="U296" s="54">
        <f t="shared" si="283"/>
        <v>33155034.390000001</v>
      </c>
      <c r="V296" s="54">
        <f t="shared" si="283"/>
        <v>87512234</v>
      </c>
      <c r="W296" s="54">
        <f t="shared" si="283"/>
        <v>33155034.390000001</v>
      </c>
      <c r="X296" s="54">
        <f t="shared" si="283"/>
        <v>0</v>
      </c>
      <c r="Y296" s="34">
        <f t="shared" si="273"/>
        <v>0.48266907355999999</v>
      </c>
      <c r="Z296" s="34">
        <f t="shared" si="274"/>
        <v>0.13262013755999999</v>
      </c>
      <c r="AA296" s="34">
        <f t="shared" si="275"/>
        <v>0.13262013755999999</v>
      </c>
      <c r="AB296" s="34">
        <f t="shared" si="276"/>
        <v>0.27476410821567615</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9"/>
        <v>0</v>
      </c>
      <c r="M297" s="54">
        <f>+M298</f>
        <v>250000000</v>
      </c>
      <c r="N297" s="58">
        <f t="shared" si="219"/>
        <v>3.0142702623797693E-5</v>
      </c>
      <c r="O297" s="54">
        <f t="shared" si="283"/>
        <v>0</v>
      </c>
      <c r="P297" s="54">
        <f t="shared" si="283"/>
        <v>206055167</v>
      </c>
      <c r="Q297" s="54">
        <f t="shared" si="283"/>
        <v>43944833</v>
      </c>
      <c r="R297" s="54">
        <f t="shared" si="283"/>
        <v>120667268.39</v>
      </c>
      <c r="S297" s="54">
        <f t="shared" si="283"/>
        <v>129332731.61</v>
      </c>
      <c r="T297" s="54">
        <f t="shared" si="283"/>
        <v>85387898.609999999</v>
      </c>
      <c r="U297" s="54">
        <f t="shared" si="283"/>
        <v>33155034.390000001</v>
      </c>
      <c r="V297" s="54">
        <f t="shared" si="283"/>
        <v>87512234</v>
      </c>
      <c r="W297" s="54">
        <f t="shared" si="283"/>
        <v>33155034.390000001</v>
      </c>
      <c r="X297" s="54">
        <f t="shared" si="283"/>
        <v>0</v>
      </c>
      <c r="Y297" s="34">
        <f t="shared" si="273"/>
        <v>0.48266907355999999</v>
      </c>
      <c r="Z297" s="34">
        <f t="shared" si="274"/>
        <v>0.13262013755999999</v>
      </c>
      <c r="AA297" s="34">
        <f t="shared" si="275"/>
        <v>0.13262013755999999</v>
      </c>
      <c r="AB297" s="34">
        <f t="shared" si="276"/>
        <v>0.27476410821567615</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9"/>
        <v>0</v>
      </c>
      <c r="M298" s="54">
        <f>+M299</f>
        <v>250000000</v>
      </c>
      <c r="N298" s="58">
        <f t="shared" si="219"/>
        <v>3.0142702623797693E-5</v>
      </c>
      <c r="O298" s="54">
        <f t="shared" si="283"/>
        <v>0</v>
      </c>
      <c r="P298" s="54">
        <f t="shared" si="283"/>
        <v>206055167</v>
      </c>
      <c r="Q298" s="54">
        <f t="shared" si="283"/>
        <v>43944833</v>
      </c>
      <c r="R298" s="54">
        <f t="shared" si="283"/>
        <v>120667268.39</v>
      </c>
      <c r="S298" s="54">
        <f t="shared" si="283"/>
        <v>129332731.61</v>
      </c>
      <c r="T298" s="54">
        <f t="shared" si="283"/>
        <v>85387898.609999999</v>
      </c>
      <c r="U298" s="54">
        <f t="shared" si="283"/>
        <v>33155034.390000001</v>
      </c>
      <c r="V298" s="54">
        <f t="shared" si="283"/>
        <v>87512234</v>
      </c>
      <c r="W298" s="54">
        <f t="shared" si="283"/>
        <v>33155034.390000001</v>
      </c>
      <c r="X298" s="54">
        <f t="shared" si="283"/>
        <v>0</v>
      </c>
      <c r="Y298" s="34">
        <f t="shared" si="273"/>
        <v>0.48266907355999999</v>
      </c>
      <c r="Z298" s="34">
        <f t="shared" si="274"/>
        <v>0.13262013755999999</v>
      </c>
      <c r="AA298" s="34">
        <f t="shared" si="275"/>
        <v>0.13262013755999999</v>
      </c>
      <c r="AB298" s="34">
        <f t="shared" si="276"/>
        <v>0.27476410821567615</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9"/>
        <v>0</v>
      </c>
      <c r="M299" s="40">
        <f>+F299+L299</f>
        <v>250000000</v>
      </c>
      <c r="N299" s="46">
        <f t="shared" si="219"/>
        <v>3.0142702623797693E-5</v>
      </c>
      <c r="O299" s="68">
        <v>0</v>
      </c>
      <c r="P299" s="68">
        <v>206055167</v>
      </c>
      <c r="Q299" s="68">
        <f>M299-P299</f>
        <v>43944833</v>
      </c>
      <c r="R299" s="68">
        <v>120667268.39</v>
      </c>
      <c r="S299" s="68">
        <f>+M299-R299</f>
        <v>129332731.61</v>
      </c>
      <c r="T299" s="68">
        <f>P299-R299</f>
        <v>85387898.609999999</v>
      </c>
      <c r="U299" s="68">
        <v>33155034.390000001</v>
      </c>
      <c r="V299" s="68">
        <f>+R299-U299</f>
        <v>87512234</v>
      </c>
      <c r="W299" s="68">
        <v>33155034.390000001</v>
      </c>
      <c r="X299" s="42">
        <f>+U299-W299</f>
        <v>0</v>
      </c>
      <c r="Y299" s="43">
        <f t="shared" si="273"/>
        <v>0.48266907355999999</v>
      </c>
      <c r="Z299" s="43">
        <f t="shared" si="274"/>
        <v>0.13262013755999999</v>
      </c>
      <c r="AA299" s="43">
        <f t="shared" si="275"/>
        <v>0.13262013755999999</v>
      </c>
      <c r="AB299" s="43">
        <f t="shared" si="276"/>
        <v>0.27476410821567615</v>
      </c>
      <c r="AC299" s="157">
        <f t="shared" si="277"/>
        <v>1</v>
      </c>
    </row>
    <row r="300" spans="1:29" ht="36.75" customHeight="1" x14ac:dyDescent="0.25">
      <c r="A300" s="294" t="s">
        <v>466</v>
      </c>
      <c r="B300" s="52" t="s">
        <v>38</v>
      </c>
      <c r="C300" s="30">
        <v>10</v>
      </c>
      <c r="D300" s="353" t="s">
        <v>39</v>
      </c>
      <c r="E300" s="354" t="s">
        <v>467</v>
      </c>
      <c r="F300" s="48">
        <f t="shared" ref="F300:K302" si="284">+F302</f>
        <v>10915078848</v>
      </c>
      <c r="G300" s="48">
        <f t="shared" si="284"/>
        <v>0</v>
      </c>
      <c r="H300" s="48">
        <f t="shared" si="284"/>
        <v>0</v>
      </c>
      <c r="I300" s="48">
        <f t="shared" si="284"/>
        <v>0</v>
      </c>
      <c r="J300" s="48">
        <f t="shared" si="284"/>
        <v>0</v>
      </c>
      <c r="K300" s="48">
        <f t="shared" si="284"/>
        <v>0</v>
      </c>
      <c r="L300" s="25">
        <f t="shared" si="249"/>
        <v>0</v>
      </c>
      <c r="M300" s="48">
        <f>+M302</f>
        <v>10915078848</v>
      </c>
      <c r="N300" s="33">
        <f t="shared" si="219"/>
        <v>1.3160399033222731E-3</v>
      </c>
      <c r="O300" s="48">
        <f t="shared" ref="O300:X302" si="285">+O302</f>
        <v>0</v>
      </c>
      <c r="P300" s="48">
        <f t="shared" si="285"/>
        <v>6616660170</v>
      </c>
      <c r="Q300" s="48">
        <f t="shared" si="285"/>
        <v>4298418678</v>
      </c>
      <c r="R300" s="48">
        <f t="shared" si="285"/>
        <v>4912415998.8699999</v>
      </c>
      <c r="S300" s="48">
        <f t="shared" si="285"/>
        <v>6002662849.1300001</v>
      </c>
      <c r="T300" s="48">
        <f t="shared" si="285"/>
        <v>1704244171.1300001</v>
      </c>
      <c r="U300" s="48">
        <f t="shared" si="285"/>
        <v>2248998699.8699999</v>
      </c>
      <c r="V300" s="48">
        <f t="shared" si="285"/>
        <v>2663417299</v>
      </c>
      <c r="W300" s="48">
        <f t="shared" si="285"/>
        <v>2220818747.8699999</v>
      </c>
      <c r="X300" s="48">
        <f t="shared" si="285"/>
        <v>28179952</v>
      </c>
      <c r="Y300" s="34">
        <f t="shared" si="273"/>
        <v>0.45005776570914241</v>
      </c>
      <c r="Z300" s="34">
        <f t="shared" si="274"/>
        <v>0.20604511714380241</v>
      </c>
      <c r="AA300" s="34">
        <f t="shared" si="275"/>
        <v>0.20346337198259695</v>
      </c>
      <c r="AB300" s="34">
        <f t="shared" si="276"/>
        <v>0.45781926864242273</v>
      </c>
      <c r="AC300" s="154">
        <f t="shared" si="277"/>
        <v>0.98747000076005875</v>
      </c>
    </row>
    <row r="301" spans="1:29" ht="29.25" customHeight="1" x14ac:dyDescent="0.25">
      <c r="A301" s="295"/>
      <c r="B301" s="102" t="s">
        <v>41</v>
      </c>
      <c r="C301" s="30">
        <v>20</v>
      </c>
      <c r="D301" s="353"/>
      <c r="E301" s="354"/>
      <c r="F301" s="48">
        <f t="shared" si="284"/>
        <v>51615114988</v>
      </c>
      <c r="G301" s="48">
        <f t="shared" si="284"/>
        <v>0</v>
      </c>
      <c r="H301" s="48">
        <f t="shared" si="284"/>
        <v>0</v>
      </c>
      <c r="I301" s="48">
        <f t="shared" si="284"/>
        <v>0</v>
      </c>
      <c r="J301" s="48">
        <f t="shared" si="284"/>
        <v>0</v>
      </c>
      <c r="K301" s="48">
        <f t="shared" si="284"/>
        <v>0</v>
      </c>
      <c r="L301" s="25">
        <f t="shared" si="249"/>
        <v>0</v>
      </c>
      <c r="M301" s="48">
        <f>+M303</f>
        <v>51615114988</v>
      </c>
      <c r="N301" s="33">
        <f t="shared" si="219"/>
        <v>6.223276247905629E-3</v>
      </c>
      <c r="O301" s="48">
        <f t="shared" si="285"/>
        <v>0</v>
      </c>
      <c r="P301" s="48">
        <f t="shared" si="285"/>
        <v>48942211050.629997</v>
      </c>
      <c r="Q301" s="48">
        <f t="shared" si="285"/>
        <v>2672903937.3700008</v>
      </c>
      <c r="R301" s="48">
        <f t="shared" si="285"/>
        <v>13047624393.1</v>
      </c>
      <c r="S301" s="48">
        <f t="shared" si="285"/>
        <v>38567490594.899994</v>
      </c>
      <c r="T301" s="48">
        <f t="shared" si="285"/>
        <v>35894586657.529999</v>
      </c>
      <c r="U301" s="48">
        <f t="shared" si="285"/>
        <v>6645827374.4699993</v>
      </c>
      <c r="V301" s="48">
        <f t="shared" si="285"/>
        <v>6401797018.6300011</v>
      </c>
      <c r="W301" s="48">
        <f t="shared" si="285"/>
        <v>6590321928.4699993</v>
      </c>
      <c r="X301" s="48">
        <f t="shared" si="285"/>
        <v>55505446</v>
      </c>
      <c r="Y301" s="34">
        <f t="shared" si="273"/>
        <v>0.25278688996689136</v>
      </c>
      <c r="Z301" s="34">
        <f t="shared" si="274"/>
        <v>0.12875738775386025</v>
      </c>
      <c r="AA301" s="34">
        <f t="shared" si="275"/>
        <v>0.12768201582040811</v>
      </c>
      <c r="AB301" s="34">
        <f t="shared" si="276"/>
        <v>0.50935152440351705</v>
      </c>
      <c r="AC301" s="154">
        <f t="shared" si="277"/>
        <v>0.99164807587190351</v>
      </c>
    </row>
    <row r="302" spans="1:29" ht="42.75" customHeight="1" x14ac:dyDescent="0.25">
      <c r="A302" s="294" t="s">
        <v>468</v>
      </c>
      <c r="B302" s="52" t="s">
        <v>38</v>
      </c>
      <c r="C302" s="30">
        <v>10</v>
      </c>
      <c r="D302" s="353" t="s">
        <v>39</v>
      </c>
      <c r="E302" s="355" t="s">
        <v>548</v>
      </c>
      <c r="F302" s="54">
        <f t="shared" si="284"/>
        <v>10915078848</v>
      </c>
      <c r="G302" s="54">
        <f t="shared" si="284"/>
        <v>0</v>
      </c>
      <c r="H302" s="54">
        <f t="shared" si="284"/>
        <v>0</v>
      </c>
      <c r="I302" s="54">
        <f t="shared" si="284"/>
        <v>0</v>
      </c>
      <c r="J302" s="54">
        <f t="shared" si="284"/>
        <v>0</v>
      </c>
      <c r="K302" s="54">
        <f t="shared" si="284"/>
        <v>0</v>
      </c>
      <c r="L302" s="25">
        <f t="shared" si="249"/>
        <v>0</v>
      </c>
      <c r="M302" s="54">
        <f>+M304</f>
        <v>10915078848</v>
      </c>
      <c r="N302" s="33">
        <f t="shared" ref="N302:N325" si="286">M302/$M$326</f>
        <v>1.3160399033222731E-3</v>
      </c>
      <c r="O302" s="54">
        <f t="shared" si="285"/>
        <v>0</v>
      </c>
      <c r="P302" s="54">
        <f t="shared" si="285"/>
        <v>6616660170</v>
      </c>
      <c r="Q302" s="54">
        <f t="shared" si="285"/>
        <v>4298418678</v>
      </c>
      <c r="R302" s="54">
        <f t="shared" si="285"/>
        <v>4912415998.8699999</v>
      </c>
      <c r="S302" s="54">
        <f t="shared" si="285"/>
        <v>6002662849.1300001</v>
      </c>
      <c r="T302" s="54">
        <f t="shared" si="285"/>
        <v>1704244171.1300001</v>
      </c>
      <c r="U302" s="54">
        <f t="shared" si="285"/>
        <v>2248998699.8699999</v>
      </c>
      <c r="V302" s="54">
        <f t="shared" si="285"/>
        <v>2663417299</v>
      </c>
      <c r="W302" s="54">
        <f t="shared" si="285"/>
        <v>2220818747.8699999</v>
      </c>
      <c r="X302" s="54">
        <f t="shared" si="285"/>
        <v>28179952</v>
      </c>
      <c r="Y302" s="34">
        <f t="shared" si="273"/>
        <v>0.45005776570914241</v>
      </c>
      <c r="Z302" s="34">
        <f t="shared" si="274"/>
        <v>0.20604511714380241</v>
      </c>
      <c r="AA302" s="34">
        <f t="shared" si="275"/>
        <v>0.20346337198259695</v>
      </c>
      <c r="AB302" s="34">
        <f t="shared" si="276"/>
        <v>0.45781926864242273</v>
      </c>
      <c r="AC302" s="154">
        <f t="shared" si="277"/>
        <v>0.98747000076005875</v>
      </c>
    </row>
    <row r="303" spans="1:29" ht="46.5" customHeight="1" x14ac:dyDescent="0.25">
      <c r="A303" s="295"/>
      <c r="B303" s="52" t="s">
        <v>41</v>
      </c>
      <c r="C303" s="30">
        <v>20</v>
      </c>
      <c r="D303" s="353"/>
      <c r="E303" s="355"/>
      <c r="F303" s="54">
        <f t="shared" ref="F303:K303" si="287">+F306+F308</f>
        <v>51615114988</v>
      </c>
      <c r="G303" s="54">
        <f t="shared" si="287"/>
        <v>0</v>
      </c>
      <c r="H303" s="54">
        <f t="shared" si="287"/>
        <v>0</v>
      </c>
      <c r="I303" s="54">
        <f t="shared" si="287"/>
        <v>0</v>
      </c>
      <c r="J303" s="54">
        <f t="shared" si="287"/>
        <v>0</v>
      </c>
      <c r="K303" s="54">
        <f t="shared" si="287"/>
        <v>0</v>
      </c>
      <c r="L303" s="25">
        <f t="shared" si="249"/>
        <v>0</v>
      </c>
      <c r="M303" s="54">
        <f>+M306+M308</f>
        <v>51615114988</v>
      </c>
      <c r="N303" s="33">
        <f t="shared" si="286"/>
        <v>6.223276247905629E-3</v>
      </c>
      <c r="O303" s="54">
        <f t="shared" ref="O303:X303" si="288">+O306+O308</f>
        <v>0</v>
      </c>
      <c r="P303" s="54">
        <f t="shared" si="288"/>
        <v>48942211050.629997</v>
      </c>
      <c r="Q303" s="54">
        <f t="shared" si="288"/>
        <v>2672903937.3700008</v>
      </c>
      <c r="R303" s="54">
        <f t="shared" si="288"/>
        <v>13047624393.1</v>
      </c>
      <c r="S303" s="54">
        <f t="shared" si="288"/>
        <v>38567490594.899994</v>
      </c>
      <c r="T303" s="54">
        <f t="shared" si="288"/>
        <v>35894586657.529999</v>
      </c>
      <c r="U303" s="54">
        <f t="shared" si="288"/>
        <v>6645827374.4699993</v>
      </c>
      <c r="V303" s="54">
        <f t="shared" si="288"/>
        <v>6401797018.6300011</v>
      </c>
      <c r="W303" s="54">
        <f t="shared" si="288"/>
        <v>6590321928.4699993</v>
      </c>
      <c r="X303" s="54">
        <f t="shared" si="288"/>
        <v>55505446</v>
      </c>
      <c r="Y303" s="34">
        <f t="shared" si="273"/>
        <v>0.25278688996689136</v>
      </c>
      <c r="Z303" s="34">
        <f t="shared" si="274"/>
        <v>0.12875738775386025</v>
      </c>
      <c r="AA303" s="34">
        <f t="shared" si="275"/>
        <v>0.12768201582040811</v>
      </c>
      <c r="AB303" s="34">
        <f t="shared" si="276"/>
        <v>0.50935152440351705</v>
      </c>
      <c r="AC303" s="154">
        <f t="shared" si="277"/>
        <v>0.99164807587190351</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9"/>
        <v>0</v>
      </c>
      <c r="M304" s="54">
        <f>+M305</f>
        <v>10915078848</v>
      </c>
      <c r="N304" s="33">
        <f t="shared" si="286"/>
        <v>1.3160399033222731E-3</v>
      </c>
      <c r="O304" s="54">
        <f t="shared" ref="O304:X304" si="290">+O305</f>
        <v>0</v>
      </c>
      <c r="P304" s="54">
        <f t="shared" si="290"/>
        <v>6616660170</v>
      </c>
      <c r="Q304" s="54">
        <f t="shared" si="290"/>
        <v>4298418678</v>
      </c>
      <c r="R304" s="54">
        <f t="shared" si="290"/>
        <v>4912415998.8699999</v>
      </c>
      <c r="S304" s="54">
        <f t="shared" si="290"/>
        <v>6002662849.1300001</v>
      </c>
      <c r="T304" s="54">
        <f t="shared" si="290"/>
        <v>1704244171.1300001</v>
      </c>
      <c r="U304" s="54">
        <f t="shared" si="290"/>
        <v>2248998699.8699999</v>
      </c>
      <c r="V304" s="54">
        <f t="shared" si="290"/>
        <v>2663417299</v>
      </c>
      <c r="W304" s="54">
        <f t="shared" si="290"/>
        <v>2220818747.8699999</v>
      </c>
      <c r="X304" s="54">
        <f t="shared" si="290"/>
        <v>28179952</v>
      </c>
      <c r="Y304" s="34">
        <f t="shared" si="273"/>
        <v>0.45005776570914241</v>
      </c>
      <c r="Z304" s="34">
        <f t="shared" si="274"/>
        <v>0.20604511714380241</v>
      </c>
      <c r="AA304" s="34">
        <f t="shared" si="275"/>
        <v>0.20346337198259695</v>
      </c>
      <c r="AB304" s="34">
        <f t="shared" si="276"/>
        <v>0.45781926864242273</v>
      </c>
      <c r="AC304" s="154">
        <f t="shared" si="277"/>
        <v>0.98747000076005875</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9"/>
        <v>0</v>
      </c>
      <c r="M305" s="40">
        <f>+F305+L305</f>
        <v>10915078848</v>
      </c>
      <c r="N305" s="41">
        <f t="shared" si="286"/>
        <v>1.3160399033222731E-3</v>
      </c>
      <c r="O305" s="110">
        <v>0</v>
      </c>
      <c r="P305" s="39">
        <v>6616660170</v>
      </c>
      <c r="Q305" s="39">
        <f>M305-P305</f>
        <v>4298418678</v>
      </c>
      <c r="R305" s="39">
        <v>4912415998.8699999</v>
      </c>
      <c r="S305" s="39">
        <f>+M305-R305</f>
        <v>6002662849.1300001</v>
      </c>
      <c r="T305" s="39">
        <f>P305-R305</f>
        <v>1704244171.1300001</v>
      </c>
      <c r="U305" s="39">
        <v>2248998699.8699999</v>
      </c>
      <c r="V305" s="39">
        <f>+R305-U305</f>
        <v>2663417299</v>
      </c>
      <c r="W305" s="39">
        <v>2220818747.8699999</v>
      </c>
      <c r="X305" s="42">
        <f>+U305-W305</f>
        <v>28179952</v>
      </c>
      <c r="Y305" s="43">
        <f t="shared" si="273"/>
        <v>0.45005776570914241</v>
      </c>
      <c r="Z305" s="43">
        <f t="shared" si="274"/>
        <v>0.20604511714380241</v>
      </c>
      <c r="AA305" s="43">
        <f t="shared" si="275"/>
        <v>0.20346337198259695</v>
      </c>
      <c r="AB305" s="43">
        <f t="shared" si="276"/>
        <v>0.45781926864242273</v>
      </c>
      <c r="AC305" s="157">
        <f t="shared" si="277"/>
        <v>0.98747000076005875</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9"/>
        <v>0</v>
      </c>
      <c r="M306" s="54">
        <f>+M307</f>
        <v>15815040396</v>
      </c>
      <c r="N306" s="33">
        <f t="shared" si="286"/>
        <v>1.9068322385599027E-3</v>
      </c>
      <c r="O306" s="54">
        <f t="shared" ref="O306:X306" si="292">+O307</f>
        <v>0</v>
      </c>
      <c r="P306" s="54">
        <f t="shared" si="292"/>
        <v>13933136458.629999</v>
      </c>
      <c r="Q306" s="54">
        <f t="shared" si="292"/>
        <v>1881903937.3700008</v>
      </c>
      <c r="R306" s="54">
        <f t="shared" si="292"/>
        <v>12839505774.700001</v>
      </c>
      <c r="S306" s="54">
        <f t="shared" si="292"/>
        <v>2975534621.2999992</v>
      </c>
      <c r="T306" s="54">
        <f t="shared" si="292"/>
        <v>1093630683.9299984</v>
      </c>
      <c r="U306" s="54">
        <f t="shared" si="292"/>
        <v>6437708756.0699997</v>
      </c>
      <c r="V306" s="54">
        <f t="shared" si="292"/>
        <v>6401797018.6300011</v>
      </c>
      <c r="W306" s="54">
        <f t="shared" si="292"/>
        <v>6382203310.0699997</v>
      </c>
      <c r="X306" s="54">
        <f t="shared" si="292"/>
        <v>55505446</v>
      </c>
      <c r="Y306" s="34">
        <f t="shared" si="273"/>
        <v>0.81185412450463401</v>
      </c>
      <c r="Z306" s="34">
        <f t="shared" si="274"/>
        <v>0.40706242885716876</v>
      </c>
      <c r="AA306" s="34">
        <f t="shared" si="275"/>
        <v>0.40355276687653674</v>
      </c>
      <c r="AB306" s="34">
        <f t="shared" si="276"/>
        <v>0.50139848597251935</v>
      </c>
      <c r="AC306" s="154">
        <f t="shared" si="277"/>
        <v>0.99137807438901848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9"/>
        <v>0</v>
      </c>
      <c r="M307" s="40">
        <f>+F307+L307</f>
        <v>15815040396</v>
      </c>
      <c r="N307" s="41">
        <f t="shared" si="286"/>
        <v>1.9068322385599027E-3</v>
      </c>
      <c r="O307" s="39">
        <v>0</v>
      </c>
      <c r="P307" s="39">
        <v>13933136458.629999</v>
      </c>
      <c r="Q307" s="39">
        <f>M307-P307</f>
        <v>1881903937.3700008</v>
      </c>
      <c r="R307" s="39">
        <v>12839505774.700001</v>
      </c>
      <c r="S307" s="39">
        <f>+M307-R307</f>
        <v>2975534621.2999992</v>
      </c>
      <c r="T307" s="39">
        <f>P307-R307</f>
        <v>1093630683.9299984</v>
      </c>
      <c r="U307" s="39">
        <v>6437708756.0699997</v>
      </c>
      <c r="V307" s="39">
        <f>+R307-U307</f>
        <v>6401797018.6300011</v>
      </c>
      <c r="W307" s="39">
        <v>6382203310.0699997</v>
      </c>
      <c r="X307" s="42">
        <f>+U307-W307</f>
        <v>55505446</v>
      </c>
      <c r="Y307" s="43">
        <f t="shared" si="273"/>
        <v>0.81185412450463401</v>
      </c>
      <c r="Z307" s="43">
        <f t="shared" si="274"/>
        <v>0.40706242885716876</v>
      </c>
      <c r="AA307" s="43">
        <f t="shared" si="275"/>
        <v>0.40355276687653674</v>
      </c>
      <c r="AB307" s="43">
        <f t="shared" si="276"/>
        <v>0.50139848597251935</v>
      </c>
      <c r="AC307" s="157">
        <f t="shared" si="277"/>
        <v>0.99137807438901848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9"/>
        <v>0</v>
      </c>
      <c r="M308" s="25">
        <f>+M309</f>
        <v>35800074592</v>
      </c>
      <c r="N308" s="64">
        <f t="shared" si="286"/>
        <v>4.3164440093457256E-3</v>
      </c>
      <c r="O308" s="25">
        <f t="shared" ref="O308:X308" si="294">+O309</f>
        <v>0</v>
      </c>
      <c r="P308" s="25">
        <f t="shared" si="294"/>
        <v>35009074592</v>
      </c>
      <c r="Q308" s="25">
        <f t="shared" si="294"/>
        <v>791000000</v>
      </c>
      <c r="R308" s="25">
        <f t="shared" si="294"/>
        <v>208118618.40000001</v>
      </c>
      <c r="S308" s="25">
        <f t="shared" si="294"/>
        <v>35591955973.599998</v>
      </c>
      <c r="T308" s="25">
        <f t="shared" si="294"/>
        <v>34800955973.599998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9"/>
        <v>0</v>
      </c>
      <c r="M309" s="40">
        <f>+F309+L309</f>
        <v>35800074592</v>
      </c>
      <c r="N309" s="72">
        <f t="shared" si="286"/>
        <v>4.3164440093457256E-3</v>
      </c>
      <c r="O309" s="39">
        <v>0</v>
      </c>
      <c r="P309" s="39">
        <v>35009074592</v>
      </c>
      <c r="Q309" s="39">
        <f>M309-P309</f>
        <v>791000000</v>
      </c>
      <c r="R309" s="39">
        <v>208118618.40000001</v>
      </c>
      <c r="S309" s="39">
        <f>+M309-R309</f>
        <v>35591955973.599998</v>
      </c>
      <c r="T309" s="39">
        <f>P309-R309</f>
        <v>34800955973.599998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9"/>
        <v>0</v>
      </c>
      <c r="M310" s="54">
        <f>+M311</f>
        <v>6000000000</v>
      </c>
      <c r="N310" s="64">
        <f t="shared" si="286"/>
        <v>7.2342486297114459E-4</v>
      </c>
      <c r="O310" s="54">
        <f t="shared" ref="O310:X312" si="296">+O311</f>
        <v>0</v>
      </c>
      <c r="P310" s="54">
        <f t="shared" si="296"/>
        <v>2193912918</v>
      </c>
      <c r="Q310" s="54">
        <f t="shared" si="296"/>
        <v>3806087082</v>
      </c>
      <c r="R310" s="54">
        <f t="shared" si="296"/>
        <v>1917071366.6400001</v>
      </c>
      <c r="S310" s="54">
        <f t="shared" si="296"/>
        <v>4082928633.3599997</v>
      </c>
      <c r="T310" s="54">
        <f t="shared" si="296"/>
        <v>276841551.3599999</v>
      </c>
      <c r="U310" s="54">
        <f t="shared" si="296"/>
        <v>445866024.63999999</v>
      </c>
      <c r="V310" s="54">
        <f t="shared" si="296"/>
        <v>1471205342</v>
      </c>
      <c r="W310" s="54">
        <f t="shared" si="296"/>
        <v>445866024.63999999</v>
      </c>
      <c r="X310" s="54">
        <f t="shared" si="296"/>
        <v>0</v>
      </c>
      <c r="Y310" s="34">
        <f t="shared" si="273"/>
        <v>0.31951189444</v>
      </c>
      <c r="Z310" s="34">
        <f t="shared" si="274"/>
        <v>7.4311004106666662E-2</v>
      </c>
      <c r="AA310" s="34">
        <f t="shared" si="275"/>
        <v>7.4311004106666662E-2</v>
      </c>
      <c r="AB310" s="34">
        <f t="shared" si="276"/>
        <v>0.23257664393655697</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9"/>
        <v>0</v>
      </c>
      <c r="M311" s="54">
        <f>+M312</f>
        <v>6000000000</v>
      </c>
      <c r="N311" s="64">
        <f t="shared" si="286"/>
        <v>7.2342486297114459E-4</v>
      </c>
      <c r="O311" s="54">
        <f t="shared" si="296"/>
        <v>0</v>
      </c>
      <c r="P311" s="54">
        <f t="shared" si="296"/>
        <v>2193912918</v>
      </c>
      <c r="Q311" s="54">
        <f t="shared" si="296"/>
        <v>3806087082</v>
      </c>
      <c r="R311" s="54">
        <f t="shared" si="296"/>
        <v>1917071366.6400001</v>
      </c>
      <c r="S311" s="54">
        <f t="shared" si="296"/>
        <v>4082928633.3599997</v>
      </c>
      <c r="T311" s="54">
        <f t="shared" si="296"/>
        <v>276841551.3599999</v>
      </c>
      <c r="U311" s="54">
        <f t="shared" si="296"/>
        <v>445866024.63999999</v>
      </c>
      <c r="V311" s="54">
        <f t="shared" si="296"/>
        <v>1471205342</v>
      </c>
      <c r="W311" s="54">
        <f t="shared" si="296"/>
        <v>445866024.63999999</v>
      </c>
      <c r="X311" s="54">
        <f t="shared" si="296"/>
        <v>0</v>
      </c>
      <c r="Y311" s="34">
        <f t="shared" si="273"/>
        <v>0.31951189444</v>
      </c>
      <c r="Z311" s="34">
        <f t="shared" si="274"/>
        <v>7.4311004106666662E-2</v>
      </c>
      <c r="AA311" s="34">
        <f t="shared" si="275"/>
        <v>7.4311004106666662E-2</v>
      </c>
      <c r="AB311" s="34">
        <f t="shared" si="276"/>
        <v>0.23257664393655697</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9"/>
        <v>0</v>
      </c>
      <c r="M312" s="54">
        <f>+M313</f>
        <v>6000000000</v>
      </c>
      <c r="N312" s="64">
        <f t="shared" si="286"/>
        <v>7.2342486297114459E-4</v>
      </c>
      <c r="O312" s="54">
        <f t="shared" si="296"/>
        <v>0</v>
      </c>
      <c r="P312" s="54">
        <f t="shared" si="296"/>
        <v>2193912918</v>
      </c>
      <c r="Q312" s="54">
        <f t="shared" si="296"/>
        <v>3806087082</v>
      </c>
      <c r="R312" s="54">
        <f t="shared" si="296"/>
        <v>1917071366.6400001</v>
      </c>
      <c r="S312" s="54">
        <f t="shared" si="296"/>
        <v>4082928633.3599997</v>
      </c>
      <c r="T312" s="54">
        <f t="shared" si="296"/>
        <v>276841551.3599999</v>
      </c>
      <c r="U312" s="54">
        <f t="shared" si="296"/>
        <v>445866024.63999999</v>
      </c>
      <c r="V312" s="54">
        <f t="shared" si="296"/>
        <v>1471205342</v>
      </c>
      <c r="W312" s="54">
        <f t="shared" si="296"/>
        <v>445866024.63999999</v>
      </c>
      <c r="X312" s="54">
        <f t="shared" si="296"/>
        <v>0</v>
      </c>
      <c r="Y312" s="34">
        <f t="shared" si="273"/>
        <v>0.31951189444</v>
      </c>
      <c r="Z312" s="34">
        <f t="shared" si="274"/>
        <v>7.4311004106666662E-2</v>
      </c>
      <c r="AA312" s="34">
        <f t="shared" si="275"/>
        <v>7.4311004106666662E-2</v>
      </c>
      <c r="AB312" s="34">
        <f t="shared" si="276"/>
        <v>0.23257664393655697</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9"/>
        <v>0</v>
      </c>
      <c r="M313" s="40">
        <f>+F313+L313</f>
        <v>6000000000</v>
      </c>
      <c r="N313" s="72">
        <f t="shared" si="286"/>
        <v>7.2342486297114459E-4</v>
      </c>
      <c r="O313" s="39">
        <v>0</v>
      </c>
      <c r="P313" s="39">
        <v>2193912918</v>
      </c>
      <c r="Q313" s="39">
        <f>M313-P313</f>
        <v>3806087082</v>
      </c>
      <c r="R313" s="39">
        <v>1917071366.6400001</v>
      </c>
      <c r="S313" s="39">
        <f>+M313-R313</f>
        <v>4082928633.3599997</v>
      </c>
      <c r="T313" s="39">
        <f>P313-R313</f>
        <v>276841551.3599999</v>
      </c>
      <c r="U313" s="39">
        <v>445866024.63999999</v>
      </c>
      <c r="V313" s="39">
        <f>+R313-U313</f>
        <v>1471205342</v>
      </c>
      <c r="W313" s="39">
        <v>445866024.63999999</v>
      </c>
      <c r="X313" s="42">
        <f>+U313-W313</f>
        <v>0</v>
      </c>
      <c r="Y313" s="43">
        <f t="shared" si="273"/>
        <v>0.31951189444</v>
      </c>
      <c r="Z313" s="43">
        <f t="shared" si="274"/>
        <v>7.4311004106666662E-2</v>
      </c>
      <c r="AA313" s="43">
        <f t="shared" si="275"/>
        <v>7.4311004106666662E-2</v>
      </c>
      <c r="AB313" s="43">
        <f t="shared" si="276"/>
        <v>0.23257664393655697</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9"/>
        <v>0</v>
      </c>
      <c r="M314" s="54">
        <f>+M315</f>
        <v>1000000000</v>
      </c>
      <c r="N314" s="33">
        <f t="shared" si="286"/>
        <v>1.2057081049519077E-4</v>
      </c>
      <c r="O314" s="54">
        <f t="shared" ref="O314:X316" si="298">+O315</f>
        <v>0</v>
      </c>
      <c r="P314" s="54">
        <f t="shared" si="298"/>
        <v>851814000</v>
      </c>
      <c r="Q314" s="54">
        <f t="shared" si="298"/>
        <v>148186000</v>
      </c>
      <c r="R314" s="54">
        <f t="shared" si="298"/>
        <v>702455092.57000005</v>
      </c>
      <c r="S314" s="54">
        <f t="shared" si="298"/>
        <v>297544907.42999995</v>
      </c>
      <c r="T314" s="54">
        <f t="shared" si="298"/>
        <v>149358907.42999995</v>
      </c>
      <c r="U314" s="54">
        <f t="shared" si="298"/>
        <v>278871092.56999999</v>
      </c>
      <c r="V314" s="54">
        <f t="shared" si="298"/>
        <v>423584000.00000006</v>
      </c>
      <c r="W314" s="54">
        <f t="shared" si="298"/>
        <v>278871092.56999999</v>
      </c>
      <c r="X314" s="54">
        <f t="shared" si="298"/>
        <v>0</v>
      </c>
      <c r="Y314" s="34">
        <f t="shared" si="273"/>
        <v>0.70245509257000005</v>
      </c>
      <c r="Z314" s="34">
        <f t="shared" si="274"/>
        <v>0.27887109256999998</v>
      </c>
      <c r="AA314" s="34">
        <f t="shared" si="275"/>
        <v>0.27887109256999998</v>
      </c>
      <c r="AB314" s="34">
        <f t="shared" si="276"/>
        <v>0.39699490475572335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9"/>
        <v>0</v>
      </c>
      <c r="M315" s="54">
        <f>+M316</f>
        <v>1000000000</v>
      </c>
      <c r="N315" s="33">
        <f t="shared" si="286"/>
        <v>1.2057081049519077E-4</v>
      </c>
      <c r="O315" s="54">
        <f t="shared" si="298"/>
        <v>0</v>
      </c>
      <c r="P315" s="54">
        <f t="shared" si="298"/>
        <v>851814000</v>
      </c>
      <c r="Q315" s="54">
        <f t="shared" si="298"/>
        <v>148186000</v>
      </c>
      <c r="R315" s="54">
        <f t="shared" si="298"/>
        <v>702455092.57000005</v>
      </c>
      <c r="S315" s="54">
        <f t="shared" si="298"/>
        <v>297544907.42999995</v>
      </c>
      <c r="T315" s="54">
        <f t="shared" si="298"/>
        <v>149358907.42999995</v>
      </c>
      <c r="U315" s="54">
        <f t="shared" si="298"/>
        <v>278871092.56999999</v>
      </c>
      <c r="V315" s="54">
        <f t="shared" si="298"/>
        <v>423584000.00000006</v>
      </c>
      <c r="W315" s="54">
        <f t="shared" si="298"/>
        <v>278871092.56999999</v>
      </c>
      <c r="X315" s="54">
        <f t="shared" si="298"/>
        <v>0</v>
      </c>
      <c r="Y315" s="34">
        <f t="shared" si="273"/>
        <v>0.70245509257000005</v>
      </c>
      <c r="Z315" s="34">
        <f t="shared" si="274"/>
        <v>0.27887109256999998</v>
      </c>
      <c r="AA315" s="34">
        <f t="shared" si="275"/>
        <v>0.27887109256999998</v>
      </c>
      <c r="AB315" s="34">
        <f t="shared" si="276"/>
        <v>0.39699490475572335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9"/>
        <v>0</v>
      </c>
      <c r="M316" s="54">
        <f>+M317</f>
        <v>1000000000</v>
      </c>
      <c r="N316" s="33">
        <f t="shared" si="286"/>
        <v>1.2057081049519077E-4</v>
      </c>
      <c r="O316" s="54">
        <f t="shared" si="298"/>
        <v>0</v>
      </c>
      <c r="P316" s="54">
        <f t="shared" si="298"/>
        <v>851814000</v>
      </c>
      <c r="Q316" s="54">
        <f t="shared" si="298"/>
        <v>148186000</v>
      </c>
      <c r="R316" s="54">
        <f t="shared" si="298"/>
        <v>702455092.57000005</v>
      </c>
      <c r="S316" s="54">
        <f t="shared" si="298"/>
        <v>297544907.42999995</v>
      </c>
      <c r="T316" s="54">
        <f t="shared" si="298"/>
        <v>149358907.42999995</v>
      </c>
      <c r="U316" s="54">
        <f t="shared" si="298"/>
        <v>278871092.56999999</v>
      </c>
      <c r="V316" s="54">
        <f t="shared" si="298"/>
        <v>423584000.00000006</v>
      </c>
      <c r="W316" s="54">
        <f t="shared" si="298"/>
        <v>278871092.56999999</v>
      </c>
      <c r="X316" s="54">
        <f t="shared" si="298"/>
        <v>0</v>
      </c>
      <c r="Y316" s="34">
        <f t="shared" si="273"/>
        <v>0.70245509257000005</v>
      </c>
      <c r="Z316" s="34">
        <f t="shared" si="274"/>
        <v>0.27887109256999998</v>
      </c>
      <c r="AA316" s="34">
        <f t="shared" si="275"/>
        <v>0.27887109256999998</v>
      </c>
      <c r="AB316" s="34">
        <f t="shared" si="276"/>
        <v>0.39699490475572335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9"/>
        <v>0</v>
      </c>
      <c r="M317" s="40">
        <f>+F317+L317</f>
        <v>1000000000</v>
      </c>
      <c r="N317" s="41">
        <f t="shared" si="286"/>
        <v>1.2057081049519077E-4</v>
      </c>
      <c r="O317" s="110">
        <v>0</v>
      </c>
      <c r="P317" s="39">
        <v>851814000</v>
      </c>
      <c r="Q317" s="39">
        <f>M317-P317</f>
        <v>148186000</v>
      </c>
      <c r="R317" s="39">
        <v>702455092.57000005</v>
      </c>
      <c r="S317" s="39">
        <f>+M317-R317</f>
        <v>297544907.42999995</v>
      </c>
      <c r="T317" s="39">
        <f>P317-R317</f>
        <v>149358907.42999995</v>
      </c>
      <c r="U317" s="39">
        <v>278871092.56999999</v>
      </c>
      <c r="V317" s="39">
        <f>+R317-U317</f>
        <v>423584000.00000006</v>
      </c>
      <c r="W317" s="39">
        <v>278871092.56999999</v>
      </c>
      <c r="X317" s="42">
        <f>+U317-W317</f>
        <v>0</v>
      </c>
      <c r="Y317" s="43">
        <f t="shared" si="273"/>
        <v>0.70245509257000005</v>
      </c>
      <c r="Z317" s="43">
        <f t="shared" si="274"/>
        <v>0.27887109256999998</v>
      </c>
      <c r="AA317" s="43">
        <f t="shared" si="275"/>
        <v>0.27887109256999998</v>
      </c>
      <c r="AB317" s="43">
        <f t="shared" si="276"/>
        <v>0.39699490475572335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9"/>
        <v>0</v>
      </c>
      <c r="M318" s="54">
        <f>+M319</f>
        <v>550000000</v>
      </c>
      <c r="N318" s="33">
        <f t="shared" si="286"/>
        <v>6.6313945772354923E-5</v>
      </c>
      <c r="O318" s="54">
        <f t="shared" ref="O318:X320" si="300">+O319</f>
        <v>0</v>
      </c>
      <c r="P318" s="54">
        <f t="shared" si="300"/>
        <v>200806700</v>
      </c>
      <c r="Q318" s="54">
        <f t="shared" si="300"/>
        <v>349193300</v>
      </c>
      <c r="R318" s="54">
        <f t="shared" si="300"/>
        <v>67568200</v>
      </c>
      <c r="S318" s="54">
        <f t="shared" si="300"/>
        <v>482431800</v>
      </c>
      <c r="T318" s="54">
        <f t="shared" si="300"/>
        <v>133238500</v>
      </c>
      <c r="U318" s="54">
        <f t="shared" si="300"/>
        <v>6878200</v>
      </c>
      <c r="V318" s="54">
        <f t="shared" si="300"/>
        <v>60690000</v>
      </c>
      <c r="W318" s="54">
        <f t="shared" si="300"/>
        <v>6878200</v>
      </c>
      <c r="X318" s="54">
        <f t="shared" si="300"/>
        <v>0</v>
      </c>
      <c r="Y318" s="34">
        <f t="shared" si="273"/>
        <v>0.12285127272727273</v>
      </c>
      <c r="Z318" s="34">
        <f t="shared" si="274"/>
        <v>1.2505818181818182E-2</v>
      </c>
      <c r="AA318" s="34">
        <f t="shared" si="275"/>
        <v>1.2505818181818182E-2</v>
      </c>
      <c r="AB318" s="34">
        <f t="shared" si="276"/>
        <v>0.10179640718562874</v>
      </c>
      <c r="AC318" s="154">
        <f t="shared" si="277"/>
        <v>1</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9"/>
        <v>0</v>
      </c>
      <c r="M319" s="54">
        <f>+M320</f>
        <v>550000000</v>
      </c>
      <c r="N319" s="33">
        <f t="shared" si="286"/>
        <v>6.6313945772354923E-5</v>
      </c>
      <c r="O319" s="54">
        <f t="shared" si="300"/>
        <v>0</v>
      </c>
      <c r="P319" s="54">
        <f t="shared" si="300"/>
        <v>200806700</v>
      </c>
      <c r="Q319" s="54">
        <f t="shared" si="300"/>
        <v>349193300</v>
      </c>
      <c r="R319" s="54">
        <f t="shared" si="300"/>
        <v>67568200</v>
      </c>
      <c r="S319" s="54">
        <f t="shared" si="300"/>
        <v>482431800</v>
      </c>
      <c r="T319" s="54">
        <f t="shared" si="300"/>
        <v>133238500</v>
      </c>
      <c r="U319" s="54">
        <f t="shared" si="300"/>
        <v>6878200</v>
      </c>
      <c r="V319" s="54">
        <f t="shared" si="300"/>
        <v>60690000</v>
      </c>
      <c r="W319" s="54">
        <f t="shared" si="300"/>
        <v>6878200</v>
      </c>
      <c r="X319" s="54">
        <f t="shared" si="300"/>
        <v>0</v>
      </c>
      <c r="Y319" s="34">
        <f t="shared" si="273"/>
        <v>0.12285127272727273</v>
      </c>
      <c r="Z319" s="34">
        <f t="shared" si="274"/>
        <v>1.2505818181818182E-2</v>
      </c>
      <c r="AA319" s="34">
        <f t="shared" si="275"/>
        <v>1.2505818181818182E-2</v>
      </c>
      <c r="AB319" s="34">
        <f t="shared" si="276"/>
        <v>0.10179640718562874</v>
      </c>
      <c r="AC319" s="154">
        <f t="shared" si="277"/>
        <v>1</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9"/>
        <v>0</v>
      </c>
      <c r="M320" s="54">
        <f>+M321</f>
        <v>550000000</v>
      </c>
      <c r="N320" s="33">
        <f t="shared" si="286"/>
        <v>6.6313945772354923E-5</v>
      </c>
      <c r="O320" s="54">
        <f t="shared" si="300"/>
        <v>0</v>
      </c>
      <c r="P320" s="54">
        <f t="shared" si="300"/>
        <v>200806700</v>
      </c>
      <c r="Q320" s="54">
        <f t="shared" si="300"/>
        <v>349193300</v>
      </c>
      <c r="R320" s="54">
        <f t="shared" si="300"/>
        <v>67568200</v>
      </c>
      <c r="S320" s="54">
        <f t="shared" si="300"/>
        <v>482431800</v>
      </c>
      <c r="T320" s="54">
        <f t="shared" si="300"/>
        <v>133238500</v>
      </c>
      <c r="U320" s="54">
        <f t="shared" si="300"/>
        <v>6878200</v>
      </c>
      <c r="V320" s="54">
        <f t="shared" si="300"/>
        <v>60690000</v>
      </c>
      <c r="W320" s="54">
        <f t="shared" si="300"/>
        <v>6878200</v>
      </c>
      <c r="X320" s="54">
        <f t="shared" si="300"/>
        <v>0</v>
      </c>
      <c r="Y320" s="34">
        <f t="shared" si="273"/>
        <v>0.12285127272727273</v>
      </c>
      <c r="Z320" s="34">
        <f t="shared" si="274"/>
        <v>1.2505818181818182E-2</v>
      </c>
      <c r="AA320" s="34">
        <f t="shared" si="275"/>
        <v>1.2505818181818182E-2</v>
      </c>
      <c r="AB320" s="34">
        <f t="shared" si="276"/>
        <v>0.10179640718562874</v>
      </c>
      <c r="AC320" s="154">
        <f t="shared" si="277"/>
        <v>1</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9"/>
        <v>0</v>
      </c>
      <c r="M321" s="40">
        <f>+F321+L321</f>
        <v>550000000</v>
      </c>
      <c r="N321" s="41">
        <f t="shared" si="286"/>
        <v>6.6313945772354923E-5</v>
      </c>
      <c r="O321" s="110">
        <v>0</v>
      </c>
      <c r="P321" s="39">
        <v>200806700</v>
      </c>
      <c r="Q321" s="39">
        <f>M321-P321</f>
        <v>349193300</v>
      </c>
      <c r="R321" s="39">
        <v>67568200</v>
      </c>
      <c r="S321" s="39">
        <f>+M321-R321</f>
        <v>482431800</v>
      </c>
      <c r="T321" s="39">
        <f>P321-R321</f>
        <v>133238500</v>
      </c>
      <c r="U321" s="39">
        <v>6878200</v>
      </c>
      <c r="V321" s="39">
        <f>+R321-U321</f>
        <v>60690000</v>
      </c>
      <c r="W321" s="39">
        <v>6878200</v>
      </c>
      <c r="X321" s="42">
        <f>+U321-W321</f>
        <v>0</v>
      </c>
      <c r="Y321" s="43">
        <f t="shared" si="273"/>
        <v>0.12285127272727273</v>
      </c>
      <c r="Z321" s="43">
        <f t="shared" si="274"/>
        <v>1.2505818181818182E-2</v>
      </c>
      <c r="AA321" s="43">
        <f t="shared" si="275"/>
        <v>1.2505818181818182E-2</v>
      </c>
      <c r="AB321" s="43">
        <f t="shared" si="276"/>
        <v>0.10179640718562874</v>
      </c>
      <c r="AC321" s="157">
        <f t="shared" si="277"/>
        <v>1</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9"/>
        <v>0</v>
      </c>
      <c r="M322" s="54">
        <f>+M323</f>
        <v>500000000</v>
      </c>
      <c r="N322" s="33">
        <f t="shared" si="286"/>
        <v>6.0285405247595385E-5</v>
      </c>
      <c r="O322" s="54">
        <f t="shared" ref="O322:X324" si="302">+O323</f>
        <v>0</v>
      </c>
      <c r="P322" s="54">
        <f t="shared" si="302"/>
        <v>479870200</v>
      </c>
      <c r="Q322" s="54">
        <f t="shared" si="302"/>
        <v>20129800</v>
      </c>
      <c r="R322" s="54">
        <f t="shared" si="302"/>
        <v>437402700</v>
      </c>
      <c r="S322" s="54">
        <f t="shared" si="302"/>
        <v>62597300</v>
      </c>
      <c r="T322" s="54">
        <f t="shared" si="302"/>
        <v>42467500</v>
      </c>
      <c r="U322" s="54">
        <f t="shared" si="302"/>
        <v>219137300</v>
      </c>
      <c r="V322" s="54">
        <f t="shared" si="302"/>
        <v>218265400</v>
      </c>
      <c r="W322" s="54">
        <f t="shared" si="302"/>
        <v>219137300</v>
      </c>
      <c r="X322" s="54">
        <f t="shared" si="302"/>
        <v>0</v>
      </c>
      <c r="Y322" s="34">
        <f t="shared" si="273"/>
        <v>0.87480539999999996</v>
      </c>
      <c r="Z322" s="34">
        <f t="shared" si="274"/>
        <v>0.43827460000000001</v>
      </c>
      <c r="AA322" s="34">
        <f t="shared" si="275"/>
        <v>0.43827460000000001</v>
      </c>
      <c r="AB322" s="34">
        <f>+U322/R322</f>
        <v>0.50099667880422316</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9"/>
        <v>0</v>
      </c>
      <c r="M323" s="54">
        <f>+M324</f>
        <v>500000000</v>
      </c>
      <c r="N323" s="33">
        <f t="shared" si="286"/>
        <v>6.0285405247595385E-5</v>
      </c>
      <c r="O323" s="54">
        <f t="shared" si="302"/>
        <v>0</v>
      </c>
      <c r="P323" s="54">
        <f t="shared" si="302"/>
        <v>479870200</v>
      </c>
      <c r="Q323" s="54">
        <f t="shared" si="302"/>
        <v>20129800</v>
      </c>
      <c r="R323" s="54">
        <f t="shared" si="302"/>
        <v>437402700</v>
      </c>
      <c r="S323" s="54">
        <f t="shared" si="302"/>
        <v>62597300</v>
      </c>
      <c r="T323" s="54">
        <f t="shared" si="302"/>
        <v>42467500</v>
      </c>
      <c r="U323" s="54">
        <f t="shared" si="302"/>
        <v>219137300</v>
      </c>
      <c r="V323" s="54">
        <f t="shared" si="302"/>
        <v>218265400</v>
      </c>
      <c r="W323" s="54">
        <f t="shared" si="302"/>
        <v>219137300</v>
      </c>
      <c r="X323" s="54">
        <f t="shared" si="302"/>
        <v>0</v>
      </c>
      <c r="Y323" s="34">
        <f t="shared" si="273"/>
        <v>0.87480539999999996</v>
      </c>
      <c r="Z323" s="34">
        <f t="shared" si="274"/>
        <v>0.43827460000000001</v>
      </c>
      <c r="AA323" s="34">
        <f t="shared" si="275"/>
        <v>0.43827460000000001</v>
      </c>
      <c r="AB323" s="34">
        <f>+U323/R323</f>
        <v>0.50099667880422316</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9"/>
        <v>0</v>
      </c>
      <c r="M324" s="54">
        <f>+M325</f>
        <v>500000000</v>
      </c>
      <c r="N324" s="33">
        <f t="shared" si="286"/>
        <v>6.0285405247595385E-5</v>
      </c>
      <c r="O324" s="54">
        <f t="shared" si="302"/>
        <v>0</v>
      </c>
      <c r="P324" s="54">
        <f t="shared" si="302"/>
        <v>479870200</v>
      </c>
      <c r="Q324" s="54">
        <f t="shared" si="302"/>
        <v>20129800</v>
      </c>
      <c r="R324" s="54">
        <f t="shared" si="302"/>
        <v>437402700</v>
      </c>
      <c r="S324" s="54">
        <f t="shared" si="302"/>
        <v>62597300</v>
      </c>
      <c r="T324" s="54">
        <f t="shared" si="302"/>
        <v>42467500</v>
      </c>
      <c r="U324" s="54">
        <f t="shared" si="302"/>
        <v>219137300</v>
      </c>
      <c r="V324" s="54">
        <f t="shared" si="302"/>
        <v>218265400</v>
      </c>
      <c r="W324" s="54">
        <f t="shared" si="302"/>
        <v>219137300</v>
      </c>
      <c r="X324" s="54">
        <f t="shared" si="302"/>
        <v>0</v>
      </c>
      <c r="Y324" s="34">
        <f t="shared" si="273"/>
        <v>0.87480539999999996</v>
      </c>
      <c r="Z324" s="34">
        <f t="shared" si="274"/>
        <v>0.43827460000000001</v>
      </c>
      <c r="AA324" s="34">
        <f t="shared" si="275"/>
        <v>0.43827460000000001</v>
      </c>
      <c r="AB324" s="34">
        <f>+U324/R324</f>
        <v>0.50099667880422316</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9"/>
        <v>0</v>
      </c>
      <c r="M325" s="77">
        <f>+F325+L325</f>
        <v>500000000</v>
      </c>
      <c r="N325" s="257">
        <f t="shared" si="286"/>
        <v>6.0285405247595385E-5</v>
      </c>
      <c r="O325" s="151">
        <v>0</v>
      </c>
      <c r="P325" s="76">
        <v>479870200</v>
      </c>
      <c r="Q325" s="76">
        <f>M325-P325</f>
        <v>20129800</v>
      </c>
      <c r="R325" s="76">
        <v>437402700</v>
      </c>
      <c r="S325" s="76">
        <f>+M325-R325</f>
        <v>62597300</v>
      </c>
      <c r="T325" s="76">
        <f>P325-R325</f>
        <v>42467500</v>
      </c>
      <c r="U325" s="76">
        <v>219137300</v>
      </c>
      <c r="V325" s="76">
        <f>+R325-U325</f>
        <v>218265400</v>
      </c>
      <c r="W325" s="76">
        <v>219137300</v>
      </c>
      <c r="X325" s="79">
        <f>+U325-W325</f>
        <v>0</v>
      </c>
      <c r="Y325" s="85">
        <f t="shared" si="273"/>
        <v>0.87480539999999996</v>
      </c>
      <c r="Z325" s="85">
        <f t="shared" si="274"/>
        <v>0.43827460000000001</v>
      </c>
      <c r="AA325" s="85">
        <f t="shared" si="275"/>
        <v>0.43827460000000001</v>
      </c>
      <c r="AB325" s="43">
        <f>+U325/R325</f>
        <v>0.50099667880422316</v>
      </c>
      <c r="AC325" s="157">
        <f>+W325/U325</f>
        <v>1</v>
      </c>
    </row>
    <row r="326" spans="1:29" ht="30.75" customHeight="1" thickBot="1" x14ac:dyDescent="0.3">
      <c r="A326" s="288" t="s">
        <v>497</v>
      </c>
      <c r="B326" s="289"/>
      <c r="C326" s="289"/>
      <c r="D326" s="289"/>
      <c r="E326" s="290"/>
      <c r="F326" s="20">
        <f t="shared" ref="F326:X326" si="303">+F9+F10+F108+F109+F117+F118+F119</f>
        <v>9530365807793</v>
      </c>
      <c r="G326" s="20">
        <f t="shared" si="303"/>
        <v>0</v>
      </c>
      <c r="H326" s="20">
        <f t="shared" si="303"/>
        <v>0</v>
      </c>
      <c r="I326" s="20">
        <f t="shared" si="303"/>
        <v>1236484428934</v>
      </c>
      <c r="J326" s="20">
        <f t="shared" si="303"/>
        <v>1135172369.8899999</v>
      </c>
      <c r="K326" s="20">
        <f t="shared" si="303"/>
        <v>1135172369.8899999</v>
      </c>
      <c r="L326" s="20">
        <f t="shared" si="303"/>
        <v>-1236484428934</v>
      </c>
      <c r="M326" s="20">
        <f t="shared" si="303"/>
        <v>8293881378859</v>
      </c>
      <c r="N326" s="258">
        <f t="shared" si="303"/>
        <v>0.99999999999999989</v>
      </c>
      <c r="O326" s="20">
        <f t="shared" si="303"/>
        <v>14251497297</v>
      </c>
      <c r="P326" s="20">
        <f t="shared" si="303"/>
        <v>7512307430262.7998</v>
      </c>
      <c r="Q326" s="20">
        <f t="shared" si="303"/>
        <v>781602565248.19995</v>
      </c>
      <c r="R326" s="20">
        <f t="shared" si="303"/>
        <v>7445832789395.0098</v>
      </c>
      <c r="S326" s="20">
        <f t="shared" si="303"/>
        <v>848048589463.98999</v>
      </c>
      <c r="T326" s="20">
        <f>+T9+T10+T108+T109+T117+T118+T119</f>
        <v>66446024215.790001</v>
      </c>
      <c r="U326" s="20">
        <f t="shared" si="303"/>
        <v>2564728872887.5103</v>
      </c>
      <c r="V326" s="20">
        <f t="shared" si="303"/>
        <v>4881103916507.5</v>
      </c>
      <c r="W326" s="20">
        <f t="shared" si="303"/>
        <v>2563293482742.5103</v>
      </c>
      <c r="X326" s="20">
        <f t="shared" si="303"/>
        <v>1435390144.9999998</v>
      </c>
      <c r="Y326" s="258">
        <f t="shared" si="273"/>
        <v>0.89775009422902341</v>
      </c>
      <c r="Z326" s="258">
        <f t="shared" si="274"/>
        <v>0.3092314389044642</v>
      </c>
      <c r="AA326" s="258">
        <f t="shared" si="275"/>
        <v>0.30905837275130477</v>
      </c>
      <c r="AB326" s="258">
        <f>+U326/R326</f>
        <v>0.34445158055931846</v>
      </c>
      <c r="AC326" s="259">
        <f>+W326/U326</f>
        <v>0.99944033454757186</v>
      </c>
    </row>
    <row r="327" spans="1:29" s="134" customFormat="1" ht="35.25" customHeight="1" thickBot="1" x14ac:dyDescent="0.3">
      <c r="A327" s="3" t="s">
        <v>498</v>
      </c>
      <c r="E327" s="135"/>
      <c r="F327" s="136"/>
      <c r="G327" s="136"/>
      <c r="H327" s="136"/>
      <c r="I327" s="136"/>
      <c r="J327" s="136">
        <f>+J326-K326</f>
        <v>0</v>
      </c>
      <c r="K327" s="136">
        <f>+K326-J326</f>
        <v>0</v>
      </c>
      <c r="L327" s="136"/>
      <c r="M327" s="137"/>
      <c r="N327" s="138"/>
      <c r="O327" s="136"/>
      <c r="P327" s="136">
        <v>-1236484428934</v>
      </c>
      <c r="Q327" s="136">
        <v>-280351829273.65015</v>
      </c>
      <c r="R327" s="136"/>
      <c r="S327" s="136"/>
      <c r="T327" s="136"/>
      <c r="U327" s="136"/>
      <c r="V327" s="136"/>
      <c r="W327" s="139"/>
      <c r="X327" s="136"/>
      <c r="Y327" s="140"/>
      <c r="Z327" s="140"/>
      <c r="AA327" s="140"/>
      <c r="AB327" s="140"/>
      <c r="AC327" s="140"/>
    </row>
    <row r="328" spans="1:29" ht="325.5" customHeight="1" thickBot="1" x14ac:dyDescent="0.3">
      <c r="A328" s="291" t="s">
        <v>585</v>
      </c>
      <c r="B328" s="292"/>
      <c r="C328" s="292"/>
      <c r="D328" s="292"/>
      <c r="E328" s="292"/>
      <c r="F328" s="292"/>
      <c r="G328" s="292"/>
      <c r="H328" s="292"/>
      <c r="I328" s="292"/>
      <c r="J328" s="292"/>
      <c r="K328" s="292"/>
      <c r="L328" s="292"/>
      <c r="M328" s="292"/>
      <c r="N328" s="292"/>
      <c r="O328" s="293"/>
      <c r="T328" s="5"/>
    </row>
    <row r="329" spans="1:29" s="142" customFormat="1" ht="16.5" customHeight="1" x14ac:dyDescent="0.25">
      <c r="A329" s="100" t="s">
        <v>586</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1">
    <mergeCell ref="B108:B109"/>
    <mergeCell ref="A9:A10"/>
    <mergeCell ref="A91:A92"/>
    <mergeCell ref="A328:O328"/>
    <mergeCell ref="D282:D283"/>
    <mergeCell ref="E282:E283"/>
    <mergeCell ref="D292:D293"/>
    <mergeCell ref="E292:E293"/>
    <mergeCell ref="D294:D295"/>
    <mergeCell ref="E294:E295"/>
    <mergeCell ref="D300:D301"/>
    <mergeCell ref="E300:E301"/>
    <mergeCell ref="D302:D303"/>
    <mergeCell ref="E302:E303"/>
    <mergeCell ref="A326:E326"/>
    <mergeCell ref="D256:D257"/>
    <mergeCell ref="E256:E257"/>
    <mergeCell ref="D258:D259"/>
    <mergeCell ref="E258:E259"/>
    <mergeCell ref="D280:D281"/>
    <mergeCell ref="E280:E281"/>
    <mergeCell ref="D134:D135"/>
    <mergeCell ref="E134:E135"/>
    <mergeCell ref="D252:D253"/>
    <mergeCell ref="E252:E253"/>
    <mergeCell ref="D254:D255"/>
    <mergeCell ref="E254:E255"/>
    <mergeCell ref="D120:D121"/>
    <mergeCell ref="E120:E121"/>
    <mergeCell ref="D122:D123"/>
    <mergeCell ref="E122:E123"/>
    <mergeCell ref="D132:D133"/>
    <mergeCell ref="E132:E133"/>
    <mergeCell ref="C108:C109"/>
    <mergeCell ref="E108:E109"/>
    <mergeCell ref="C110:C111"/>
    <mergeCell ref="E110:E111"/>
    <mergeCell ref="D117:D119"/>
    <mergeCell ref="E117:E119"/>
    <mergeCell ref="W7:W8"/>
    <mergeCell ref="G7:L7"/>
    <mergeCell ref="M7:M8"/>
    <mergeCell ref="N7:N8"/>
    <mergeCell ref="O7:O8"/>
    <mergeCell ref="D9:D10"/>
    <mergeCell ref="E9:E10"/>
    <mergeCell ref="D91:D92"/>
    <mergeCell ref="E91:E92"/>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A108:A109"/>
    <mergeCell ref="A110:A111"/>
    <mergeCell ref="A117:A119"/>
    <mergeCell ref="A120:A121"/>
    <mergeCell ref="A122:A123"/>
    <mergeCell ref="A132:A133"/>
    <mergeCell ref="A134:A135"/>
    <mergeCell ref="B132:B133"/>
    <mergeCell ref="B134:B135"/>
    <mergeCell ref="B110:B111"/>
    <mergeCell ref="B122:B123"/>
    <mergeCell ref="B120:B121"/>
    <mergeCell ref="A300:A301"/>
    <mergeCell ref="A302:A303"/>
    <mergeCell ref="A294:A295"/>
    <mergeCell ref="A292:A293"/>
    <mergeCell ref="A280:A281"/>
    <mergeCell ref="A254:A255"/>
    <mergeCell ref="A252:A253"/>
    <mergeCell ref="B280:B281"/>
    <mergeCell ref="B282:B283"/>
    <mergeCell ref="A282:A283"/>
    <mergeCell ref="A258:A259"/>
    <mergeCell ref="A256:A25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5C99-7BE7-48C6-820E-F4F4B47EF692}">
  <sheetPr>
    <tabColor theme="0"/>
  </sheetPr>
  <dimension ref="A1:AD334"/>
  <sheetViews>
    <sheetView zoomScale="68" zoomScaleNormal="68" workbookViewId="0">
      <pane xSplit="4" ySplit="10" topLeftCell="E11" activePane="bottomRight" state="frozen"/>
      <selection pane="topRight" activeCell="E1" sqref="E1"/>
      <selection pane="bottomLeft" activeCell="A11" sqref="A11"/>
      <selection pane="bottomRight" activeCell="O95" sqref="O95:P95"/>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row>
    <row r="2" spans="1:29" ht="24" x14ac:dyDescent="0.2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row>
    <row r="3" spans="1:29" ht="21" x14ac:dyDescent="0.25">
      <c r="A3" s="339" t="s">
        <v>1</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row>
    <row r="4" spans="1:29" ht="27" customHeight="1" x14ac:dyDescent="0.25">
      <c r="A4" s="340" t="s">
        <v>590</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f>+T328-'[3]EJECUCIÓN VIGENCIA cruce'!$AU$333</f>
        <v>0</v>
      </c>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1" t="s">
        <v>6</v>
      </c>
      <c r="B7" s="334" t="s">
        <v>7</v>
      </c>
      <c r="C7" s="334" t="s">
        <v>8</v>
      </c>
      <c r="D7" s="334" t="s">
        <v>9</v>
      </c>
      <c r="E7" s="334" t="s">
        <v>10</v>
      </c>
      <c r="F7" s="334" t="s">
        <v>11</v>
      </c>
      <c r="G7" s="334" t="s">
        <v>12</v>
      </c>
      <c r="H7" s="334"/>
      <c r="I7" s="334"/>
      <c r="J7" s="334"/>
      <c r="K7" s="334"/>
      <c r="L7" s="335"/>
      <c r="M7" s="336" t="s">
        <v>13</v>
      </c>
      <c r="N7" s="336" t="s">
        <v>14</v>
      </c>
      <c r="O7" s="336" t="s">
        <v>15</v>
      </c>
      <c r="P7" s="330" t="s">
        <v>16</v>
      </c>
      <c r="Q7" s="330" t="s">
        <v>17</v>
      </c>
      <c r="R7" s="330" t="s">
        <v>18</v>
      </c>
      <c r="S7" s="332" t="s">
        <v>19</v>
      </c>
      <c r="T7" s="332" t="s">
        <v>20</v>
      </c>
      <c r="U7" s="332" t="s">
        <v>21</v>
      </c>
      <c r="V7" s="332" t="s">
        <v>22</v>
      </c>
      <c r="W7" s="332" t="s">
        <v>23</v>
      </c>
      <c r="X7" s="332" t="s">
        <v>24</v>
      </c>
      <c r="Y7" s="344" t="s">
        <v>25</v>
      </c>
      <c r="Z7" s="344"/>
      <c r="AA7" s="344"/>
      <c r="AB7" s="344"/>
      <c r="AC7" s="345"/>
    </row>
    <row r="8" spans="1:29" ht="84.75" customHeight="1" thickBot="1" x14ac:dyDescent="0.3">
      <c r="A8" s="358"/>
      <c r="B8" s="359"/>
      <c r="C8" s="359"/>
      <c r="D8" s="359"/>
      <c r="E8" s="359"/>
      <c r="F8" s="359"/>
      <c r="G8" s="231" t="s">
        <v>26</v>
      </c>
      <c r="H8" s="231" t="s">
        <v>27</v>
      </c>
      <c r="I8" s="231" t="s">
        <v>28</v>
      </c>
      <c r="J8" s="231" t="s">
        <v>29</v>
      </c>
      <c r="K8" s="231" t="s">
        <v>30</v>
      </c>
      <c r="L8" s="232" t="s">
        <v>31</v>
      </c>
      <c r="M8" s="357"/>
      <c r="N8" s="357"/>
      <c r="O8" s="357"/>
      <c r="P8" s="360"/>
      <c r="Q8" s="360"/>
      <c r="R8" s="360"/>
      <c r="S8" s="356"/>
      <c r="T8" s="356"/>
      <c r="U8" s="356"/>
      <c r="V8" s="356"/>
      <c r="W8" s="356"/>
      <c r="X8" s="356"/>
      <c r="Y8" s="233" t="s">
        <v>32</v>
      </c>
      <c r="Z8" s="233" t="s">
        <v>33</v>
      </c>
      <c r="AA8" s="233" t="s">
        <v>34</v>
      </c>
      <c r="AB8" s="233" t="s">
        <v>35</v>
      </c>
      <c r="AC8" s="234" t="s">
        <v>36</v>
      </c>
    </row>
    <row r="9" spans="1:29" s="2" customFormat="1" ht="32.25" customHeight="1" thickBot="1" x14ac:dyDescent="0.3">
      <c r="A9" s="351" t="s">
        <v>37</v>
      </c>
      <c r="B9" s="19" t="s">
        <v>38</v>
      </c>
      <c r="C9" s="19">
        <v>10</v>
      </c>
      <c r="D9" s="361" t="s">
        <v>39</v>
      </c>
      <c r="E9" s="363" t="s">
        <v>40</v>
      </c>
      <c r="F9" s="20">
        <f t="shared" ref="F9:K9" si="0">+F101</f>
        <v>10647256000</v>
      </c>
      <c r="G9" s="20">
        <f t="shared" si="0"/>
        <v>0</v>
      </c>
      <c r="H9" s="20">
        <f t="shared" si="0"/>
        <v>0</v>
      </c>
      <c r="I9" s="20">
        <f t="shared" si="0"/>
        <v>5000000000</v>
      </c>
      <c r="J9" s="20">
        <f t="shared" si="0"/>
        <v>1134961772.28</v>
      </c>
      <c r="K9" s="20">
        <f t="shared" si="0"/>
        <v>1134961772.28</v>
      </c>
      <c r="L9" s="20">
        <f t="shared" ref="L9:L40" si="1">+G9-H9-I9+J9-K9</f>
        <v>-5000000000</v>
      </c>
      <c r="M9" s="20">
        <f>+M101</f>
        <v>5647256000</v>
      </c>
      <c r="N9" s="258">
        <f t="shared" ref="N9:N72" si="2">M9/$M$328</f>
        <v>6.8089423299382901E-4</v>
      </c>
      <c r="O9" s="20">
        <f t="shared" ref="O9:X9" si="3">+O101</f>
        <v>0</v>
      </c>
      <c r="P9" s="20">
        <f t="shared" si="3"/>
        <v>5647244576</v>
      </c>
      <c r="Q9" s="20">
        <f t="shared" si="3"/>
        <v>11424.000000238419</v>
      </c>
      <c r="R9" s="20">
        <f t="shared" si="3"/>
        <v>5646366464.3199997</v>
      </c>
      <c r="S9" s="20">
        <f t="shared" si="3"/>
        <v>889535.68000006676</v>
      </c>
      <c r="T9" s="20">
        <f t="shared" si="3"/>
        <v>878111.68000030518</v>
      </c>
      <c r="U9" s="20">
        <f t="shared" si="3"/>
        <v>5646366464.3199997</v>
      </c>
      <c r="V9" s="20">
        <f t="shared" si="3"/>
        <v>0</v>
      </c>
      <c r="W9" s="20">
        <f t="shared" si="3"/>
        <v>5646366464.3199997</v>
      </c>
      <c r="X9" s="20">
        <f t="shared" si="3"/>
        <v>0</v>
      </c>
      <c r="Y9" s="235">
        <f t="shared" ref="Y9:Y39" si="4">+R9/M9</f>
        <v>0.99984248355661576</v>
      </c>
      <c r="Z9" s="235">
        <f t="shared" ref="Z9:Z39" si="5">+U9/M9</f>
        <v>0.99984248355661576</v>
      </c>
      <c r="AA9" s="235">
        <f t="shared" ref="AA9:AA39" si="6">+W9/M9</f>
        <v>0.99984248355661576</v>
      </c>
      <c r="AB9" s="235">
        <f t="shared" ref="AB9:AB38" si="7">+U9/R9</f>
        <v>1</v>
      </c>
      <c r="AC9" s="237">
        <f t="shared" ref="AC9:AC38" si="8">+W9/U9</f>
        <v>1</v>
      </c>
    </row>
    <row r="10" spans="1:29" s="2" customFormat="1" ht="27" customHeight="1" thickBot="1" x14ac:dyDescent="0.3">
      <c r="A10" s="352"/>
      <c r="B10" s="230" t="s">
        <v>41</v>
      </c>
      <c r="C10" s="230">
        <v>20</v>
      </c>
      <c r="D10" s="362"/>
      <c r="E10" s="36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12277532934</v>
      </c>
      <c r="P10" s="236">
        <f t="shared" si="10"/>
        <v>94196495349.119995</v>
      </c>
      <c r="Q10" s="236">
        <f t="shared" si="10"/>
        <v>29475480760.880001</v>
      </c>
      <c r="R10" s="236">
        <f t="shared" si="10"/>
        <v>68653911341.149994</v>
      </c>
      <c r="S10" s="236">
        <f t="shared" si="10"/>
        <v>55018064768.849998</v>
      </c>
      <c r="T10" s="236">
        <f t="shared" si="10"/>
        <v>25542584007.969997</v>
      </c>
      <c r="U10" s="236">
        <f t="shared" si="10"/>
        <v>62562938501.279999</v>
      </c>
      <c r="V10" s="236">
        <f t="shared" si="10"/>
        <v>6090972839.8700018</v>
      </c>
      <c r="W10" s="236">
        <f t="shared" si="10"/>
        <v>61047219347.979996</v>
      </c>
      <c r="X10" s="236">
        <f t="shared" si="10"/>
        <v>1515719153.3</v>
      </c>
      <c r="Y10" s="235">
        <f t="shared" si="4"/>
        <v>0.55512908825913632</v>
      </c>
      <c r="Z10" s="235">
        <f t="shared" si="5"/>
        <v>0.50587805313010781</v>
      </c>
      <c r="AA10" s="235">
        <f t="shared" si="6"/>
        <v>0.49362209021129866</v>
      </c>
      <c r="AB10" s="235">
        <f t="shared" si="7"/>
        <v>0.91128003167069127</v>
      </c>
      <c r="AC10" s="237">
        <f t="shared" si="8"/>
        <v>0.97577289063446093</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47793695625.879997</v>
      </c>
      <c r="S11" s="24">
        <f t="shared" si="12"/>
        <v>31272652124.119999</v>
      </c>
      <c r="T11" s="24">
        <f t="shared" si="12"/>
        <v>20158114374.119999</v>
      </c>
      <c r="U11" s="24">
        <f t="shared" si="12"/>
        <v>47611317393.879997</v>
      </c>
      <c r="V11" s="24">
        <f t="shared" si="12"/>
        <v>182378232</v>
      </c>
      <c r="W11" s="24">
        <f t="shared" si="12"/>
        <v>46199385627.879997</v>
      </c>
      <c r="X11" s="24">
        <f t="shared" si="12"/>
        <v>1411931766</v>
      </c>
      <c r="Y11" s="27">
        <f t="shared" si="4"/>
        <v>0.60447582297590063</v>
      </c>
      <c r="Z11" s="27">
        <f t="shared" si="5"/>
        <v>0.60216917498734468</v>
      </c>
      <c r="AA11" s="27">
        <f t="shared" si="6"/>
        <v>0.58431161856568736</v>
      </c>
      <c r="AB11" s="27">
        <f t="shared" si="7"/>
        <v>0.99618405252802333</v>
      </c>
      <c r="AC11" s="28">
        <f t="shared" si="8"/>
        <v>0.9703446188157463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47793695625.879997</v>
      </c>
      <c r="S12" s="32">
        <f t="shared" si="14"/>
        <v>31272652124.119999</v>
      </c>
      <c r="T12" s="32">
        <f t="shared" si="14"/>
        <v>20158114374.119999</v>
      </c>
      <c r="U12" s="32">
        <f t="shared" si="14"/>
        <v>47611317393.879997</v>
      </c>
      <c r="V12" s="32">
        <f t="shared" si="14"/>
        <v>182378232</v>
      </c>
      <c r="W12" s="32">
        <f t="shared" si="14"/>
        <v>46199385627.879997</v>
      </c>
      <c r="X12" s="32">
        <f t="shared" si="14"/>
        <v>1411931766</v>
      </c>
      <c r="Y12" s="34">
        <f t="shared" si="4"/>
        <v>0.60447582297590063</v>
      </c>
      <c r="Z12" s="34">
        <f t="shared" si="5"/>
        <v>0.60216917498734468</v>
      </c>
      <c r="AA12" s="34">
        <f t="shared" si="6"/>
        <v>0.58431161856568736</v>
      </c>
      <c r="AB12" s="34">
        <f t="shared" si="7"/>
        <v>0.99618405252802333</v>
      </c>
      <c r="AC12" s="35">
        <f t="shared" si="8"/>
        <v>0.9703446188157463</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31980564787.779999</v>
      </c>
      <c r="S13" s="32">
        <f t="shared" si="16"/>
        <v>14330054212.219999</v>
      </c>
      <c r="T13" s="32">
        <f t="shared" si="16"/>
        <v>14330054212.219999</v>
      </c>
      <c r="U13" s="32">
        <f t="shared" si="16"/>
        <v>31888539016.779999</v>
      </c>
      <c r="V13" s="32">
        <f t="shared" si="16"/>
        <v>92025771</v>
      </c>
      <c r="W13" s="32">
        <f t="shared" si="16"/>
        <v>31888539016.779999</v>
      </c>
      <c r="X13" s="32">
        <f t="shared" si="16"/>
        <v>0</v>
      </c>
      <c r="Y13" s="34">
        <f t="shared" si="4"/>
        <v>0.6905665585635985</v>
      </c>
      <c r="Z13" s="34">
        <f t="shared" si="5"/>
        <v>0.68857941667288014</v>
      </c>
      <c r="AA13" s="34">
        <f t="shared" si="6"/>
        <v>0.68857941667288014</v>
      </c>
      <c r="AB13" s="34">
        <f t="shared" si="7"/>
        <v>0.99712244697332042</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31980564787.779999</v>
      </c>
      <c r="S14" s="32">
        <f t="shared" si="18"/>
        <v>14330054212.219999</v>
      </c>
      <c r="T14" s="32">
        <f t="shared" si="18"/>
        <v>14330054212.219999</v>
      </c>
      <c r="U14" s="32">
        <f t="shared" si="18"/>
        <v>31888539016.779999</v>
      </c>
      <c r="V14" s="32">
        <f t="shared" si="18"/>
        <v>92025771</v>
      </c>
      <c r="W14" s="32">
        <f t="shared" si="18"/>
        <v>31888539016.779999</v>
      </c>
      <c r="X14" s="32">
        <f t="shared" si="18"/>
        <v>0</v>
      </c>
      <c r="Y14" s="34">
        <f t="shared" si="4"/>
        <v>0.6905665585635985</v>
      </c>
      <c r="Z14" s="34">
        <f t="shared" si="5"/>
        <v>0.68857941667288014</v>
      </c>
      <c r="AA14" s="34">
        <f t="shared" si="6"/>
        <v>0.68857941667288014</v>
      </c>
      <c r="AB14" s="34">
        <f t="shared" si="7"/>
        <v>0.99712244697332042</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25497918102.209999</v>
      </c>
      <c r="S15" s="39">
        <f t="shared" ref="S15:S23" si="21">+M15-R15</f>
        <v>9165268308.7900009</v>
      </c>
      <c r="T15" s="39">
        <f t="shared" ref="T15:T23" si="22">P15-R15</f>
        <v>9165268308.7900009</v>
      </c>
      <c r="U15" s="39">
        <v>25496040321.209999</v>
      </c>
      <c r="V15" s="39">
        <f t="shared" ref="V15:V23" si="23">+R15-U15</f>
        <v>1877781</v>
      </c>
      <c r="W15" s="39">
        <v>25496040321.209999</v>
      </c>
      <c r="X15" s="42">
        <f t="shared" ref="X15:X23" si="24">+U15-W15</f>
        <v>0</v>
      </c>
      <c r="Y15" s="43">
        <f t="shared" si="4"/>
        <v>0.73559071574904322</v>
      </c>
      <c r="Z15" s="43">
        <f t="shared" si="5"/>
        <v>0.73553654355097309</v>
      </c>
      <c r="AA15" s="43">
        <f t="shared" si="6"/>
        <v>0.73553654355097309</v>
      </c>
      <c r="AB15" s="43">
        <f t="shared" si="7"/>
        <v>0.99992635551685149</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2536645371</v>
      </c>
      <c r="S16" s="39">
        <f t="shared" si="21"/>
        <v>1103564439</v>
      </c>
      <c r="T16" s="39">
        <f t="shared" si="22"/>
        <v>1103564439</v>
      </c>
      <c r="U16" s="39">
        <v>2536645371</v>
      </c>
      <c r="V16" s="39">
        <f t="shared" si="23"/>
        <v>0</v>
      </c>
      <c r="W16" s="39">
        <v>2536645371</v>
      </c>
      <c r="X16" s="42">
        <f t="shared" si="24"/>
        <v>0</v>
      </c>
      <c r="Y16" s="43">
        <f t="shared" si="4"/>
        <v>0.69684043046958333</v>
      </c>
      <c r="Z16" s="43">
        <f t="shared" si="5"/>
        <v>0.69684043046958333</v>
      </c>
      <c r="AA16" s="43">
        <f t="shared" si="6"/>
        <v>0.69684043046958333</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1886284</v>
      </c>
      <c r="S17" s="39">
        <f t="shared" si="21"/>
        <v>3253416</v>
      </c>
      <c r="T17" s="39">
        <f t="shared" si="22"/>
        <v>3253416</v>
      </c>
      <c r="U17" s="39">
        <v>1886284</v>
      </c>
      <c r="V17" s="39">
        <f t="shared" si="23"/>
        <v>0</v>
      </c>
      <c r="W17" s="39">
        <v>1886284</v>
      </c>
      <c r="X17" s="42">
        <f t="shared" si="24"/>
        <v>0</v>
      </c>
      <c r="Y17" s="43">
        <f t="shared" si="4"/>
        <v>0.3670027433507792</v>
      </c>
      <c r="Z17" s="43">
        <f t="shared" si="5"/>
        <v>0.3670027433507792</v>
      </c>
      <c r="AA17" s="43">
        <f t="shared" si="6"/>
        <v>0.3670027433507792</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3813334</v>
      </c>
      <c r="S18" s="39">
        <f t="shared" si="21"/>
        <v>2026496</v>
      </c>
      <c r="T18" s="39">
        <f t="shared" si="22"/>
        <v>2026496</v>
      </c>
      <c r="U18" s="39">
        <v>3813334</v>
      </c>
      <c r="V18" s="39">
        <f t="shared" si="23"/>
        <v>0</v>
      </c>
      <c r="W18" s="39">
        <v>3813334</v>
      </c>
      <c r="X18" s="42">
        <f t="shared" si="24"/>
        <v>0</v>
      </c>
      <c r="Y18" s="43">
        <f t="shared" si="4"/>
        <v>0.65298715887277536</v>
      </c>
      <c r="Z18" s="43">
        <f t="shared" si="5"/>
        <v>0.65298715887277536</v>
      </c>
      <c r="AA18" s="43">
        <f t="shared" si="6"/>
        <v>0.65298715887277536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1692178730.2</v>
      </c>
      <c r="S19" s="39">
        <f t="shared" si="21"/>
        <v>43259390.799999952</v>
      </c>
      <c r="T19" s="39">
        <f t="shared" si="22"/>
        <v>43259390.799999952</v>
      </c>
      <c r="U19" s="39">
        <v>1670636449.2</v>
      </c>
      <c r="V19" s="39">
        <f t="shared" si="23"/>
        <v>21542281</v>
      </c>
      <c r="W19" s="39">
        <v>1670636449.2</v>
      </c>
      <c r="X19" s="42">
        <f t="shared" si="24"/>
        <v>0</v>
      </c>
      <c r="Y19" s="43">
        <f t="shared" si="4"/>
        <v>0.97507292811162127</v>
      </c>
      <c r="Z19" s="43">
        <f t="shared" si="5"/>
        <v>0.96265976238745998</v>
      </c>
      <c r="AA19" s="43">
        <f t="shared" si="6"/>
        <v>0.96265976238745998</v>
      </c>
      <c r="AB19" s="43">
        <f t="shared" si="7"/>
        <v>0.98726950019194848</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799269155.24000001</v>
      </c>
      <c r="S20" s="39">
        <f t="shared" si="21"/>
        <v>480115742.75999999</v>
      </c>
      <c r="T20" s="39">
        <f t="shared" si="22"/>
        <v>480115742.75999999</v>
      </c>
      <c r="U20" s="39">
        <v>797021405.24000001</v>
      </c>
      <c r="V20" s="39">
        <f t="shared" si="23"/>
        <v>2247750</v>
      </c>
      <c r="W20" s="39">
        <v>797021405.24000001</v>
      </c>
      <c r="X20" s="42">
        <f t="shared" si="24"/>
        <v>0</v>
      </c>
      <c r="Y20" s="43">
        <f t="shared" si="4"/>
        <v>0.62472924019148457</v>
      </c>
      <c r="Z20" s="43">
        <f t="shared" si="5"/>
        <v>0.6229723412289333</v>
      </c>
      <c r="AA20" s="43">
        <f t="shared" si="6"/>
        <v>0.6229723412289333</v>
      </c>
      <c r="AB20" s="43">
        <f t="shared" si="7"/>
        <v>0.99718774334620097</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85532343</v>
      </c>
      <c r="S21" s="39">
        <f t="shared" si="21"/>
        <v>85011590</v>
      </c>
      <c r="T21" s="39">
        <f t="shared" si="22"/>
        <v>85011590</v>
      </c>
      <c r="U21" s="39">
        <v>85532343</v>
      </c>
      <c r="V21" s="39">
        <f t="shared" si="23"/>
        <v>0</v>
      </c>
      <c r="W21" s="39">
        <v>85532343</v>
      </c>
      <c r="X21" s="42">
        <f t="shared" si="24"/>
        <v>0</v>
      </c>
      <c r="Y21" s="43">
        <f t="shared" si="4"/>
        <v>0.5015267414995056</v>
      </c>
      <c r="Z21" s="43">
        <f t="shared" si="5"/>
        <v>0.5015267414995056</v>
      </c>
      <c r="AA21" s="43">
        <f t="shared" si="6"/>
        <v>0.5015267414995056</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105424257.87</v>
      </c>
      <c r="V22" s="39">
        <f t="shared" si="23"/>
        <v>22174026</v>
      </c>
      <c r="W22" s="39">
        <v>105424257.87</v>
      </c>
      <c r="X22" s="42">
        <f t="shared" si="24"/>
        <v>0</v>
      </c>
      <c r="Y22" s="43">
        <f t="shared" si="4"/>
        <v>4.3561487213763753E-2</v>
      </c>
      <c r="Z22" s="43">
        <f t="shared" si="5"/>
        <v>3.599137325313416E-2</v>
      </c>
      <c r="AA22" s="43">
        <f t="shared" si="6"/>
        <v>3.599137325313416E-2</v>
      </c>
      <c r="AB22" s="43">
        <f t="shared" si="7"/>
        <v>0.82622002955312945</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1235723184.26</v>
      </c>
      <c r="S23" s="39">
        <f t="shared" si="21"/>
        <v>645999586.74000001</v>
      </c>
      <c r="T23" s="39">
        <f t="shared" si="22"/>
        <v>645999586.74000001</v>
      </c>
      <c r="U23" s="39">
        <v>1191539251.26</v>
      </c>
      <c r="V23" s="39">
        <f t="shared" si="23"/>
        <v>44183933</v>
      </c>
      <c r="W23" s="39">
        <v>1191539251.26</v>
      </c>
      <c r="X23" s="42">
        <f t="shared" si="24"/>
        <v>0</v>
      </c>
      <c r="Y23" s="43">
        <f t="shared" si="4"/>
        <v>0.65669778954914926</v>
      </c>
      <c r="Z23" s="43">
        <f t="shared" si="5"/>
        <v>0.63321721436510159</v>
      </c>
      <c r="AA23" s="43">
        <f t="shared" si="6"/>
        <v>0.63321721436510159</v>
      </c>
      <c r="AB23" s="43">
        <f t="shared" si="7"/>
        <v>0.96424447354974641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12275700615.080002</v>
      </c>
      <c r="S24" s="32">
        <f t="shared" si="26"/>
        <v>3879919384.9200001</v>
      </c>
      <c r="T24" s="32">
        <f t="shared" si="26"/>
        <v>3879919384.9200001</v>
      </c>
      <c r="U24" s="32">
        <f t="shared" si="26"/>
        <v>12251881303.080002</v>
      </c>
      <c r="V24" s="32">
        <f t="shared" si="26"/>
        <v>23819312</v>
      </c>
      <c r="W24" s="32">
        <f t="shared" si="26"/>
        <v>10839949537.080002</v>
      </c>
      <c r="X24" s="32">
        <f t="shared" si="26"/>
        <v>1411931766</v>
      </c>
      <c r="Y24" s="34">
        <f t="shared" si="4"/>
        <v>0.75984088602480138</v>
      </c>
      <c r="Z24" s="34">
        <f t="shared" si="5"/>
        <v>0.75836651908623764</v>
      </c>
      <c r="AA24" s="34">
        <f t="shared" si="6"/>
        <v>0.67097081616675813</v>
      </c>
      <c r="AB24" s="34">
        <f t="shared" si="7"/>
        <v>0.99805963726658997</v>
      </c>
      <c r="AC24" s="35">
        <f t="shared" si="8"/>
        <v>0.88475796238369908</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3682880277.8000002</v>
      </c>
      <c r="S25" s="39">
        <f t="shared" ref="S25:S31" si="29">+M25-R25</f>
        <v>1034853429.1999998</v>
      </c>
      <c r="T25" s="39">
        <f t="shared" ref="T25:T31" si="30">P25-R25</f>
        <v>1034853429.1999998</v>
      </c>
      <c r="U25" s="39">
        <v>3681762602.8000002</v>
      </c>
      <c r="V25" s="39">
        <f t="shared" ref="V25:V31" si="31">+R25-U25</f>
        <v>1117675</v>
      </c>
      <c r="W25" s="39">
        <v>3253591052.8000002</v>
      </c>
      <c r="X25" s="42">
        <f t="shared" ref="X25:X31" si="32">+U25-W25</f>
        <v>428171550</v>
      </c>
      <c r="Y25" s="43">
        <f t="shared" si="4"/>
        <v>0.78064607002626663</v>
      </c>
      <c r="Z25" s="43">
        <f t="shared" si="5"/>
        <v>0.78040916072417066</v>
      </c>
      <c r="AA25" s="43">
        <f t="shared" si="6"/>
        <v>0.68965127217172972</v>
      </c>
      <c r="AB25" s="43">
        <f t="shared" si="7"/>
        <v>0.99969652149521737</v>
      </c>
      <c r="AC25" s="44">
        <f t="shared" si="8"/>
        <v>0.88370473705328711</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2609226536.1999998</v>
      </c>
      <c r="S26" s="39">
        <f t="shared" si="29"/>
        <v>732501569.80000019</v>
      </c>
      <c r="T26" s="39">
        <f t="shared" si="30"/>
        <v>732501569.80000019</v>
      </c>
      <c r="U26" s="39">
        <v>2608472660.1999998</v>
      </c>
      <c r="V26" s="39">
        <f t="shared" si="31"/>
        <v>753876</v>
      </c>
      <c r="W26" s="39">
        <v>2305185304.1999998</v>
      </c>
      <c r="X26" s="42">
        <f t="shared" si="32"/>
        <v>303287356</v>
      </c>
      <c r="Y26" s="43">
        <f t="shared" si="4"/>
        <v>0.78080156536828671</v>
      </c>
      <c r="Z26" s="43">
        <f t="shared" si="5"/>
        <v>0.7805759707130403</v>
      </c>
      <c r="AA26" s="43">
        <f t="shared" si="6"/>
        <v>0.68981833083939115</v>
      </c>
      <c r="AB26" s="43">
        <f t="shared" si="7"/>
        <v>0.99971107299824646</v>
      </c>
      <c r="AC26" s="44">
        <f t="shared" si="8"/>
        <v>0.8837299080693658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2851975201.0900002</v>
      </c>
      <c r="S27" s="39">
        <f t="shared" si="29"/>
        <v>918036121.90999985</v>
      </c>
      <c r="T27" s="39">
        <f t="shared" si="30"/>
        <v>918036121.90999985</v>
      </c>
      <c r="U27" s="39">
        <v>2838721940.0900002</v>
      </c>
      <c r="V27" s="39">
        <f t="shared" si="31"/>
        <v>13253261</v>
      </c>
      <c r="W27" s="39">
        <v>2514790880.0900002</v>
      </c>
      <c r="X27" s="42">
        <f t="shared" si="32"/>
        <v>323931060</v>
      </c>
      <c r="Y27" s="43">
        <f t="shared" si="4"/>
        <v>0.75648982370178419</v>
      </c>
      <c r="Z27" s="43">
        <f t="shared" si="5"/>
        <v>0.75297438041408238</v>
      </c>
      <c r="AA27" s="43">
        <f t="shared" si="6"/>
        <v>0.66705128038948336</v>
      </c>
      <c r="AB27" s="43">
        <f t="shared" si="7"/>
        <v>0.99535295363194787</v>
      </c>
      <c r="AC27" s="44">
        <f t="shared" si="8"/>
        <v>0.88588841498518522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1314357277.2</v>
      </c>
      <c r="S28" s="39">
        <f t="shared" si="29"/>
        <v>495248162.79999995</v>
      </c>
      <c r="T28" s="39">
        <f t="shared" si="30"/>
        <v>495248162.79999995</v>
      </c>
      <c r="U28" s="39">
        <v>1310511777.2</v>
      </c>
      <c r="V28" s="39">
        <f t="shared" si="31"/>
        <v>3845500</v>
      </c>
      <c r="W28" s="39">
        <v>1161469177.2</v>
      </c>
      <c r="X28" s="42">
        <f t="shared" si="32"/>
        <v>149042600</v>
      </c>
      <c r="Y28" s="43">
        <f t="shared" si="4"/>
        <v>0.72632257184195914</v>
      </c>
      <c r="Z28" s="43">
        <f t="shared" si="5"/>
        <v>0.72419752296942697</v>
      </c>
      <c r="AA28" s="43">
        <f t="shared" si="6"/>
        <v>0.64183559107779875</v>
      </c>
      <c r="AB28" s="43">
        <f t="shared" si="7"/>
        <v>0.99707423539496642</v>
      </c>
      <c r="AC28" s="44">
        <f t="shared" si="8"/>
        <v>0.88627145318873823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174227855.59999999</v>
      </c>
      <c r="S29" s="39">
        <f t="shared" si="29"/>
        <v>80306717.400000006</v>
      </c>
      <c r="T29" s="39">
        <f t="shared" si="30"/>
        <v>80306717.400000006</v>
      </c>
      <c r="U29" s="39">
        <v>174185755.59999999</v>
      </c>
      <c r="V29" s="39">
        <f t="shared" si="31"/>
        <v>42100</v>
      </c>
      <c r="W29" s="39">
        <v>152998655.59999999</v>
      </c>
      <c r="X29" s="42">
        <f t="shared" si="32"/>
        <v>21187100</v>
      </c>
      <c r="Y29" s="43">
        <f t="shared" si="4"/>
        <v>0.68449583703507344</v>
      </c>
      <c r="Z29" s="43">
        <f t="shared" si="5"/>
        <v>0.68433043710726082</v>
      </c>
      <c r="AA29" s="43">
        <f t="shared" si="6"/>
        <v>0.6010918430322626</v>
      </c>
      <c r="AB29" s="43">
        <f t="shared" si="7"/>
        <v>0.99975836240505278</v>
      </c>
      <c r="AC29" s="44">
        <f t="shared" si="8"/>
        <v>0.87836491033943076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985810267.19000006</v>
      </c>
      <c r="S30" s="39">
        <f t="shared" si="29"/>
        <v>371393863.80999994</v>
      </c>
      <c r="T30" s="39">
        <f t="shared" si="30"/>
        <v>371393863.80999994</v>
      </c>
      <c r="U30" s="39">
        <v>982926167.19000006</v>
      </c>
      <c r="V30" s="39">
        <f t="shared" si="31"/>
        <v>2884100</v>
      </c>
      <c r="W30" s="39">
        <v>871140767.19000006</v>
      </c>
      <c r="X30" s="42">
        <f t="shared" si="32"/>
        <v>111785400</v>
      </c>
      <c r="Y30" s="43">
        <f t="shared" si="4"/>
        <v>0.72635371840759599</v>
      </c>
      <c r="Z30" s="43">
        <f t="shared" si="5"/>
        <v>0.7242286880351384</v>
      </c>
      <c r="AA30" s="43">
        <f t="shared" si="6"/>
        <v>0.64186421724795062</v>
      </c>
      <c r="AB30" s="43">
        <f t="shared" si="7"/>
        <v>0.99707438632362699</v>
      </c>
      <c r="AC30" s="44">
        <f t="shared" si="8"/>
        <v>0.88627284150998509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657223200</v>
      </c>
      <c r="S31" s="39">
        <f t="shared" si="29"/>
        <v>247579520</v>
      </c>
      <c r="T31" s="39">
        <f t="shared" si="30"/>
        <v>247579520</v>
      </c>
      <c r="U31" s="39">
        <v>655300400</v>
      </c>
      <c r="V31" s="39">
        <f t="shared" si="31"/>
        <v>1922800</v>
      </c>
      <c r="W31" s="39">
        <v>580773700</v>
      </c>
      <c r="X31" s="42">
        <f t="shared" si="32"/>
        <v>74526700</v>
      </c>
      <c r="Y31" s="43">
        <f t="shared" si="4"/>
        <v>0.72637182169390468</v>
      </c>
      <c r="Z31" s="43">
        <f t="shared" si="5"/>
        <v>0.72424671756070758</v>
      </c>
      <c r="AA31" s="43">
        <f t="shared" si="6"/>
        <v>0.6418788175172595</v>
      </c>
      <c r="AB31" s="43">
        <f t="shared" si="7"/>
        <v>0.99707435769157271</v>
      </c>
      <c r="AC31" s="44">
        <f t="shared" si="8"/>
        <v>0.8862709377256599</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3537430223.02</v>
      </c>
      <c r="S32" s="32">
        <f t="shared" si="34"/>
        <v>1948140776.98</v>
      </c>
      <c r="T32" s="32">
        <f t="shared" si="34"/>
        <v>1948140776.98</v>
      </c>
      <c r="U32" s="32">
        <f t="shared" si="34"/>
        <v>3470897074.02</v>
      </c>
      <c r="V32" s="32">
        <f t="shared" si="34"/>
        <v>66533148.999999985</v>
      </c>
      <c r="W32" s="32">
        <f t="shared" si="34"/>
        <v>3470897074.02</v>
      </c>
      <c r="X32" s="32">
        <f t="shared" si="34"/>
        <v>0</v>
      </c>
      <c r="Y32" s="34">
        <f t="shared" si="4"/>
        <v>0.64486089470357777</v>
      </c>
      <c r="Z32" s="34">
        <f t="shared" si="5"/>
        <v>0.63273213928322136</v>
      </c>
      <c r="AA32" s="34">
        <f t="shared" si="6"/>
        <v>0.63273213928322136</v>
      </c>
      <c r="AB32" s="34">
        <f t="shared" si="7"/>
        <v>0.98119167169233978</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1949308536.02</v>
      </c>
      <c r="S33" s="32">
        <f t="shared" si="36"/>
        <v>1055345174.98</v>
      </c>
      <c r="T33" s="32">
        <f t="shared" si="36"/>
        <v>1055345174.98</v>
      </c>
      <c r="U33" s="32">
        <f t="shared" si="36"/>
        <v>1882775387.02</v>
      </c>
      <c r="V33" s="32">
        <f t="shared" si="36"/>
        <v>66533148.999999985</v>
      </c>
      <c r="W33" s="32">
        <f t="shared" si="36"/>
        <v>1882775387.02</v>
      </c>
      <c r="X33" s="32">
        <f t="shared" si="36"/>
        <v>0</v>
      </c>
      <c r="Y33" s="34">
        <f t="shared" si="4"/>
        <v>0.64876312664038638</v>
      </c>
      <c r="Z33" s="34">
        <f t="shared" si="5"/>
        <v>0.62661975991681929</v>
      </c>
      <c r="AA33" s="34">
        <f t="shared" si="6"/>
        <v>0.62661975991681929</v>
      </c>
      <c r="AB33" s="34">
        <f t="shared" si="7"/>
        <v>0.96586833342666012</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1335592295</v>
      </c>
      <c r="S34" s="39">
        <f t="shared" ref="S34:S40" si="39">+M34-R34</f>
        <v>717617067</v>
      </c>
      <c r="T34" s="39">
        <f t="shared" ref="T34:T40" si="40">P34-R34</f>
        <v>717617067</v>
      </c>
      <c r="U34" s="39">
        <v>1335592295</v>
      </c>
      <c r="V34" s="39">
        <f t="shared" ref="V34:V40" si="41">+R34-U34</f>
        <v>0</v>
      </c>
      <c r="W34" s="39">
        <v>1335592295</v>
      </c>
      <c r="X34" s="42">
        <f t="shared" ref="X34:X40" si="42">+U34-W34</f>
        <v>0</v>
      </c>
      <c r="Y34" s="43">
        <f t="shared" si="4"/>
        <v>0.65049006677965848</v>
      </c>
      <c r="Z34" s="43">
        <f t="shared" si="5"/>
        <v>0.65049006677965848</v>
      </c>
      <c r="AA34" s="43">
        <f t="shared" si="6"/>
        <v>0.65049006677965848</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477449359.06999999</v>
      </c>
      <c r="S35" s="39">
        <f t="shared" si="39"/>
        <v>252137465.93000001</v>
      </c>
      <c r="T35" s="39">
        <f t="shared" si="40"/>
        <v>252137465.93000001</v>
      </c>
      <c r="U35" s="39">
        <v>414824402.06999999</v>
      </c>
      <c r="V35" s="39">
        <f t="shared" si="41"/>
        <v>62624957</v>
      </c>
      <c r="W35" s="39">
        <v>414824402.06999999</v>
      </c>
      <c r="X35" s="42">
        <f t="shared" si="42"/>
        <v>0</v>
      </c>
      <c r="Y35" s="43">
        <f t="shared" si="4"/>
        <v>0.65441060982700716</v>
      </c>
      <c r="Z35" s="43">
        <f t="shared" si="5"/>
        <v>0.56857441479977378</v>
      </c>
      <c r="AA35" s="43">
        <f t="shared" si="6"/>
        <v>0.56857441479977378</v>
      </c>
      <c r="AB35" s="43">
        <f t="shared" si="7"/>
        <v>0.8688343469096198</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136266881.94999999</v>
      </c>
      <c r="S36" s="39">
        <f t="shared" si="39"/>
        <v>85590642.050000012</v>
      </c>
      <c r="T36" s="39">
        <f t="shared" si="40"/>
        <v>85590642.050000012</v>
      </c>
      <c r="U36" s="39">
        <v>132358689.95</v>
      </c>
      <c r="V36" s="39">
        <f t="shared" si="41"/>
        <v>3908191.9999999851</v>
      </c>
      <c r="W36" s="39">
        <v>132358689.95</v>
      </c>
      <c r="X36" s="42">
        <f t="shared" si="42"/>
        <v>0</v>
      </c>
      <c r="Y36" s="43">
        <f t="shared" si="4"/>
        <v>0.61420897291723131</v>
      </c>
      <c r="Z36" s="43">
        <f t="shared" si="5"/>
        <v>0.59659319893067952</v>
      </c>
      <c r="AA36" s="43">
        <f t="shared" si="6"/>
        <v>0.59659319893067952</v>
      </c>
      <c r="AB36" s="43">
        <f t="shared" si="7"/>
        <v>0.9713195756439631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1524855777</v>
      </c>
      <c r="S37" s="39">
        <f t="shared" si="39"/>
        <v>782711845</v>
      </c>
      <c r="T37" s="39">
        <f t="shared" si="40"/>
        <v>782711845</v>
      </c>
      <c r="U37" s="39">
        <v>1524855777</v>
      </c>
      <c r="V37" s="39">
        <f t="shared" si="41"/>
        <v>0</v>
      </c>
      <c r="W37" s="39">
        <v>1524855777</v>
      </c>
      <c r="X37" s="42">
        <f t="shared" si="42"/>
        <v>0</v>
      </c>
      <c r="Y37" s="43">
        <f t="shared" si="4"/>
        <v>0.66080654038575348</v>
      </c>
      <c r="Z37" s="43">
        <f t="shared" si="5"/>
        <v>0.66080654038575348</v>
      </c>
      <c r="AA37" s="43">
        <f t="shared" si="6"/>
        <v>0.66080654038575348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+F42+F46</f>
        <v>22397242000</v>
      </c>
      <c r="G41" s="54">
        <f t="shared" si="43"/>
        <v>0</v>
      </c>
      <c r="H41" s="54">
        <f t="shared" si="43"/>
        <v>0</v>
      </c>
      <c r="I41" s="54">
        <f t="shared" si="43"/>
        <v>0</v>
      </c>
      <c r="J41" s="54">
        <f t="shared" si="43"/>
        <v>210597.61000000002</v>
      </c>
      <c r="K41" s="54">
        <f t="shared" si="43"/>
        <v>210597.6099999994</v>
      </c>
      <c r="L41" s="48">
        <f t="shared" ref="L41:L72" si="44">+G41-H41-I41+J41-K41</f>
        <v>6.1118043959140778E-10</v>
      </c>
      <c r="M41" s="54">
        <f>+M42+M46</f>
        <v>22397242000</v>
      </c>
      <c r="N41" s="55">
        <f t="shared" si="2"/>
        <v>2.7004536207969275E-3</v>
      </c>
      <c r="O41" s="54">
        <f t="shared" ref="O41:X41" si="45">+O42+O46</f>
        <v>0</v>
      </c>
      <c r="P41" s="54">
        <f t="shared" si="45"/>
        <v>21772031993.119999</v>
      </c>
      <c r="Q41" s="54">
        <f t="shared" si="45"/>
        <v>625210006.88000011</v>
      </c>
      <c r="R41" s="54">
        <f t="shared" si="45"/>
        <v>20780533118.269997</v>
      </c>
      <c r="S41" s="54">
        <f t="shared" si="45"/>
        <v>1616708881.7299993</v>
      </c>
      <c r="T41" s="54">
        <f t="shared" si="45"/>
        <v>991498874.84999931</v>
      </c>
      <c r="U41" s="54">
        <f t="shared" si="45"/>
        <v>14920862804.4</v>
      </c>
      <c r="V41" s="54">
        <f t="shared" si="45"/>
        <v>5859670313.8700018</v>
      </c>
      <c r="W41" s="54">
        <f t="shared" si="45"/>
        <v>14817075417.099998</v>
      </c>
      <c r="X41" s="54">
        <f t="shared" si="45"/>
        <v>103787387.30000001</v>
      </c>
      <c r="Y41" s="56">
        <f t="shared" ref="Y41:Y72" si="46">+R41/M41</f>
        <v>0.92781660877129413</v>
      </c>
      <c r="Z41" s="56">
        <f t="shared" ref="Z41:Z72" si="47">+U41/M41</f>
        <v>0.66619197151149234</v>
      </c>
      <c r="AA41" s="56">
        <f t="shared" ref="AA41:AA72" si="48">+W41/M41</f>
        <v>0.66155803545365088</v>
      </c>
      <c r="AB41" s="56">
        <f t="shared" ref="AB41:AB72" si="49">+U41/R41</f>
        <v>0.71802117488900008</v>
      </c>
      <c r="AC41" s="57">
        <f t="shared" ref="AC41:AC72" si="50">+W41/U41</f>
        <v>0.99304414304584343</v>
      </c>
    </row>
    <row r="42" spans="1:29" ht="42" customHeight="1" x14ac:dyDescent="0.25">
      <c r="A42" s="29" t="s">
        <v>522</v>
      </c>
      <c r="B42" s="30" t="s">
        <v>41</v>
      </c>
      <c r="C42" s="30">
        <v>20</v>
      </c>
      <c r="D42" s="30" t="s">
        <v>39</v>
      </c>
      <c r="E42" s="31" t="s">
        <v>521</v>
      </c>
      <c r="F42" s="54">
        <f t="shared" ref="F42:K44" si="51">+F43</f>
        <v>0</v>
      </c>
      <c r="G42" s="54">
        <f t="shared" si="51"/>
        <v>0</v>
      </c>
      <c r="H42" s="54">
        <f t="shared" si="51"/>
        <v>0</v>
      </c>
      <c r="I42" s="54">
        <f t="shared" si="51"/>
        <v>0</v>
      </c>
      <c r="J42" s="54">
        <f t="shared" si="51"/>
        <v>184091.42</v>
      </c>
      <c r="K42" s="54">
        <f t="shared" si="51"/>
        <v>0</v>
      </c>
      <c r="L42" s="25">
        <f t="shared" si="44"/>
        <v>184091.42</v>
      </c>
      <c r="M42" s="54">
        <f>+M43</f>
        <v>184091.42</v>
      </c>
      <c r="N42" s="274">
        <f t="shared" si="2"/>
        <v>2.2196051714610575E-8</v>
      </c>
      <c r="O42" s="54">
        <f t="shared" ref="O42:X44" si="52">+O43</f>
        <v>0</v>
      </c>
      <c r="P42" s="54">
        <f t="shared" si="52"/>
        <v>184091.42</v>
      </c>
      <c r="Q42" s="54">
        <f t="shared" si="52"/>
        <v>0</v>
      </c>
      <c r="R42" s="54">
        <f t="shared" si="52"/>
        <v>184091.42</v>
      </c>
      <c r="S42" s="54">
        <f t="shared" si="52"/>
        <v>0</v>
      </c>
      <c r="T42" s="54">
        <f t="shared" si="52"/>
        <v>0</v>
      </c>
      <c r="U42" s="54">
        <f t="shared" si="52"/>
        <v>184091.42</v>
      </c>
      <c r="V42" s="54">
        <f t="shared" si="52"/>
        <v>0</v>
      </c>
      <c r="W42" s="54">
        <f t="shared" si="52"/>
        <v>184091.42</v>
      </c>
      <c r="X42" s="54">
        <f t="shared" si="52"/>
        <v>0</v>
      </c>
      <c r="Y42" s="34">
        <f t="shared" si="46"/>
        <v>1</v>
      </c>
      <c r="Z42" s="34">
        <f t="shared" si="47"/>
        <v>1</v>
      </c>
      <c r="AA42" s="34">
        <f t="shared" si="48"/>
        <v>1</v>
      </c>
      <c r="AB42" s="56">
        <f t="shared" si="49"/>
        <v>1</v>
      </c>
      <c r="AC42" s="57">
        <f t="shared" si="50"/>
        <v>1</v>
      </c>
    </row>
    <row r="43" spans="1:29" ht="42" customHeight="1" x14ac:dyDescent="0.25">
      <c r="A43" s="29" t="s">
        <v>520</v>
      </c>
      <c r="B43" s="30" t="s">
        <v>41</v>
      </c>
      <c r="C43" s="30">
        <v>20</v>
      </c>
      <c r="D43" s="30" t="s">
        <v>39</v>
      </c>
      <c r="E43" s="31" t="s">
        <v>519</v>
      </c>
      <c r="F43" s="25">
        <f t="shared" si="51"/>
        <v>0</v>
      </c>
      <c r="G43" s="25">
        <f t="shared" si="51"/>
        <v>0</v>
      </c>
      <c r="H43" s="25">
        <f t="shared" si="51"/>
        <v>0</v>
      </c>
      <c r="I43" s="25">
        <f t="shared" si="51"/>
        <v>0</v>
      </c>
      <c r="J43" s="25">
        <f t="shared" si="51"/>
        <v>184091.42</v>
      </c>
      <c r="K43" s="25">
        <f t="shared" si="51"/>
        <v>0</v>
      </c>
      <c r="L43" s="25">
        <f t="shared" si="44"/>
        <v>184091.42</v>
      </c>
      <c r="M43" s="25">
        <f>+M44</f>
        <v>184091.42</v>
      </c>
      <c r="N43" s="274">
        <f t="shared" si="2"/>
        <v>2.2196051714610575E-8</v>
      </c>
      <c r="O43" s="25">
        <f t="shared" si="52"/>
        <v>0</v>
      </c>
      <c r="P43" s="25">
        <f t="shared" si="52"/>
        <v>184091.42</v>
      </c>
      <c r="Q43" s="25">
        <f t="shared" si="52"/>
        <v>0</v>
      </c>
      <c r="R43" s="25">
        <f t="shared" si="52"/>
        <v>184091.42</v>
      </c>
      <c r="S43" s="25">
        <f t="shared" si="52"/>
        <v>0</v>
      </c>
      <c r="T43" s="25">
        <f t="shared" si="52"/>
        <v>0</v>
      </c>
      <c r="U43" s="25">
        <f t="shared" si="52"/>
        <v>184091.42</v>
      </c>
      <c r="V43" s="25">
        <f t="shared" si="52"/>
        <v>0</v>
      </c>
      <c r="W43" s="25">
        <f t="shared" si="52"/>
        <v>184091.42</v>
      </c>
      <c r="X43" s="25">
        <f t="shared" si="52"/>
        <v>0</v>
      </c>
      <c r="Y43" s="34">
        <f t="shared" si="46"/>
        <v>1</v>
      </c>
      <c r="Z43" s="34">
        <f t="shared" si="47"/>
        <v>1</v>
      </c>
      <c r="AA43" s="34">
        <f t="shared" si="48"/>
        <v>1</v>
      </c>
      <c r="AB43" s="56">
        <f t="shared" si="49"/>
        <v>1</v>
      </c>
      <c r="AC43" s="57">
        <f t="shared" si="50"/>
        <v>1</v>
      </c>
    </row>
    <row r="44" spans="1:29" ht="66" customHeight="1" x14ac:dyDescent="0.25">
      <c r="A44" s="29" t="s">
        <v>514</v>
      </c>
      <c r="B44" s="30" t="s">
        <v>41</v>
      </c>
      <c r="C44" s="30">
        <v>20</v>
      </c>
      <c r="D44" s="30" t="s">
        <v>39</v>
      </c>
      <c r="E44" s="31" t="s">
        <v>513</v>
      </c>
      <c r="F44" s="25">
        <f t="shared" si="51"/>
        <v>0</v>
      </c>
      <c r="G44" s="25">
        <f t="shared" si="51"/>
        <v>0</v>
      </c>
      <c r="H44" s="25">
        <f t="shared" si="51"/>
        <v>0</v>
      </c>
      <c r="I44" s="25">
        <f t="shared" si="51"/>
        <v>0</v>
      </c>
      <c r="J44" s="25">
        <f t="shared" si="51"/>
        <v>184091.42</v>
      </c>
      <c r="K44" s="25">
        <f t="shared" si="51"/>
        <v>0</v>
      </c>
      <c r="L44" s="25">
        <f t="shared" si="44"/>
        <v>184091.42</v>
      </c>
      <c r="M44" s="25">
        <f>+M45</f>
        <v>184091.42</v>
      </c>
      <c r="N44" s="274">
        <f t="shared" si="2"/>
        <v>2.2196051714610575E-8</v>
      </c>
      <c r="O44" s="25">
        <f t="shared" si="52"/>
        <v>0</v>
      </c>
      <c r="P44" s="25">
        <f t="shared" si="52"/>
        <v>184091.42</v>
      </c>
      <c r="Q44" s="25">
        <f t="shared" si="52"/>
        <v>0</v>
      </c>
      <c r="R44" s="25">
        <f t="shared" si="52"/>
        <v>184091.42</v>
      </c>
      <c r="S44" s="25">
        <f t="shared" si="52"/>
        <v>0</v>
      </c>
      <c r="T44" s="25">
        <f t="shared" si="52"/>
        <v>0</v>
      </c>
      <c r="U44" s="25">
        <f t="shared" si="52"/>
        <v>184091.42</v>
      </c>
      <c r="V44" s="25">
        <f t="shared" si="52"/>
        <v>0</v>
      </c>
      <c r="W44" s="25">
        <f t="shared" si="52"/>
        <v>184091.42</v>
      </c>
      <c r="X44" s="25">
        <f t="shared" si="52"/>
        <v>0</v>
      </c>
      <c r="Y44" s="34">
        <f t="shared" si="46"/>
        <v>1</v>
      </c>
      <c r="Z44" s="34">
        <f t="shared" si="47"/>
        <v>1</v>
      </c>
      <c r="AA44" s="34">
        <f t="shared" si="48"/>
        <v>1</v>
      </c>
      <c r="AB44" s="56">
        <f t="shared" si="49"/>
        <v>1</v>
      </c>
      <c r="AC44" s="57">
        <f t="shared" si="50"/>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44"/>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6"/>
        <v>1</v>
      </c>
      <c r="Z45" s="43">
        <f t="shared" si="47"/>
        <v>1</v>
      </c>
      <c r="AA45" s="43">
        <f t="shared" si="48"/>
        <v>1</v>
      </c>
      <c r="AB45" s="219">
        <f t="shared" si="49"/>
        <v>1</v>
      </c>
      <c r="AC45" s="220">
        <f t="shared" si="50"/>
        <v>1</v>
      </c>
    </row>
    <row r="46" spans="1:29" ht="42" customHeight="1" x14ac:dyDescent="0.25">
      <c r="A46" s="29" t="s">
        <v>102</v>
      </c>
      <c r="B46" s="30" t="s">
        <v>41</v>
      </c>
      <c r="C46" s="30">
        <v>20</v>
      </c>
      <c r="D46" s="30" t="s">
        <v>39</v>
      </c>
      <c r="E46" s="31" t="s">
        <v>103</v>
      </c>
      <c r="F46" s="54">
        <f t="shared" ref="F46:K46" si="53">+F47+F64</f>
        <v>22397242000</v>
      </c>
      <c r="G46" s="54">
        <f t="shared" si="53"/>
        <v>0</v>
      </c>
      <c r="H46" s="54">
        <f t="shared" si="53"/>
        <v>0</v>
      </c>
      <c r="I46" s="54">
        <f t="shared" si="53"/>
        <v>0</v>
      </c>
      <c r="J46" s="54">
        <f t="shared" si="53"/>
        <v>26506.19</v>
      </c>
      <c r="K46" s="54">
        <f t="shared" si="53"/>
        <v>210597.6099999994</v>
      </c>
      <c r="L46" s="25">
        <f t="shared" si="44"/>
        <v>-184091.4199999994</v>
      </c>
      <c r="M46" s="54">
        <f>+M47+M64</f>
        <v>22397057908.580002</v>
      </c>
      <c r="N46" s="58">
        <f t="shared" si="2"/>
        <v>2.7004314247452131E-3</v>
      </c>
      <c r="O46" s="54">
        <f t="shared" ref="O46:X46" si="54">+O47+O64</f>
        <v>0</v>
      </c>
      <c r="P46" s="54">
        <f t="shared" si="54"/>
        <v>21771847901.700001</v>
      </c>
      <c r="Q46" s="54">
        <f t="shared" si="54"/>
        <v>625210006.88000011</v>
      </c>
      <c r="R46" s="54">
        <f t="shared" si="54"/>
        <v>20780349026.849998</v>
      </c>
      <c r="S46" s="54">
        <f t="shared" si="54"/>
        <v>1616708881.7299993</v>
      </c>
      <c r="T46" s="54">
        <f t="shared" si="54"/>
        <v>991498874.84999931</v>
      </c>
      <c r="U46" s="54">
        <f t="shared" si="54"/>
        <v>14920678712.98</v>
      </c>
      <c r="V46" s="54">
        <f t="shared" si="54"/>
        <v>5859670313.8700018</v>
      </c>
      <c r="W46" s="54">
        <f t="shared" si="54"/>
        <v>14816891325.679998</v>
      </c>
      <c r="X46" s="54">
        <f t="shared" si="54"/>
        <v>103787387.30000001</v>
      </c>
      <c r="Y46" s="34">
        <f t="shared" si="46"/>
        <v>0.92781601546376924</v>
      </c>
      <c r="Z46" s="34">
        <f t="shared" si="47"/>
        <v>0.66618922779424949</v>
      </c>
      <c r="AA46" s="34">
        <f t="shared" si="48"/>
        <v>0.66155525364801837</v>
      </c>
      <c r="AB46" s="34">
        <f t="shared" si="49"/>
        <v>0.7180186768615483</v>
      </c>
      <c r="AC46" s="35">
        <f t="shared" si="50"/>
        <v>0.99304405722444022</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44"/>
        <v>0</v>
      </c>
      <c r="M47" s="25">
        <f>+M48+M52+M59</f>
        <v>397656081</v>
      </c>
      <c r="N47" s="58">
        <f t="shared" si="2"/>
        <v>4.7945715984511231E-5</v>
      </c>
      <c r="O47" s="25">
        <f t="shared" ref="O47:X47" si="56">+O48+O52+O59</f>
        <v>0</v>
      </c>
      <c r="P47" s="25">
        <f t="shared" si="56"/>
        <v>268568511.97000003</v>
      </c>
      <c r="Q47" s="25">
        <f t="shared" si="56"/>
        <v>129087569.03</v>
      </c>
      <c r="R47" s="25">
        <f t="shared" si="56"/>
        <v>248345692.91000003</v>
      </c>
      <c r="S47" s="25">
        <f t="shared" si="56"/>
        <v>149310388.09</v>
      </c>
      <c r="T47" s="25">
        <f t="shared" si="56"/>
        <v>20222819.059999999</v>
      </c>
      <c r="U47" s="25">
        <f t="shared" si="56"/>
        <v>182505093.69</v>
      </c>
      <c r="V47" s="25">
        <f t="shared" si="56"/>
        <v>65840599.219999999</v>
      </c>
      <c r="W47" s="25">
        <f t="shared" si="56"/>
        <v>182505093.69</v>
      </c>
      <c r="X47" s="25">
        <f t="shared" si="56"/>
        <v>0</v>
      </c>
      <c r="Y47" s="34">
        <f t="shared" si="46"/>
        <v>0.62452381536697799</v>
      </c>
      <c r="Z47" s="34">
        <f t="shared" si="47"/>
        <v>0.45895210059669628</v>
      </c>
      <c r="AA47" s="34">
        <f t="shared" si="48"/>
        <v>0.45895210059669628</v>
      </c>
      <c r="AB47" s="34">
        <f t="shared" si="49"/>
        <v>0.73488326514339619</v>
      </c>
      <c r="AC47" s="35">
        <f t="shared" si="50"/>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44"/>
        <v>0</v>
      </c>
      <c r="M48" s="25">
        <f>+M49+M50+M51</f>
        <v>82354191</v>
      </c>
      <c r="N48" s="58">
        <f t="shared" si="2"/>
        <v>9.9295115565457446E-6</v>
      </c>
      <c r="O48" s="25">
        <f t="shared" ref="O48:X48" si="58">+O49+O50+O51</f>
        <v>0</v>
      </c>
      <c r="P48" s="25">
        <f t="shared" si="58"/>
        <v>76959375.230000004</v>
      </c>
      <c r="Q48" s="25">
        <f t="shared" si="58"/>
        <v>5394815.7699999958</v>
      </c>
      <c r="R48" s="25">
        <f t="shared" si="58"/>
        <v>76954977.590000004</v>
      </c>
      <c r="S48" s="25">
        <f t="shared" si="58"/>
        <v>5399213.4099999974</v>
      </c>
      <c r="T48" s="25">
        <f t="shared" si="58"/>
        <v>4397.6400000017602</v>
      </c>
      <c r="U48" s="25">
        <f t="shared" si="58"/>
        <v>53444438.589999996</v>
      </c>
      <c r="V48" s="25">
        <f t="shared" si="58"/>
        <v>23510539</v>
      </c>
      <c r="W48" s="25">
        <f t="shared" si="58"/>
        <v>53444438.589999996</v>
      </c>
      <c r="X48" s="25">
        <f t="shared" si="58"/>
        <v>0</v>
      </c>
      <c r="Y48" s="34">
        <f t="shared" si="46"/>
        <v>0.93443911785861633</v>
      </c>
      <c r="Z48" s="34">
        <f t="shared" si="47"/>
        <v>0.64895833400876946</v>
      </c>
      <c r="AA48" s="34">
        <f t="shared" si="48"/>
        <v>0.64895833400876946</v>
      </c>
      <c r="AB48" s="34">
        <f t="shared" si="49"/>
        <v>0.69448969077401035</v>
      </c>
      <c r="AC48" s="35">
        <f t="shared" si="50"/>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44"/>
        <v>0</v>
      </c>
      <c r="M49" s="40">
        <f>+F49+L49</f>
        <v>70394809</v>
      </c>
      <c r="N49" s="46">
        <f t="shared" si="2"/>
        <v>8.4875591757841489E-6</v>
      </c>
      <c r="O49" s="39">
        <v>0</v>
      </c>
      <c r="P49" s="39">
        <v>69684993.230000004</v>
      </c>
      <c r="Q49" s="39">
        <f>M49-P49</f>
        <v>709815.76999999583</v>
      </c>
      <c r="R49" s="39">
        <v>69684288.560000002</v>
      </c>
      <c r="S49" s="39">
        <f>+M49-R49</f>
        <v>710520.43999999762</v>
      </c>
      <c r="T49" s="39">
        <f>P49-R49</f>
        <v>704.67000000178814</v>
      </c>
      <c r="U49" s="39">
        <v>52509721.560000002</v>
      </c>
      <c r="V49" s="39">
        <f>+R49-U49</f>
        <v>17174567</v>
      </c>
      <c r="W49" s="39">
        <v>52509721.560000002</v>
      </c>
      <c r="X49" s="42">
        <f>+U49-W49</f>
        <v>0</v>
      </c>
      <c r="Y49" s="43">
        <f t="shared" si="46"/>
        <v>0.9899066358714036</v>
      </c>
      <c r="Z49" s="43">
        <f t="shared" si="47"/>
        <v>0.74593172857390666</v>
      </c>
      <c r="AA49" s="43">
        <f t="shared" si="48"/>
        <v>0.74593172857390666</v>
      </c>
      <c r="AB49" s="43">
        <f t="shared" si="49"/>
        <v>0.75353745650696791</v>
      </c>
      <c r="AC49" s="44">
        <f t="shared" si="50"/>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44"/>
        <v>0</v>
      </c>
      <c r="M50" s="40">
        <f>+F50+L50</f>
        <v>1959382</v>
      </c>
      <c r="N50" s="59">
        <f t="shared" si="2"/>
        <v>2.3624427580968787E-7</v>
      </c>
      <c r="O50" s="39">
        <v>0</v>
      </c>
      <c r="P50" s="39">
        <v>1959382</v>
      </c>
      <c r="Q50" s="39">
        <f>M50-P50</f>
        <v>0</v>
      </c>
      <c r="R50" s="39">
        <v>1958928.91</v>
      </c>
      <c r="S50" s="39">
        <f>+M50-R50</f>
        <v>453.09000000008382</v>
      </c>
      <c r="T50" s="39">
        <f>P50-R50</f>
        <v>453.09000000008382</v>
      </c>
      <c r="U50" s="39">
        <v>932956.91</v>
      </c>
      <c r="V50" s="39">
        <f>+R50-U50</f>
        <v>1025971.9999999999</v>
      </c>
      <c r="W50" s="39">
        <v>932956.91</v>
      </c>
      <c r="X50" s="42">
        <f>+U50-W50</f>
        <v>0</v>
      </c>
      <c r="Y50" s="43">
        <f t="shared" si="46"/>
        <v>0.99976875872086191</v>
      </c>
      <c r="Z50" s="43">
        <f t="shared" si="47"/>
        <v>0.47614855602429745</v>
      </c>
      <c r="AA50" s="43">
        <f t="shared" si="48"/>
        <v>0.47614855602429745</v>
      </c>
      <c r="AB50" s="43">
        <f t="shared" si="49"/>
        <v>0.47625868669220878</v>
      </c>
      <c r="AC50" s="44">
        <f t="shared" si="50"/>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44"/>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6"/>
        <v>0.53117601199999998</v>
      </c>
      <c r="Z51" s="43">
        <f t="shared" si="47"/>
        <v>1.7601199999999999E-4</v>
      </c>
      <c r="AA51" s="43">
        <f t="shared" si="48"/>
        <v>1.7601199999999999E-4</v>
      </c>
      <c r="AB51" s="43">
        <f t="shared" si="49"/>
        <v>3.3136285529399993E-4</v>
      </c>
      <c r="AC51" s="44">
        <f t="shared" si="50"/>
        <v>1</v>
      </c>
    </row>
    <row r="52" spans="1:29" ht="67.5" customHeight="1" x14ac:dyDescent="0.25">
      <c r="A52" s="61" t="s">
        <v>114</v>
      </c>
      <c r="B52" s="30" t="s">
        <v>41</v>
      </c>
      <c r="C52" s="30">
        <v>20</v>
      </c>
      <c r="D52" s="30" t="s">
        <v>39</v>
      </c>
      <c r="E52" s="31" t="s">
        <v>115</v>
      </c>
      <c r="F52" s="25">
        <f t="shared" ref="F52:K52" si="59">SUM(F53:F58)</f>
        <v>238642905</v>
      </c>
      <c r="G52" s="25">
        <f t="shared" si="59"/>
        <v>0</v>
      </c>
      <c r="H52" s="25">
        <f t="shared" si="59"/>
        <v>0</v>
      </c>
      <c r="I52" s="25">
        <f t="shared" si="59"/>
        <v>0</v>
      </c>
      <c r="J52" s="25">
        <f t="shared" si="59"/>
        <v>0</v>
      </c>
      <c r="K52" s="25">
        <f t="shared" si="59"/>
        <v>0</v>
      </c>
      <c r="L52" s="25">
        <f t="shared" si="44"/>
        <v>0</v>
      </c>
      <c r="M52" s="25">
        <f>SUM(M53:M58)</f>
        <v>238642905</v>
      </c>
      <c r="N52" s="58">
        <f t="shared" si="2"/>
        <v>2.8773368474776814E-5</v>
      </c>
      <c r="O52" s="25">
        <f t="shared" ref="O52:X52" si="60">SUM(O53:O58)</f>
        <v>0</v>
      </c>
      <c r="P52" s="25">
        <f t="shared" si="60"/>
        <v>164481256.25</v>
      </c>
      <c r="Q52" s="25">
        <f t="shared" si="60"/>
        <v>74161648.75</v>
      </c>
      <c r="R52" s="25">
        <f t="shared" si="60"/>
        <v>146851863.05000001</v>
      </c>
      <c r="S52" s="25">
        <f t="shared" si="60"/>
        <v>91791041.950000003</v>
      </c>
      <c r="T52" s="25">
        <f t="shared" si="60"/>
        <v>17629393.199999999</v>
      </c>
      <c r="U52" s="25">
        <f t="shared" si="60"/>
        <v>108177402.83</v>
      </c>
      <c r="V52" s="25">
        <f t="shared" si="60"/>
        <v>38674460.219999999</v>
      </c>
      <c r="W52" s="25">
        <f t="shared" si="60"/>
        <v>108177402.83</v>
      </c>
      <c r="X52" s="25">
        <f t="shared" si="60"/>
        <v>0</v>
      </c>
      <c r="Y52" s="34">
        <f t="shared" si="46"/>
        <v>0.6153623676765082</v>
      </c>
      <c r="Z52" s="34">
        <f t="shared" si="47"/>
        <v>0.45330240524016419</v>
      </c>
      <c r="AA52" s="34">
        <f t="shared" si="48"/>
        <v>0.45330240524016419</v>
      </c>
      <c r="AB52" s="34">
        <f t="shared" si="49"/>
        <v>0.7366430400216839</v>
      </c>
      <c r="AC52" s="35">
        <f t="shared" si="50"/>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44"/>
        <v>0</v>
      </c>
      <c r="M53" s="40">
        <f t="shared" ref="M53:M58" si="61">+F53+L53</f>
        <v>18714451</v>
      </c>
      <c r="N53" s="45">
        <f t="shared" si="2"/>
        <v>2.2564165250425336E-6</v>
      </c>
      <c r="O53" s="39">
        <v>0</v>
      </c>
      <c r="P53" s="39">
        <v>16268544</v>
      </c>
      <c r="Q53" s="39">
        <f t="shared" ref="Q53:Q58" si="62">M53-P53</f>
        <v>2445907</v>
      </c>
      <c r="R53" s="39">
        <v>9056791.0800000001</v>
      </c>
      <c r="S53" s="39">
        <f t="shared" ref="S53:S58" si="63">+M53-R53</f>
        <v>9657659.9199999999</v>
      </c>
      <c r="T53" s="39">
        <f t="shared" ref="T53:T58" si="64">P53-R53</f>
        <v>7211752.9199999999</v>
      </c>
      <c r="U53" s="39">
        <v>4864725.08</v>
      </c>
      <c r="V53" s="39">
        <f t="shared" ref="V53:V58" si="65">+R53-U53</f>
        <v>4192066</v>
      </c>
      <c r="W53" s="39">
        <v>4864725.08</v>
      </c>
      <c r="X53" s="42">
        <f t="shared" ref="X53:X58" si="66">+U53-W53</f>
        <v>0</v>
      </c>
      <c r="Y53" s="43">
        <f t="shared" si="46"/>
        <v>0.48394639415283941</v>
      </c>
      <c r="Z53" s="43">
        <f t="shared" si="47"/>
        <v>0.25994484583063643</v>
      </c>
      <c r="AA53" s="43">
        <f t="shared" si="48"/>
        <v>0.25994484583063643</v>
      </c>
      <c r="AB53" s="43">
        <f t="shared" si="49"/>
        <v>0.5371356186787517</v>
      </c>
      <c r="AC53" s="44">
        <f t="shared" si="50"/>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44"/>
        <v>0</v>
      </c>
      <c r="M54" s="40">
        <f t="shared" si="61"/>
        <v>75804598</v>
      </c>
      <c r="N54" s="46">
        <f t="shared" si="2"/>
        <v>9.1398218201221168E-6</v>
      </c>
      <c r="O54" s="39">
        <v>0</v>
      </c>
      <c r="P54" s="39">
        <v>61929269.939999998</v>
      </c>
      <c r="Q54" s="39">
        <f t="shared" si="62"/>
        <v>13875328.060000002</v>
      </c>
      <c r="R54" s="39">
        <v>61722218.369999997</v>
      </c>
      <c r="S54" s="39">
        <f t="shared" si="63"/>
        <v>14082379.630000003</v>
      </c>
      <c r="T54" s="39">
        <f t="shared" si="64"/>
        <v>207051.5700000003</v>
      </c>
      <c r="U54" s="39">
        <v>50247240.060000002</v>
      </c>
      <c r="V54" s="39">
        <f t="shared" si="65"/>
        <v>11474978.309999995</v>
      </c>
      <c r="W54" s="39">
        <v>50247240.060000002</v>
      </c>
      <c r="X54" s="42">
        <f t="shared" si="66"/>
        <v>0</v>
      </c>
      <c r="Y54" s="43">
        <f t="shared" si="46"/>
        <v>0.81422789643973836</v>
      </c>
      <c r="Z54" s="43">
        <f t="shared" si="47"/>
        <v>0.66285214071051468</v>
      </c>
      <c r="AA54" s="43">
        <f t="shared" si="48"/>
        <v>0.66285214071051468</v>
      </c>
      <c r="AB54" s="43">
        <f t="shared" si="49"/>
        <v>0.8140867484507428</v>
      </c>
      <c r="AC54" s="44">
        <f t="shared" si="50"/>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44"/>
        <v>0</v>
      </c>
      <c r="M55" s="40">
        <f t="shared" si="61"/>
        <v>23059310</v>
      </c>
      <c r="N55" s="45">
        <f t="shared" si="2"/>
        <v>2.7802796961598575E-6</v>
      </c>
      <c r="O55" s="39">
        <v>0</v>
      </c>
      <c r="P55" s="39">
        <v>13429209.800000001</v>
      </c>
      <c r="Q55" s="39">
        <f t="shared" si="62"/>
        <v>9630100.1999999993</v>
      </c>
      <c r="R55" s="39">
        <v>13428837.949999999</v>
      </c>
      <c r="S55" s="39">
        <f t="shared" si="63"/>
        <v>9630472.0500000007</v>
      </c>
      <c r="T55" s="39">
        <f t="shared" si="64"/>
        <v>371.85000000149012</v>
      </c>
      <c r="U55" s="39">
        <v>9230139.0399999991</v>
      </c>
      <c r="V55" s="39">
        <f t="shared" si="65"/>
        <v>4198698.91</v>
      </c>
      <c r="W55" s="39">
        <v>9230139.0399999991</v>
      </c>
      <c r="X55" s="42">
        <f t="shared" si="66"/>
        <v>0</v>
      </c>
      <c r="Y55" s="43">
        <f t="shared" si="46"/>
        <v>0.58236078833234817</v>
      </c>
      <c r="Z55" s="43">
        <f t="shared" si="47"/>
        <v>0.40027819739619264</v>
      </c>
      <c r="AA55" s="43">
        <f t="shared" si="48"/>
        <v>0.40027819739619264</v>
      </c>
      <c r="AB55" s="43">
        <f t="shared" si="49"/>
        <v>0.6873371377603078</v>
      </c>
      <c r="AC55" s="44">
        <f t="shared" si="50"/>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44"/>
        <v>0</v>
      </c>
      <c r="M56" s="40">
        <f t="shared" si="61"/>
        <v>42842054</v>
      </c>
      <c r="N56" s="45">
        <f t="shared" si="2"/>
        <v>5.16550117405873E-6</v>
      </c>
      <c r="O56" s="39">
        <v>0</v>
      </c>
      <c r="P56" s="39">
        <v>36065224.509999998</v>
      </c>
      <c r="Q56" s="39">
        <f t="shared" si="62"/>
        <v>6776829.4900000021</v>
      </c>
      <c r="R56" s="39">
        <v>29842730.640000001</v>
      </c>
      <c r="S56" s="39">
        <f t="shared" si="63"/>
        <v>12999323.359999999</v>
      </c>
      <c r="T56" s="39">
        <f t="shared" si="64"/>
        <v>6222493.8699999973</v>
      </c>
      <c r="U56" s="39">
        <v>23967603.640000001</v>
      </c>
      <c r="V56" s="39">
        <f t="shared" si="65"/>
        <v>5875127</v>
      </c>
      <c r="W56" s="39">
        <v>23967603.640000001</v>
      </c>
      <c r="X56" s="42">
        <f t="shared" si="66"/>
        <v>0</v>
      </c>
      <c r="Y56" s="43">
        <f t="shared" si="46"/>
        <v>0.69657562730302336</v>
      </c>
      <c r="Z56" s="43">
        <f t="shared" si="47"/>
        <v>0.5594410492083316</v>
      </c>
      <c r="AA56" s="43">
        <f t="shared" si="48"/>
        <v>0.5594410492083316</v>
      </c>
      <c r="AB56" s="43">
        <f t="shared" si="49"/>
        <v>0.80313038136914938</v>
      </c>
      <c r="AC56" s="44">
        <f t="shared" si="50"/>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44"/>
        <v>0</v>
      </c>
      <c r="M57" s="40">
        <f t="shared" si="61"/>
        <v>40270590</v>
      </c>
      <c r="N57" s="45">
        <f t="shared" si="2"/>
        <v>4.8554576754195246E-6</v>
      </c>
      <c r="O57" s="39">
        <v>0</v>
      </c>
      <c r="P57" s="39">
        <v>24549748</v>
      </c>
      <c r="Q57" s="39">
        <f t="shared" si="62"/>
        <v>15720842</v>
      </c>
      <c r="R57" s="39">
        <v>24548615.140000001</v>
      </c>
      <c r="S57" s="39">
        <f t="shared" si="63"/>
        <v>15721974.859999999</v>
      </c>
      <c r="T57" s="39">
        <f t="shared" si="64"/>
        <v>1132.859999999404</v>
      </c>
      <c r="U57" s="39">
        <v>14726628.140000001</v>
      </c>
      <c r="V57" s="39">
        <f t="shared" si="65"/>
        <v>9821987</v>
      </c>
      <c r="W57" s="39">
        <v>14726628.140000001</v>
      </c>
      <c r="X57" s="42">
        <f t="shared" si="66"/>
        <v>0</v>
      </c>
      <c r="Y57" s="43">
        <f t="shared" si="46"/>
        <v>0.60959164343010619</v>
      </c>
      <c r="Z57" s="43">
        <f t="shared" si="47"/>
        <v>0.36569188929191254</v>
      </c>
      <c r="AA57" s="43">
        <f t="shared" si="48"/>
        <v>0.36569188929191254</v>
      </c>
      <c r="AB57" s="43">
        <f t="shared" si="49"/>
        <v>0.59989649338728446</v>
      </c>
      <c r="AC57" s="44">
        <f t="shared" si="50"/>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44"/>
        <v>0</v>
      </c>
      <c r="M58" s="40">
        <f t="shared" si="61"/>
        <v>37951902</v>
      </c>
      <c r="N58" s="45">
        <f t="shared" si="2"/>
        <v>4.5758915839740516E-6</v>
      </c>
      <c r="O58" s="39">
        <v>0</v>
      </c>
      <c r="P58" s="39">
        <v>12239260</v>
      </c>
      <c r="Q58" s="39">
        <f t="shared" si="62"/>
        <v>25712642</v>
      </c>
      <c r="R58" s="39">
        <v>8252669.8700000001</v>
      </c>
      <c r="S58" s="39">
        <f t="shared" si="63"/>
        <v>29699232.129999999</v>
      </c>
      <c r="T58" s="39">
        <f t="shared" si="64"/>
        <v>3986590.13</v>
      </c>
      <c r="U58" s="39">
        <v>5141066.87</v>
      </c>
      <c r="V58" s="39">
        <f t="shared" si="65"/>
        <v>3111603</v>
      </c>
      <c r="W58" s="39">
        <v>5141066.87</v>
      </c>
      <c r="X58" s="42">
        <f t="shared" si="66"/>
        <v>0</v>
      </c>
      <c r="Y58" s="43">
        <f t="shared" si="46"/>
        <v>0.2174507583309</v>
      </c>
      <c r="Z58" s="43">
        <f t="shared" si="47"/>
        <v>0.13546269354300083</v>
      </c>
      <c r="AA58" s="43">
        <f t="shared" si="48"/>
        <v>0.13546269354300083</v>
      </c>
      <c r="AB58" s="43">
        <f t="shared" si="49"/>
        <v>0.62295801855454569</v>
      </c>
      <c r="AC58" s="44">
        <f t="shared" si="50"/>
        <v>1</v>
      </c>
    </row>
    <row r="59" spans="1:29" ht="42" customHeight="1" x14ac:dyDescent="0.25">
      <c r="A59" s="29" t="s">
        <v>128</v>
      </c>
      <c r="B59" s="30" t="s">
        <v>41</v>
      </c>
      <c r="C59" s="30">
        <v>20</v>
      </c>
      <c r="D59" s="30" t="s">
        <v>39</v>
      </c>
      <c r="E59" s="31" t="s">
        <v>129</v>
      </c>
      <c r="F59" s="25">
        <f t="shared" ref="F59:K59" si="67">SUM(F60:F63)</f>
        <v>76658985</v>
      </c>
      <c r="G59" s="25">
        <f t="shared" si="67"/>
        <v>0</v>
      </c>
      <c r="H59" s="25">
        <f t="shared" si="67"/>
        <v>0</v>
      </c>
      <c r="I59" s="25">
        <f t="shared" si="67"/>
        <v>0</v>
      </c>
      <c r="J59" s="25">
        <f t="shared" si="67"/>
        <v>0</v>
      </c>
      <c r="K59" s="25">
        <f t="shared" si="67"/>
        <v>0</v>
      </c>
      <c r="L59" s="25">
        <f t="shared" si="44"/>
        <v>0</v>
      </c>
      <c r="M59" s="25">
        <f>SUM(M60:M63)</f>
        <v>76658985</v>
      </c>
      <c r="N59" s="63">
        <f t="shared" si="2"/>
        <v>9.2428359531886725E-6</v>
      </c>
      <c r="O59" s="25">
        <f t="shared" ref="O59:X59" si="68">SUM(O60:O63)</f>
        <v>0</v>
      </c>
      <c r="P59" s="25">
        <f t="shared" si="68"/>
        <v>27127880.490000002</v>
      </c>
      <c r="Q59" s="25">
        <f t="shared" si="68"/>
        <v>49531104.509999998</v>
      </c>
      <c r="R59" s="25">
        <f t="shared" si="68"/>
        <v>24538852.27</v>
      </c>
      <c r="S59" s="25">
        <f t="shared" si="68"/>
        <v>52120132.730000004</v>
      </c>
      <c r="T59" s="25">
        <f t="shared" si="68"/>
        <v>2589028.2199999997</v>
      </c>
      <c r="U59" s="25">
        <f t="shared" si="68"/>
        <v>20883252.27</v>
      </c>
      <c r="V59" s="25">
        <f t="shared" si="68"/>
        <v>3655600</v>
      </c>
      <c r="W59" s="25">
        <f t="shared" si="68"/>
        <v>20883252.27</v>
      </c>
      <c r="X59" s="25">
        <f t="shared" si="68"/>
        <v>0</v>
      </c>
      <c r="Y59" s="34">
        <f t="shared" si="46"/>
        <v>0.32010405916540635</v>
      </c>
      <c r="Z59" s="34">
        <f t="shared" si="47"/>
        <v>0.27241754205328966</v>
      </c>
      <c r="AA59" s="34">
        <f t="shared" si="48"/>
        <v>0.27241754205328966</v>
      </c>
      <c r="AB59" s="34">
        <f t="shared" si="49"/>
        <v>0.85102807744316722</v>
      </c>
      <c r="AC59" s="35">
        <f t="shared" si="50"/>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44"/>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6"/>
        <v>0.23109350081459293</v>
      </c>
      <c r="Z60" s="43">
        <f t="shared" si="47"/>
        <v>0.20706361232206696</v>
      </c>
      <c r="AA60" s="43">
        <f t="shared" si="48"/>
        <v>0.20706361232206696</v>
      </c>
      <c r="AB60" s="43">
        <f t="shared" si="49"/>
        <v>0.89601659757707675</v>
      </c>
      <c r="AC60" s="44">
        <f t="shared" si="50"/>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44"/>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6"/>
        <v>0.20659639565730245</v>
      </c>
      <c r="Z61" s="43">
        <f t="shared" si="47"/>
        <v>0.20659639565730245</v>
      </c>
      <c r="AA61" s="43">
        <f t="shared" si="48"/>
        <v>0.20659639565730245</v>
      </c>
      <c r="AB61" s="43">
        <f t="shared" si="49"/>
        <v>1</v>
      </c>
      <c r="AC61" s="44">
        <f t="shared" si="50"/>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44"/>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6"/>
        <v>0.62475098248251271</v>
      </c>
      <c r="Z62" s="43">
        <f t="shared" si="47"/>
        <v>0.4777553754918657</v>
      </c>
      <c r="AA62" s="43">
        <f t="shared" si="48"/>
        <v>0.4777553754918657</v>
      </c>
      <c r="AB62" s="43">
        <f t="shared" si="49"/>
        <v>0.76471328399269622</v>
      </c>
      <c r="AC62" s="44">
        <f t="shared" si="50"/>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44"/>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6"/>
        <v>0.256213994</v>
      </c>
      <c r="Z63" s="43">
        <f t="shared" si="47"/>
        <v>0.256213994</v>
      </c>
      <c r="AA63" s="43">
        <f t="shared" si="48"/>
        <v>0.256213994</v>
      </c>
      <c r="AB63" s="43">
        <f t="shared" si="49"/>
        <v>1</v>
      </c>
      <c r="AC63" s="44">
        <f t="shared" si="50"/>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44"/>
        <v>-184091.4199999994</v>
      </c>
      <c r="M64" s="25">
        <f>+M67+M77+M84+M90+M73+M65</f>
        <v>21999401827.580002</v>
      </c>
      <c r="N64" s="64">
        <f t="shared" si="2"/>
        <v>2.652485708760702E-3</v>
      </c>
      <c r="O64" s="25">
        <f t="shared" ref="O64:X64" si="70">+O67+O77+O84+O90+O73+O65</f>
        <v>0</v>
      </c>
      <c r="P64" s="25">
        <f t="shared" si="70"/>
        <v>21503279389.73</v>
      </c>
      <c r="Q64" s="54">
        <f t="shared" si="70"/>
        <v>496122437.85000008</v>
      </c>
      <c r="R64" s="25">
        <f t="shared" si="70"/>
        <v>20532003333.939999</v>
      </c>
      <c r="S64" s="25">
        <f t="shared" si="70"/>
        <v>1467398493.6399994</v>
      </c>
      <c r="T64" s="25">
        <f t="shared" si="70"/>
        <v>971276055.78999937</v>
      </c>
      <c r="U64" s="25">
        <f t="shared" si="70"/>
        <v>14738173619.289999</v>
      </c>
      <c r="V64" s="25">
        <f t="shared" si="70"/>
        <v>5793829714.6500015</v>
      </c>
      <c r="W64" s="25">
        <f t="shared" si="70"/>
        <v>14634386231.989998</v>
      </c>
      <c r="X64" s="25">
        <f t="shared" si="70"/>
        <v>103787387.30000001</v>
      </c>
      <c r="Y64" s="34">
        <f t="shared" si="46"/>
        <v>0.93329825487344076</v>
      </c>
      <c r="Z64" s="34">
        <f t="shared" si="47"/>
        <v>0.66993519800221046</v>
      </c>
      <c r="AA64" s="34">
        <f t="shared" si="48"/>
        <v>0.6652174612149363</v>
      </c>
      <c r="AB64" s="34">
        <f t="shared" si="49"/>
        <v>0.71781469053861735</v>
      </c>
      <c r="AC64" s="35">
        <f t="shared" si="50"/>
        <v>0.99295792070435651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44"/>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9000096.5099999998</v>
      </c>
      <c r="V65" s="25">
        <f t="shared" si="72"/>
        <v>6000000</v>
      </c>
      <c r="W65" s="25">
        <f t="shared" si="72"/>
        <v>9000096.5099999998</v>
      </c>
      <c r="X65" s="25">
        <f t="shared" si="72"/>
        <v>0</v>
      </c>
      <c r="Y65" s="34">
        <f t="shared" si="46"/>
        <v>0.96842687297555696</v>
      </c>
      <c r="Z65" s="34">
        <f t="shared" si="47"/>
        <v>0.58105861611269882</v>
      </c>
      <c r="AA65" s="34">
        <f t="shared" si="48"/>
        <v>0.58105861611269882</v>
      </c>
      <c r="AB65" s="34">
        <f t="shared" si="49"/>
        <v>0.60000257358344156</v>
      </c>
      <c r="AC65" s="35">
        <f t="shared" si="50"/>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44"/>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6"/>
        <v>0.96842687297555696</v>
      </c>
      <c r="Z66" s="43">
        <f t="shared" si="47"/>
        <v>0.58105861611269882</v>
      </c>
      <c r="AA66" s="43">
        <f t="shared" si="48"/>
        <v>0.58105861611269882</v>
      </c>
      <c r="AB66" s="43">
        <f t="shared" si="49"/>
        <v>0.60000257358344156</v>
      </c>
      <c r="AC66" s="44">
        <f t="shared" si="50"/>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44"/>
        <v>0</v>
      </c>
      <c r="M67" s="25">
        <f>SUM(M68:M72)</f>
        <v>915115544</v>
      </c>
      <c r="N67" s="33">
        <f t="shared" si="2"/>
        <v>1.1033622283682741E-4</v>
      </c>
      <c r="O67" s="25">
        <f t="shared" ref="O67:X67" si="74">SUM(O68:O72)</f>
        <v>0</v>
      </c>
      <c r="P67" s="25">
        <f t="shared" si="74"/>
        <v>845552986.24000001</v>
      </c>
      <c r="Q67" s="25">
        <f t="shared" si="74"/>
        <v>69562557.760000005</v>
      </c>
      <c r="R67" s="25">
        <f t="shared" si="74"/>
        <v>634311247.40999997</v>
      </c>
      <c r="S67" s="25">
        <f t="shared" si="74"/>
        <v>280804296.59000003</v>
      </c>
      <c r="T67" s="25">
        <f t="shared" si="74"/>
        <v>211241738.83000004</v>
      </c>
      <c r="U67" s="25">
        <f t="shared" si="74"/>
        <v>190429481.41</v>
      </c>
      <c r="V67" s="25">
        <f t="shared" si="74"/>
        <v>443881766</v>
      </c>
      <c r="W67" s="25">
        <f t="shared" si="74"/>
        <v>190429481.41</v>
      </c>
      <c r="X67" s="25">
        <f t="shared" si="74"/>
        <v>0</v>
      </c>
      <c r="Y67" s="34">
        <f t="shared" si="46"/>
        <v>0.69314880680247737</v>
      </c>
      <c r="Z67" s="34">
        <f t="shared" si="47"/>
        <v>0.20809337428323696</v>
      </c>
      <c r="AA67" s="34">
        <f t="shared" si="48"/>
        <v>0.20809337428323696</v>
      </c>
      <c r="AB67" s="34">
        <f t="shared" si="49"/>
        <v>0.30021457476523672</v>
      </c>
      <c r="AC67" s="35">
        <f t="shared" si="50"/>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44"/>
        <v>0</v>
      </c>
      <c r="M68" s="40">
        <f>+F68+L68</f>
        <v>24500000</v>
      </c>
      <c r="N68" s="45">
        <f t="shared" si="2"/>
        <v>2.953984857132174E-6</v>
      </c>
      <c r="O68" s="39">
        <v>0</v>
      </c>
      <c r="P68" s="39">
        <v>7370304.2599999998</v>
      </c>
      <c r="Q68" s="39">
        <f>M68-P68</f>
        <v>17129695.740000002</v>
      </c>
      <c r="R68" s="39">
        <v>7234809.3399999999</v>
      </c>
      <c r="S68" s="39">
        <f>+M68-R68</f>
        <v>17265190.66</v>
      </c>
      <c r="T68" s="39">
        <f>P68-R68</f>
        <v>135494.91999999993</v>
      </c>
      <c r="U68" s="39">
        <v>7234809.3399999999</v>
      </c>
      <c r="V68" s="39">
        <f>+R68-U68</f>
        <v>0</v>
      </c>
      <c r="W68" s="39">
        <v>7234809.3399999999</v>
      </c>
      <c r="X68" s="42">
        <f>+U68-W68</f>
        <v>0</v>
      </c>
      <c r="Y68" s="43">
        <f t="shared" si="46"/>
        <v>0.29529834040816327</v>
      </c>
      <c r="Z68" s="43">
        <f t="shared" si="47"/>
        <v>0.29529834040816327</v>
      </c>
      <c r="AA68" s="43">
        <f t="shared" si="48"/>
        <v>0.29529834040816327</v>
      </c>
      <c r="AB68" s="43">
        <f t="shared" si="49"/>
        <v>1</v>
      </c>
      <c r="AC68" s="44">
        <f t="shared" si="50"/>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44"/>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6"/>
        <v>0.78574504553482305</v>
      </c>
      <c r="Z69" s="43">
        <f t="shared" si="47"/>
        <v>0.46048003304508983</v>
      </c>
      <c r="AA69" s="43">
        <f t="shared" si="48"/>
        <v>0.46048003304508983</v>
      </c>
      <c r="AB69" s="43">
        <f t="shared" si="49"/>
        <v>0.58604255370348624</v>
      </c>
      <c r="AC69" s="44">
        <f t="shared" si="50"/>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44"/>
        <v>0</v>
      </c>
      <c r="M70" s="40">
        <f>+F70+L70</f>
        <v>28768245</v>
      </c>
      <c r="N70" s="45">
        <f t="shared" si="2"/>
        <v>3.4686106161742195E-6</v>
      </c>
      <c r="O70" s="39">
        <v>0</v>
      </c>
      <c r="P70" s="39">
        <v>12232755.98</v>
      </c>
      <c r="Q70" s="39">
        <f>M70-P70</f>
        <v>16535489.02</v>
      </c>
      <c r="R70" s="39">
        <v>11876526.369999999</v>
      </c>
      <c r="S70" s="39">
        <f>+M70-R70</f>
        <v>16891718.630000003</v>
      </c>
      <c r="T70" s="39">
        <f>P70-R70</f>
        <v>356229.61000000127</v>
      </c>
      <c r="U70" s="39">
        <v>9346916.3699999992</v>
      </c>
      <c r="V70" s="39">
        <f>+R70-U70</f>
        <v>2529610</v>
      </c>
      <c r="W70" s="39">
        <v>9346916.3699999992</v>
      </c>
      <c r="X70" s="42">
        <f>+U70-W70</f>
        <v>0</v>
      </c>
      <c r="Y70" s="43">
        <f t="shared" si="46"/>
        <v>0.41283458097635078</v>
      </c>
      <c r="Z70" s="43">
        <f t="shared" si="47"/>
        <v>0.32490394773820924</v>
      </c>
      <c r="AA70" s="43">
        <f t="shared" si="48"/>
        <v>0.32490394773820924</v>
      </c>
      <c r="AB70" s="43">
        <f t="shared" si="49"/>
        <v>0.78700758780869018</v>
      </c>
      <c r="AC70" s="44">
        <f t="shared" si="50"/>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44"/>
        <v>0</v>
      </c>
      <c r="M71" s="40">
        <f>+F71+L71</f>
        <v>636760020</v>
      </c>
      <c r="N71" s="46">
        <f t="shared" si="2"/>
        <v>7.6774671702333885E-5</v>
      </c>
      <c r="O71" s="39">
        <v>0</v>
      </c>
      <c r="P71" s="39">
        <v>603589000</v>
      </c>
      <c r="Q71" s="39">
        <f>M71-P71</f>
        <v>33171020</v>
      </c>
      <c r="R71" s="39">
        <v>603588274.53999996</v>
      </c>
      <c r="S71" s="39">
        <f>+M71-R71</f>
        <v>33171745.460000038</v>
      </c>
      <c r="T71" s="39">
        <f>P71-R71</f>
        <v>725.46000003814697</v>
      </c>
      <c r="U71" s="39">
        <v>166375718.53999999</v>
      </c>
      <c r="V71" s="39">
        <f>+R71-U71</f>
        <v>437212556</v>
      </c>
      <c r="W71" s="39">
        <v>166375718.53999999</v>
      </c>
      <c r="X71" s="42">
        <f>+U71-W71</f>
        <v>0</v>
      </c>
      <c r="Y71" s="43">
        <f t="shared" si="46"/>
        <v>0.94790542053818005</v>
      </c>
      <c r="Z71" s="43">
        <f t="shared" si="47"/>
        <v>0.26128480638592855</v>
      </c>
      <c r="AA71" s="43">
        <f t="shared" si="48"/>
        <v>0.26128480638592855</v>
      </c>
      <c r="AB71" s="43">
        <f t="shared" si="49"/>
        <v>0.27564438468722147</v>
      </c>
      <c r="AC71" s="44">
        <f t="shared" si="50"/>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44"/>
        <v>0</v>
      </c>
      <c r="M72" s="40">
        <f>+F72+L72</f>
        <v>212360426</v>
      </c>
      <c r="N72" s="46">
        <f t="shared" si="2"/>
        <v>2.5604468679923983E-5</v>
      </c>
      <c r="O72" s="39">
        <v>0</v>
      </c>
      <c r="P72" s="39">
        <v>212360426</v>
      </c>
      <c r="Q72" s="39">
        <f>M72-P72</f>
        <v>0</v>
      </c>
      <c r="R72" s="39">
        <v>1611575.47</v>
      </c>
      <c r="S72" s="39">
        <f>+M72-R72</f>
        <v>210748850.53</v>
      </c>
      <c r="T72" s="39">
        <f>P72-R72</f>
        <v>210748850.53</v>
      </c>
      <c r="U72" s="39">
        <v>1611575.47</v>
      </c>
      <c r="V72" s="39">
        <f>+R72-U72</f>
        <v>0</v>
      </c>
      <c r="W72" s="39">
        <v>1611575.47</v>
      </c>
      <c r="X72" s="42">
        <f>+U72-W72</f>
        <v>0</v>
      </c>
      <c r="Y72" s="43">
        <f t="shared" si="46"/>
        <v>7.5888690767648018E-3</v>
      </c>
      <c r="Z72" s="43">
        <f t="shared" si="47"/>
        <v>7.5888690767648018E-3</v>
      </c>
      <c r="AA72" s="43">
        <f t="shared" si="48"/>
        <v>7.5888690767648018E-3</v>
      </c>
      <c r="AB72" s="43">
        <f t="shared" si="49"/>
        <v>1</v>
      </c>
      <c r="AC72" s="44">
        <f t="shared" si="50"/>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ref="L73:L104" si="76">+G73-H73-I73+J73-K73</f>
        <v>-210597.6099999994</v>
      </c>
      <c r="M73" s="25">
        <f>SUM(M74:M76)</f>
        <v>12441029687.389999</v>
      </c>
      <c r="N73" s="33">
        <f t="shared" ref="N73:N136" si="77">M73/$M$328</f>
        <v>1.500025032803342E-3</v>
      </c>
      <c r="O73" s="25">
        <f t="shared" ref="O73:X73" si="78">SUM(O74:O76)</f>
        <v>0</v>
      </c>
      <c r="P73" s="25">
        <f t="shared" si="78"/>
        <v>12403480612</v>
      </c>
      <c r="Q73" s="25">
        <f t="shared" si="78"/>
        <v>37549075.390000001</v>
      </c>
      <c r="R73" s="25">
        <f t="shared" si="78"/>
        <v>12048500482.85</v>
      </c>
      <c r="S73" s="25">
        <f t="shared" si="78"/>
        <v>392529204.53999925</v>
      </c>
      <c r="T73" s="25">
        <f t="shared" si="78"/>
        <v>354980129.14999926</v>
      </c>
      <c r="U73" s="25">
        <f t="shared" si="78"/>
        <v>9480903599.1299992</v>
      </c>
      <c r="V73" s="25">
        <f t="shared" si="78"/>
        <v>2567596883.7200012</v>
      </c>
      <c r="W73" s="25">
        <f t="shared" si="78"/>
        <v>9467911999.1299992</v>
      </c>
      <c r="X73" s="25">
        <f t="shared" si="78"/>
        <v>12991600</v>
      </c>
      <c r="Y73" s="34">
        <f t="shared" ref="Y73:Y104" si="79">+R73/M73</f>
        <v>0.96844881698675955</v>
      </c>
      <c r="Z73" s="34">
        <f t="shared" ref="Z73:Z104" si="80">+U73/M73</f>
        <v>0.7620674363264055</v>
      </c>
      <c r="AA73" s="34">
        <f t="shared" ref="AA73:AA104" si="81">+W73/M73</f>
        <v>0.76102318192572938</v>
      </c>
      <c r="AB73" s="34">
        <f t="shared" ref="AB73:AB92" si="82">+U73/R73</f>
        <v>0.78689490137177209</v>
      </c>
      <c r="AC73" s="35">
        <f t="shared" ref="AC73:AC92" si="83">+W73/U73</f>
        <v>0.9986297086702588</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76"/>
        <v>0</v>
      </c>
      <c r="M74" s="40">
        <f>+F74+L74</f>
        <v>2013024445</v>
      </c>
      <c r="N74" s="41">
        <f t="shared" si="77"/>
        <v>2.4271198888028156E-4</v>
      </c>
      <c r="O74" s="39">
        <v>0</v>
      </c>
      <c r="P74" s="39">
        <v>1994106606</v>
      </c>
      <c r="Q74" s="39">
        <f>M74-P74</f>
        <v>18917839</v>
      </c>
      <c r="R74" s="39">
        <v>1978345348</v>
      </c>
      <c r="S74" s="39">
        <f>+M74-R74</f>
        <v>34679097</v>
      </c>
      <c r="T74" s="39">
        <f>P74-R74</f>
        <v>15761258</v>
      </c>
      <c r="U74" s="39">
        <v>1927095866</v>
      </c>
      <c r="V74" s="39">
        <f>+R74-U74</f>
        <v>51249482</v>
      </c>
      <c r="W74" s="39">
        <v>1914104266</v>
      </c>
      <c r="X74" s="42">
        <f>+U74-W74</f>
        <v>12991600</v>
      </c>
      <c r="Y74" s="43">
        <f t="shared" si="79"/>
        <v>0.98277263990204555</v>
      </c>
      <c r="Z74" s="43">
        <f t="shared" si="80"/>
        <v>0.95731369322740634</v>
      </c>
      <c r="AA74" s="43">
        <f t="shared" si="81"/>
        <v>0.95085992162405164</v>
      </c>
      <c r="AB74" s="43">
        <f t="shared" si="82"/>
        <v>0.97409477468036076</v>
      </c>
      <c r="AC74" s="44">
        <f t="shared" si="83"/>
        <v>0.99325845681617997</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76"/>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7547532046.9799995</v>
      </c>
      <c r="V75" s="39">
        <f>+R75-U75</f>
        <v>2515844075.7200012</v>
      </c>
      <c r="W75" s="39">
        <v>7547532046.9799995</v>
      </c>
      <c r="X75" s="42">
        <f>+U75-W75</f>
        <v>0</v>
      </c>
      <c r="Y75" s="43">
        <f t="shared" si="79"/>
        <v>0.96587567248905337</v>
      </c>
      <c r="Z75" s="43">
        <f t="shared" si="80"/>
        <v>0.72440675004340294</v>
      </c>
      <c r="AA75" s="43">
        <f t="shared" si="81"/>
        <v>0.72440675004340294</v>
      </c>
      <c r="AB75" s="43">
        <f t="shared" si="82"/>
        <v>0.74999999552386787</v>
      </c>
      <c r="AC75" s="44">
        <f t="shared" si="83"/>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76"/>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79"/>
        <v>0.74571124482767426</v>
      </c>
      <c r="Z76" s="43">
        <f t="shared" si="80"/>
        <v>0.69034390668031098</v>
      </c>
      <c r="AA76" s="43">
        <f t="shared" si="81"/>
        <v>0.69034390668031098</v>
      </c>
      <c r="AB76" s="43">
        <f t="shared" si="82"/>
        <v>0.92575230891126226</v>
      </c>
      <c r="AC76" s="44">
        <f t="shared" si="83"/>
        <v>1</v>
      </c>
    </row>
    <row r="77" spans="1:29" ht="56.25" customHeight="1" x14ac:dyDescent="0.25">
      <c r="A77" s="29" t="s">
        <v>164</v>
      </c>
      <c r="B77" s="30" t="s">
        <v>41</v>
      </c>
      <c r="C77" s="30">
        <v>20</v>
      </c>
      <c r="D77" s="30" t="s">
        <v>39</v>
      </c>
      <c r="E77" s="31" t="s">
        <v>165</v>
      </c>
      <c r="F77" s="25">
        <f t="shared" ref="F77:K77" si="84">SUM(F78:F83)</f>
        <v>7754408153</v>
      </c>
      <c r="G77" s="25">
        <f t="shared" si="84"/>
        <v>0</v>
      </c>
      <c r="H77" s="25">
        <f t="shared" si="84"/>
        <v>0</v>
      </c>
      <c r="I77" s="25">
        <f t="shared" si="84"/>
        <v>0</v>
      </c>
      <c r="J77" s="25">
        <f t="shared" si="84"/>
        <v>0</v>
      </c>
      <c r="K77" s="25">
        <f t="shared" si="84"/>
        <v>0</v>
      </c>
      <c r="L77" s="25">
        <f t="shared" si="76"/>
        <v>0</v>
      </c>
      <c r="M77" s="25">
        <f>SUM(M78:M83)</f>
        <v>7754408153</v>
      </c>
      <c r="N77" s="33">
        <f t="shared" si="77"/>
        <v>9.3495527591772531E-4</v>
      </c>
      <c r="O77" s="25">
        <f t="shared" ref="O77:X77" si="85">SUM(O78:O83)</f>
        <v>0</v>
      </c>
      <c r="P77" s="25">
        <f t="shared" si="85"/>
        <v>7380298989.3400002</v>
      </c>
      <c r="Q77" s="25">
        <f t="shared" si="85"/>
        <v>374109163.66000009</v>
      </c>
      <c r="R77" s="25">
        <f t="shared" si="85"/>
        <v>7286047051.5599995</v>
      </c>
      <c r="S77" s="25">
        <f t="shared" si="85"/>
        <v>468361101.44000012</v>
      </c>
      <c r="T77" s="25">
        <f t="shared" si="85"/>
        <v>94251937.780000031</v>
      </c>
      <c r="U77" s="25">
        <f t="shared" si="85"/>
        <v>4668932345.6299992</v>
      </c>
      <c r="V77" s="25">
        <f t="shared" si="85"/>
        <v>2617114705.9300003</v>
      </c>
      <c r="W77" s="25">
        <f t="shared" si="85"/>
        <v>4578136558.329999</v>
      </c>
      <c r="X77" s="25">
        <f t="shared" si="85"/>
        <v>90795787.300000012</v>
      </c>
      <c r="Y77" s="34">
        <f t="shared" si="79"/>
        <v>0.93960066426748479</v>
      </c>
      <c r="Z77" s="34">
        <f t="shared" si="80"/>
        <v>0.60210041224405986</v>
      </c>
      <c r="AA77" s="34">
        <f t="shared" si="81"/>
        <v>0.59039148675180642</v>
      </c>
      <c r="AB77" s="34">
        <f t="shared" si="82"/>
        <v>0.64080458341678492</v>
      </c>
      <c r="AC77" s="35">
        <f t="shared" si="83"/>
        <v>0.98055320133627921</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6"/>
        <v>0</v>
      </c>
      <c r="M78" s="40">
        <f t="shared" ref="M78:M83" si="86">+F78+L78</f>
        <v>1720717600</v>
      </c>
      <c r="N78" s="41">
        <f t="shared" si="77"/>
        <v>2.0746831566533948E-4</v>
      </c>
      <c r="O78" s="39">
        <v>0</v>
      </c>
      <c r="P78" s="39">
        <v>1570463066</v>
      </c>
      <c r="Q78" s="39">
        <f t="shared" ref="Q78:Q83" si="87">M78-P78</f>
        <v>150254534</v>
      </c>
      <c r="R78" s="39">
        <v>1570222976.53</v>
      </c>
      <c r="S78" s="39">
        <f t="shared" ref="S78:S83" si="88">+M78-R78</f>
        <v>150494623.47000003</v>
      </c>
      <c r="T78" s="39">
        <f t="shared" ref="T78:T83" si="89">P78-R78</f>
        <v>240089.47000002861</v>
      </c>
      <c r="U78" s="39">
        <v>973721676.52999997</v>
      </c>
      <c r="V78" s="39">
        <f t="shared" ref="V78:V83" si="90">+R78-U78</f>
        <v>596501300</v>
      </c>
      <c r="W78" s="39">
        <v>973721676.52999997</v>
      </c>
      <c r="X78" s="42">
        <f t="shared" ref="X78:X83" si="91">+U78-W78</f>
        <v>0</v>
      </c>
      <c r="Y78" s="43">
        <f t="shared" si="79"/>
        <v>0.91253961517566851</v>
      </c>
      <c r="Z78" s="43">
        <f t="shared" si="80"/>
        <v>0.56588116291133417</v>
      </c>
      <c r="AA78" s="43">
        <f t="shared" si="81"/>
        <v>0.56588116291133417</v>
      </c>
      <c r="AB78" s="43">
        <f t="shared" si="82"/>
        <v>0.62011681849275024</v>
      </c>
      <c r="AC78" s="44">
        <f t="shared" si="83"/>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6"/>
        <v>0</v>
      </c>
      <c r="M79" s="40">
        <f t="shared" si="86"/>
        <v>3542083927</v>
      </c>
      <c r="N79" s="41">
        <f t="shared" si="77"/>
        <v>4.2707192992037812E-4</v>
      </c>
      <c r="O79" s="39">
        <v>0</v>
      </c>
      <c r="P79" s="39">
        <v>3394280815</v>
      </c>
      <c r="Q79" s="39">
        <f t="shared" si="87"/>
        <v>147803112</v>
      </c>
      <c r="R79" s="39">
        <v>3389017951.4099998</v>
      </c>
      <c r="S79" s="39">
        <f t="shared" si="88"/>
        <v>153065975.59000015</v>
      </c>
      <c r="T79" s="39">
        <f t="shared" si="89"/>
        <v>5262863.5900001526</v>
      </c>
      <c r="U79" s="39">
        <v>2250237068.4099998</v>
      </c>
      <c r="V79" s="39">
        <f t="shared" si="90"/>
        <v>1138780883</v>
      </c>
      <c r="W79" s="39">
        <v>2233709818.4099998</v>
      </c>
      <c r="X79" s="42">
        <f t="shared" si="91"/>
        <v>16527250</v>
      </c>
      <c r="Y79" s="43">
        <f t="shared" si="79"/>
        <v>0.95678646278727764</v>
      </c>
      <c r="Z79" s="43">
        <f t="shared" si="80"/>
        <v>0.63528620856701679</v>
      </c>
      <c r="AA79" s="43">
        <f t="shared" si="81"/>
        <v>0.63062024063948718</v>
      </c>
      <c r="AB79" s="43">
        <f t="shared" si="82"/>
        <v>0.66397909384746379</v>
      </c>
      <c r="AC79" s="44">
        <f t="shared" si="83"/>
        <v>0.9926553294175009</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6"/>
        <v>0</v>
      </c>
      <c r="M80" s="40">
        <f t="shared" si="86"/>
        <v>95273523</v>
      </c>
      <c r="N80" s="46">
        <f t="shared" si="77"/>
        <v>1.1487205886842199E-5</v>
      </c>
      <c r="O80" s="39">
        <v>0</v>
      </c>
      <c r="P80" s="39">
        <v>76730943</v>
      </c>
      <c r="Q80" s="39">
        <f t="shared" si="87"/>
        <v>18542580</v>
      </c>
      <c r="R80" s="39">
        <v>3156227</v>
      </c>
      <c r="S80" s="39">
        <f t="shared" si="88"/>
        <v>92117296</v>
      </c>
      <c r="T80" s="39">
        <f t="shared" si="89"/>
        <v>73574716</v>
      </c>
      <c r="U80" s="39">
        <v>3156227</v>
      </c>
      <c r="V80" s="39">
        <f t="shared" si="90"/>
        <v>0</v>
      </c>
      <c r="W80" s="39">
        <v>3156227</v>
      </c>
      <c r="X80" s="42">
        <f t="shared" si="91"/>
        <v>0</v>
      </c>
      <c r="Y80" s="43">
        <f t="shared" si="79"/>
        <v>3.3128060143215232E-2</v>
      </c>
      <c r="Z80" s="43">
        <f t="shared" si="80"/>
        <v>3.3128060143215232E-2</v>
      </c>
      <c r="AA80" s="43">
        <f t="shared" si="81"/>
        <v>3.3128060143215232E-2</v>
      </c>
      <c r="AB80" s="43">
        <f t="shared" si="82"/>
        <v>1</v>
      </c>
      <c r="AC80" s="44">
        <f t="shared" si="83"/>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6"/>
        <v>0</v>
      </c>
      <c r="M81" s="40">
        <f t="shared" si="86"/>
        <v>1714116885</v>
      </c>
      <c r="N81" s="41">
        <f t="shared" si="77"/>
        <v>2.066724621079417E-4</v>
      </c>
      <c r="O81" s="39">
        <v>0</v>
      </c>
      <c r="P81" s="39">
        <v>1668036232.3399999</v>
      </c>
      <c r="Q81" s="39">
        <f t="shared" si="87"/>
        <v>46080652.660000086</v>
      </c>
      <c r="R81" s="39">
        <v>1652880576.22</v>
      </c>
      <c r="S81" s="39">
        <f t="shared" si="88"/>
        <v>61236308.779999971</v>
      </c>
      <c r="T81" s="39">
        <f t="shared" si="89"/>
        <v>15155656.119999886</v>
      </c>
      <c r="U81" s="39">
        <v>1071846635.49</v>
      </c>
      <c r="V81" s="39">
        <f t="shared" si="90"/>
        <v>581033940.73000002</v>
      </c>
      <c r="W81" s="39">
        <v>1001224979.49</v>
      </c>
      <c r="X81" s="42">
        <f t="shared" si="91"/>
        <v>70621656</v>
      </c>
      <c r="Y81" s="43">
        <f t="shared" si="79"/>
        <v>0.96427530157606489</v>
      </c>
      <c r="Z81" s="43">
        <f t="shared" si="80"/>
        <v>0.62530545312841956</v>
      </c>
      <c r="AA81" s="43">
        <f t="shared" si="81"/>
        <v>0.58410542959560197</v>
      </c>
      <c r="AB81" s="43">
        <f t="shared" si="82"/>
        <v>0.64847191679221239</v>
      </c>
      <c r="AC81" s="44">
        <f t="shared" si="83"/>
        <v>0.93411216338080405</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6"/>
        <v>0</v>
      </c>
      <c r="M82" s="40">
        <f t="shared" si="86"/>
        <v>297120942</v>
      </c>
      <c r="N82" s="46">
        <f t="shared" si="77"/>
        <v>3.582411279203457E-5</v>
      </c>
      <c r="O82" s="39">
        <v>0</v>
      </c>
      <c r="P82" s="39">
        <v>290172657</v>
      </c>
      <c r="Q82" s="39">
        <f t="shared" si="87"/>
        <v>6948285</v>
      </c>
      <c r="R82" s="39">
        <v>290165139.41000003</v>
      </c>
      <c r="S82" s="39">
        <f t="shared" si="88"/>
        <v>6955802.5899999738</v>
      </c>
      <c r="T82" s="39">
        <f t="shared" si="89"/>
        <v>7517.589999973774</v>
      </c>
      <c r="U82" s="39">
        <v>166175134.49000001</v>
      </c>
      <c r="V82" s="39">
        <f t="shared" si="90"/>
        <v>123990004.92000002</v>
      </c>
      <c r="W82" s="39">
        <v>162528253.19</v>
      </c>
      <c r="X82" s="42">
        <f t="shared" si="91"/>
        <v>3646881.3000000119</v>
      </c>
      <c r="Y82" s="43">
        <f t="shared" si="79"/>
        <v>0.97658932237095564</v>
      </c>
      <c r="Z82" s="43">
        <f t="shared" si="80"/>
        <v>0.55928448991656743</v>
      </c>
      <c r="AA82" s="43">
        <f t="shared" si="81"/>
        <v>0.54701042644782671</v>
      </c>
      <c r="AB82" s="43">
        <f t="shared" si="82"/>
        <v>0.57269158806563747</v>
      </c>
      <c r="AC82" s="44">
        <f t="shared" si="83"/>
        <v>0.97805398917718656</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6"/>
        <v>0</v>
      </c>
      <c r="M83" s="40">
        <f t="shared" si="86"/>
        <v>385095276</v>
      </c>
      <c r="N83" s="46">
        <f t="shared" si="77"/>
        <v>4.6431249545189183E-5</v>
      </c>
      <c r="O83" s="39">
        <v>0</v>
      </c>
      <c r="P83" s="39">
        <v>380615276</v>
      </c>
      <c r="Q83" s="39">
        <f t="shared" si="87"/>
        <v>4480000</v>
      </c>
      <c r="R83" s="39">
        <v>380604180.99000001</v>
      </c>
      <c r="S83" s="39">
        <f t="shared" si="88"/>
        <v>4491095.0099999905</v>
      </c>
      <c r="T83" s="39">
        <f t="shared" si="89"/>
        <v>11095.009999990463</v>
      </c>
      <c r="U83" s="39">
        <v>203795603.71000001</v>
      </c>
      <c r="V83" s="39">
        <f t="shared" si="90"/>
        <v>176808577.28</v>
      </c>
      <c r="W83" s="39">
        <v>203795603.71000001</v>
      </c>
      <c r="X83" s="42">
        <f t="shared" si="91"/>
        <v>0</v>
      </c>
      <c r="Y83" s="43">
        <f t="shared" si="79"/>
        <v>0.988337704225694</v>
      </c>
      <c r="Z83" s="43">
        <f t="shared" si="80"/>
        <v>0.52920826717697778</v>
      </c>
      <c r="AA83" s="43">
        <f t="shared" si="81"/>
        <v>0.52920826717697778</v>
      </c>
      <c r="AB83" s="43">
        <f t="shared" si="82"/>
        <v>0.53545287700177557</v>
      </c>
      <c r="AC83" s="44">
        <f t="shared" si="83"/>
        <v>1</v>
      </c>
    </row>
    <row r="84" spans="1:29" ht="42" customHeight="1" x14ac:dyDescent="0.25">
      <c r="A84" s="29" t="s">
        <v>178</v>
      </c>
      <c r="B84" s="30" t="s">
        <v>41</v>
      </c>
      <c r="C84" s="30">
        <v>20</v>
      </c>
      <c r="D84" s="30" t="s">
        <v>39</v>
      </c>
      <c r="E84" s="31" t="s">
        <v>179</v>
      </c>
      <c r="F84" s="25">
        <f t="shared" ref="F84:K84" si="92">SUM(F85:F89)</f>
        <v>848832800</v>
      </c>
      <c r="G84" s="25">
        <f t="shared" si="92"/>
        <v>0</v>
      </c>
      <c r="H84" s="25">
        <f t="shared" si="92"/>
        <v>0</v>
      </c>
      <c r="I84" s="25">
        <f t="shared" si="92"/>
        <v>0</v>
      </c>
      <c r="J84" s="25">
        <f t="shared" si="92"/>
        <v>26506.19</v>
      </c>
      <c r="K84" s="25">
        <f t="shared" si="92"/>
        <v>0</v>
      </c>
      <c r="L84" s="25">
        <f t="shared" si="76"/>
        <v>26506.19</v>
      </c>
      <c r="M84" s="25">
        <f>SUM(M85:M89)</f>
        <v>848859306.19000006</v>
      </c>
      <c r="N84" s="33">
        <f t="shared" si="77"/>
        <v>1.0234765454371361E-4</v>
      </c>
      <c r="O84" s="25">
        <f t="shared" ref="O84:X84" si="93">SUM(O85:O89)</f>
        <v>0</v>
      </c>
      <c r="P84" s="25">
        <f t="shared" si="93"/>
        <v>848859306.19000006</v>
      </c>
      <c r="Q84" s="25">
        <f t="shared" si="93"/>
        <v>0</v>
      </c>
      <c r="R84" s="25">
        <f t="shared" si="93"/>
        <v>539465770.46000004</v>
      </c>
      <c r="S84" s="25">
        <f t="shared" si="93"/>
        <v>309393535.73000002</v>
      </c>
      <c r="T84" s="25">
        <f t="shared" si="93"/>
        <v>309393535.73000002</v>
      </c>
      <c r="U84" s="25">
        <f t="shared" si="93"/>
        <v>380229411.46000004</v>
      </c>
      <c r="V84" s="25">
        <f t="shared" si="93"/>
        <v>159236359</v>
      </c>
      <c r="W84" s="25">
        <f t="shared" si="93"/>
        <v>380229411.46000004</v>
      </c>
      <c r="X84" s="25">
        <f t="shared" si="93"/>
        <v>0</v>
      </c>
      <c r="Y84" s="65">
        <f t="shared" si="79"/>
        <v>0.6355184734692082</v>
      </c>
      <c r="Z84" s="34">
        <f t="shared" si="80"/>
        <v>0.44792983794524527</v>
      </c>
      <c r="AA84" s="34">
        <f t="shared" si="81"/>
        <v>0.44792983794524527</v>
      </c>
      <c r="AB84" s="34">
        <f t="shared" si="82"/>
        <v>0.70482583377955588</v>
      </c>
      <c r="AC84" s="35">
        <f t="shared" si="83"/>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6"/>
        <v>0</v>
      </c>
      <c r="M85" s="40">
        <f t="shared" ref="M85:M90" si="94">+F85+L85</f>
        <v>284080000</v>
      </c>
      <c r="N85" s="46">
        <f t="shared" si="77"/>
        <v>3.4251755845473797E-5</v>
      </c>
      <c r="O85" s="39">
        <v>0</v>
      </c>
      <c r="P85" s="39">
        <v>284080000</v>
      </c>
      <c r="Q85" s="39">
        <f t="shared" ref="Q85:Q90" si="95">M85-P85</f>
        <v>0</v>
      </c>
      <c r="R85" s="39">
        <v>178080000</v>
      </c>
      <c r="S85" s="39">
        <f t="shared" ref="S85:S90" si="96">+M85-R85</f>
        <v>106000000</v>
      </c>
      <c r="T85" s="39">
        <f t="shared" ref="T85:T90" si="97">P85-R85</f>
        <v>106000000</v>
      </c>
      <c r="U85" s="39">
        <v>94318100</v>
      </c>
      <c r="V85" s="39">
        <f t="shared" ref="V85:V90" si="98">+R85-U85</f>
        <v>83761900</v>
      </c>
      <c r="W85" s="39">
        <v>94318100</v>
      </c>
      <c r="X85" s="42">
        <f t="shared" ref="X85:X90" si="99">+U85-W85</f>
        <v>0</v>
      </c>
      <c r="Y85" s="43">
        <f t="shared" si="79"/>
        <v>0.62686567164179108</v>
      </c>
      <c r="Z85" s="43">
        <f t="shared" si="80"/>
        <v>0.33201246127851308</v>
      </c>
      <c r="AA85" s="43">
        <f t="shared" si="81"/>
        <v>0.33201246127851308</v>
      </c>
      <c r="AB85" s="43">
        <f t="shared" si="82"/>
        <v>0.52963892632524712</v>
      </c>
      <c r="AC85" s="44">
        <f t="shared" si="83"/>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6"/>
        <v>161.72</v>
      </c>
      <c r="M86" s="40">
        <f t="shared" si="94"/>
        <v>17139301.719999999</v>
      </c>
      <c r="N86" s="45">
        <f t="shared" si="77"/>
        <v>2.0664994997020171E-6</v>
      </c>
      <c r="O86" s="39">
        <v>0</v>
      </c>
      <c r="P86" s="39">
        <v>17139301.719999999</v>
      </c>
      <c r="Q86" s="39">
        <f t="shared" si="95"/>
        <v>0</v>
      </c>
      <c r="R86" s="39">
        <v>17139157.43</v>
      </c>
      <c r="S86" s="39">
        <f t="shared" si="96"/>
        <v>144.28999999910593</v>
      </c>
      <c r="T86" s="39">
        <f t="shared" si="97"/>
        <v>144.28999999910593</v>
      </c>
      <c r="U86" s="39">
        <v>13599017.43</v>
      </c>
      <c r="V86" s="39">
        <f t="shared" si="98"/>
        <v>3540140</v>
      </c>
      <c r="W86" s="39">
        <v>13599017.43</v>
      </c>
      <c r="X86" s="42">
        <f t="shared" si="99"/>
        <v>0</v>
      </c>
      <c r="Y86" s="43">
        <f t="shared" si="79"/>
        <v>0.99999158133730559</v>
      </c>
      <c r="Z86" s="43">
        <f t="shared" si="80"/>
        <v>0.79344057606099494</v>
      </c>
      <c r="AA86" s="43">
        <f t="shared" si="81"/>
        <v>0.79344057606099494</v>
      </c>
      <c r="AB86" s="43">
        <f t="shared" si="82"/>
        <v>0.79344725582580755</v>
      </c>
      <c r="AC86" s="44">
        <f t="shared" si="83"/>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6"/>
        <v>0</v>
      </c>
      <c r="M87" s="40">
        <f t="shared" si="94"/>
        <v>3936660</v>
      </c>
      <c r="N87" s="59">
        <f t="shared" si="77"/>
        <v>4.7464628684399772E-7</v>
      </c>
      <c r="O87" s="39">
        <v>0</v>
      </c>
      <c r="P87" s="39">
        <v>3936660</v>
      </c>
      <c r="Q87" s="39">
        <f t="shared" si="95"/>
        <v>0</v>
      </c>
      <c r="R87" s="39">
        <v>565872.48</v>
      </c>
      <c r="S87" s="39">
        <f t="shared" si="96"/>
        <v>3370787.52</v>
      </c>
      <c r="T87" s="39">
        <f t="shared" si="97"/>
        <v>3370787.52</v>
      </c>
      <c r="U87" s="39">
        <v>565872.48</v>
      </c>
      <c r="V87" s="39">
        <f t="shared" si="98"/>
        <v>0</v>
      </c>
      <c r="W87" s="39">
        <v>565872.48</v>
      </c>
      <c r="X87" s="42">
        <f t="shared" si="99"/>
        <v>0</v>
      </c>
      <c r="Y87" s="43">
        <f t="shared" si="79"/>
        <v>0.14374431116733474</v>
      </c>
      <c r="Z87" s="43">
        <f t="shared" si="80"/>
        <v>0.14374431116733474</v>
      </c>
      <c r="AA87" s="43">
        <f t="shared" si="81"/>
        <v>0.14374431116733474</v>
      </c>
      <c r="AB87" s="43">
        <f t="shared" si="82"/>
        <v>1</v>
      </c>
      <c r="AC87" s="44">
        <f t="shared" si="83"/>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6"/>
        <v>15780.41</v>
      </c>
      <c r="M88" s="40">
        <f t="shared" si="94"/>
        <v>389038130.41000003</v>
      </c>
      <c r="N88" s="46">
        <f t="shared" si="77"/>
        <v>4.6906642697067428E-5</v>
      </c>
      <c r="O88" s="39">
        <v>0</v>
      </c>
      <c r="P88" s="39">
        <v>389038130.41000003</v>
      </c>
      <c r="Q88" s="39">
        <f t="shared" si="95"/>
        <v>0</v>
      </c>
      <c r="R88" s="39">
        <v>189024716.46000001</v>
      </c>
      <c r="S88" s="39">
        <f t="shared" si="96"/>
        <v>200013413.95000002</v>
      </c>
      <c r="T88" s="39">
        <f t="shared" si="97"/>
        <v>200013413.95000002</v>
      </c>
      <c r="U88" s="39">
        <v>185477774.46000001</v>
      </c>
      <c r="V88" s="39">
        <f t="shared" si="98"/>
        <v>3546942</v>
      </c>
      <c r="W88" s="39">
        <v>185477774.46000001</v>
      </c>
      <c r="X88" s="42">
        <f t="shared" si="99"/>
        <v>0</v>
      </c>
      <c r="Y88" s="43">
        <f t="shared" si="79"/>
        <v>0.4858770945171631</v>
      </c>
      <c r="Z88" s="43">
        <f t="shared" si="80"/>
        <v>0.47675988537300557</v>
      </c>
      <c r="AA88" s="43">
        <f t="shared" si="81"/>
        <v>0.47675988537300557</v>
      </c>
      <c r="AB88" s="43">
        <f t="shared" si="82"/>
        <v>0.98123556502860521</v>
      </c>
      <c r="AC88" s="44">
        <f t="shared" si="83"/>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6"/>
        <v>10564.06</v>
      </c>
      <c r="M89" s="40">
        <f t="shared" si="94"/>
        <v>154665214.06</v>
      </c>
      <c r="N89" s="46">
        <f t="shared" si="77"/>
        <v>1.8648110214626374E-5</v>
      </c>
      <c r="O89" s="39">
        <v>0</v>
      </c>
      <c r="P89" s="39">
        <v>154665214.06</v>
      </c>
      <c r="Q89" s="39">
        <f t="shared" si="95"/>
        <v>0</v>
      </c>
      <c r="R89" s="39">
        <v>154656024.09</v>
      </c>
      <c r="S89" s="39">
        <f t="shared" si="96"/>
        <v>9189.9699999988079</v>
      </c>
      <c r="T89" s="39">
        <f t="shared" si="97"/>
        <v>9189.9699999988079</v>
      </c>
      <c r="U89" s="39">
        <v>86268647.090000004</v>
      </c>
      <c r="V89" s="39">
        <f t="shared" si="98"/>
        <v>68387377</v>
      </c>
      <c r="W89" s="39">
        <v>86268647.090000004</v>
      </c>
      <c r="X89" s="42">
        <f t="shared" si="99"/>
        <v>0</v>
      </c>
      <c r="Y89" s="43">
        <f t="shared" si="79"/>
        <v>0.99994058153246768</v>
      </c>
      <c r="Z89" s="43">
        <f t="shared" si="80"/>
        <v>0.55777666370754453</v>
      </c>
      <c r="AA89" s="43">
        <f t="shared" si="81"/>
        <v>0.55777666370754453</v>
      </c>
      <c r="AB89" s="43">
        <f t="shared" si="82"/>
        <v>0.55780980791150503</v>
      </c>
      <c r="AC89" s="44">
        <f t="shared" si="83"/>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6"/>
        <v>0</v>
      </c>
      <c r="M90" s="47">
        <f t="shared" si="94"/>
        <v>24500000</v>
      </c>
      <c r="N90" s="63">
        <f t="shared" si="77"/>
        <v>2.953984857132174E-6</v>
      </c>
      <c r="O90" s="66">
        <f>+O100</f>
        <v>0</v>
      </c>
      <c r="P90" s="66">
        <v>10086495.960000001</v>
      </c>
      <c r="Q90" s="25">
        <f t="shared" si="95"/>
        <v>14413504.039999999</v>
      </c>
      <c r="R90" s="66">
        <v>8678685.1500000004</v>
      </c>
      <c r="S90" s="25">
        <f t="shared" si="96"/>
        <v>15821314.85</v>
      </c>
      <c r="T90" s="25">
        <f t="shared" si="97"/>
        <v>1407810.8100000005</v>
      </c>
      <c r="U90" s="66">
        <v>8678685.1500000004</v>
      </c>
      <c r="V90" s="25">
        <f t="shared" si="98"/>
        <v>0</v>
      </c>
      <c r="W90" s="25">
        <v>8678685.1500000004</v>
      </c>
      <c r="X90" s="49">
        <f t="shared" si="99"/>
        <v>0</v>
      </c>
      <c r="Y90" s="34">
        <f t="shared" si="79"/>
        <v>0.35423204693877552</v>
      </c>
      <c r="Z90" s="34">
        <f t="shared" si="80"/>
        <v>0.35423204693877552</v>
      </c>
      <c r="AA90" s="34">
        <f t="shared" si="81"/>
        <v>0.35423204693877552</v>
      </c>
      <c r="AB90" s="34">
        <f t="shared" si="82"/>
        <v>1</v>
      </c>
      <c r="AC90" s="35">
        <f t="shared" si="83"/>
        <v>1</v>
      </c>
    </row>
    <row r="91" spans="1:29" s="50" customFormat="1" ht="32.25" customHeight="1" x14ac:dyDescent="0.25">
      <c r="A91" s="294" t="s">
        <v>192</v>
      </c>
      <c r="B91" s="52" t="s">
        <v>38</v>
      </c>
      <c r="C91" s="52">
        <v>10</v>
      </c>
      <c r="D91" s="367" t="s">
        <v>39</v>
      </c>
      <c r="E91" s="354" t="s">
        <v>193</v>
      </c>
      <c r="F91" s="66">
        <f t="shared" ref="F91:K91" si="100">+F101</f>
        <v>10647256000</v>
      </c>
      <c r="G91" s="66">
        <f t="shared" si="100"/>
        <v>0</v>
      </c>
      <c r="H91" s="66">
        <f t="shared" si="100"/>
        <v>0</v>
      </c>
      <c r="I91" s="66">
        <f t="shared" si="100"/>
        <v>5000000000</v>
      </c>
      <c r="J91" s="66">
        <f t="shared" si="100"/>
        <v>1134961772.28</v>
      </c>
      <c r="K91" s="66">
        <f t="shared" si="100"/>
        <v>1134961772.28</v>
      </c>
      <c r="L91" s="25">
        <f t="shared" si="76"/>
        <v>-5000000000</v>
      </c>
      <c r="M91" s="66">
        <f>+M101</f>
        <v>5647256000</v>
      </c>
      <c r="N91" s="55">
        <f t="shared" si="77"/>
        <v>6.8089423299382901E-4</v>
      </c>
      <c r="O91" s="66">
        <f>+O101</f>
        <v>0</v>
      </c>
      <c r="P91" s="66">
        <f t="shared" ref="P91:X91" si="101">+P101</f>
        <v>5647244576</v>
      </c>
      <c r="Q91" s="66">
        <f t="shared" si="101"/>
        <v>11424.000000238419</v>
      </c>
      <c r="R91" s="66">
        <f t="shared" si="101"/>
        <v>5646366464.3199997</v>
      </c>
      <c r="S91" s="66">
        <f t="shared" si="101"/>
        <v>889535.68000006676</v>
      </c>
      <c r="T91" s="66">
        <f t="shared" si="101"/>
        <v>878111.68000030518</v>
      </c>
      <c r="U91" s="66">
        <f t="shared" si="101"/>
        <v>5646366464.3199997</v>
      </c>
      <c r="V91" s="66">
        <f t="shared" si="101"/>
        <v>0</v>
      </c>
      <c r="W91" s="66">
        <f t="shared" si="101"/>
        <v>5646366464.3199997</v>
      </c>
      <c r="X91" s="66">
        <f t="shared" si="101"/>
        <v>0</v>
      </c>
      <c r="Y91" s="34">
        <f t="shared" si="79"/>
        <v>0.99984248355661576</v>
      </c>
      <c r="Z91" s="34">
        <f t="shared" si="80"/>
        <v>0.99984248355661576</v>
      </c>
      <c r="AA91" s="34">
        <f t="shared" si="81"/>
        <v>0.99984248355661576</v>
      </c>
      <c r="AB91" s="34">
        <f t="shared" si="82"/>
        <v>1</v>
      </c>
      <c r="AC91" s="35">
        <f t="shared" si="83"/>
        <v>1</v>
      </c>
    </row>
    <row r="92" spans="1:29" ht="30" customHeight="1" x14ac:dyDescent="0.25">
      <c r="A92" s="295"/>
      <c r="B92" s="30" t="s">
        <v>41</v>
      </c>
      <c r="C92" s="30">
        <v>20</v>
      </c>
      <c r="D92" s="367"/>
      <c r="E92" s="354"/>
      <c r="F92" s="25">
        <f t="shared" ref="F92:K92" si="102">+F93+F96</f>
        <v>6139374360</v>
      </c>
      <c r="G92" s="25">
        <f t="shared" si="102"/>
        <v>0</v>
      </c>
      <c r="H92" s="25">
        <f t="shared" si="102"/>
        <v>0</v>
      </c>
      <c r="I92" s="25">
        <f t="shared" si="102"/>
        <v>0</v>
      </c>
      <c r="J92" s="25">
        <f t="shared" si="102"/>
        <v>0</v>
      </c>
      <c r="K92" s="25">
        <f t="shared" si="102"/>
        <v>0</v>
      </c>
      <c r="L92" s="25">
        <f t="shared" si="76"/>
        <v>0</v>
      </c>
      <c r="M92" s="25">
        <f>+M93+M96</f>
        <v>6139374360</v>
      </c>
      <c r="N92" s="33">
        <f t="shared" si="77"/>
        <v>7.4022934251859315E-4</v>
      </c>
      <c r="O92" s="25">
        <f t="shared" ref="O92:X92" si="103">+O93+O96</f>
        <v>1162995184</v>
      </c>
      <c r="P92" s="25">
        <f t="shared" si="103"/>
        <v>4472653356</v>
      </c>
      <c r="Q92" s="25">
        <f t="shared" si="103"/>
        <v>1666721004</v>
      </c>
      <c r="R92" s="25">
        <f t="shared" si="103"/>
        <v>79682597</v>
      </c>
      <c r="S92" s="25">
        <f t="shared" si="103"/>
        <v>6059691763</v>
      </c>
      <c r="T92" s="25">
        <f t="shared" si="103"/>
        <v>4392970759</v>
      </c>
      <c r="U92" s="25">
        <f t="shared" si="103"/>
        <v>30758303</v>
      </c>
      <c r="V92" s="25">
        <f t="shared" si="103"/>
        <v>48924294</v>
      </c>
      <c r="W92" s="25">
        <f t="shared" si="103"/>
        <v>30758303</v>
      </c>
      <c r="X92" s="25">
        <f t="shared" si="103"/>
        <v>0</v>
      </c>
      <c r="Y92" s="34">
        <f t="shared" si="79"/>
        <v>1.2978944160688061E-2</v>
      </c>
      <c r="Z92" s="34">
        <f t="shared" si="80"/>
        <v>5.0100061010125464E-3</v>
      </c>
      <c r="AA92" s="34">
        <f t="shared" si="81"/>
        <v>5.0100061010125464E-3</v>
      </c>
      <c r="AB92" s="34">
        <f t="shared" si="82"/>
        <v>0.38601029783203478</v>
      </c>
      <c r="AC92" s="35">
        <f t="shared" si="83"/>
        <v>1</v>
      </c>
    </row>
    <row r="93" spans="1:29" ht="42" customHeight="1" x14ac:dyDescent="0.25">
      <c r="A93" s="29" t="s">
        <v>194</v>
      </c>
      <c r="B93" s="30" t="s">
        <v>41</v>
      </c>
      <c r="C93" s="30">
        <v>20</v>
      </c>
      <c r="D93" s="30" t="s">
        <v>39</v>
      </c>
      <c r="E93" s="31" t="s">
        <v>195</v>
      </c>
      <c r="F93" s="25">
        <f t="shared" ref="F93:K94" si="104">+F94</f>
        <v>5923654360</v>
      </c>
      <c r="G93" s="25">
        <f t="shared" si="104"/>
        <v>0</v>
      </c>
      <c r="H93" s="25">
        <f t="shared" si="104"/>
        <v>0</v>
      </c>
      <c r="I93" s="25">
        <f t="shared" si="104"/>
        <v>0</v>
      </c>
      <c r="J93" s="25">
        <f t="shared" si="104"/>
        <v>0</v>
      </c>
      <c r="K93" s="25">
        <f t="shared" si="104"/>
        <v>0</v>
      </c>
      <c r="L93" s="25">
        <f t="shared" si="76"/>
        <v>0</v>
      </c>
      <c r="M93" s="25">
        <f>+M94</f>
        <v>5923654360</v>
      </c>
      <c r="N93" s="33">
        <f t="shared" si="77"/>
        <v>7.1421980727857058E-4</v>
      </c>
      <c r="O93" s="25">
        <f t="shared" ref="O93:X94" si="105">+O94</f>
        <v>1162995184</v>
      </c>
      <c r="P93" s="25">
        <f t="shared" si="105"/>
        <v>4256933356</v>
      </c>
      <c r="Q93" s="25">
        <f t="shared" si="105"/>
        <v>1666721004</v>
      </c>
      <c r="R93" s="25">
        <f t="shared" si="105"/>
        <v>0</v>
      </c>
      <c r="S93" s="25">
        <f t="shared" si="105"/>
        <v>5923654360</v>
      </c>
      <c r="T93" s="25">
        <f t="shared" si="105"/>
        <v>4256933356</v>
      </c>
      <c r="U93" s="25">
        <f t="shared" si="105"/>
        <v>0</v>
      </c>
      <c r="V93" s="25">
        <f t="shared" si="105"/>
        <v>0</v>
      </c>
      <c r="W93" s="25">
        <f t="shared" si="105"/>
        <v>0</v>
      </c>
      <c r="X93" s="25">
        <f t="shared" si="105"/>
        <v>0</v>
      </c>
      <c r="Y93" s="34">
        <f t="shared" si="79"/>
        <v>0</v>
      </c>
      <c r="Z93" s="34">
        <f t="shared" si="80"/>
        <v>0</v>
      </c>
      <c r="AA93" s="34">
        <f t="shared" si="81"/>
        <v>0</v>
      </c>
      <c r="AB93" s="34" t="s">
        <v>545</v>
      </c>
      <c r="AC93" s="35" t="s">
        <v>545</v>
      </c>
    </row>
    <row r="94" spans="1:29" ht="42" customHeight="1" x14ac:dyDescent="0.25">
      <c r="A94" s="29" t="s">
        <v>196</v>
      </c>
      <c r="B94" s="30" t="s">
        <v>41</v>
      </c>
      <c r="C94" s="30">
        <v>20</v>
      </c>
      <c r="D94" s="30" t="s">
        <v>39</v>
      </c>
      <c r="E94" s="67" t="s">
        <v>197</v>
      </c>
      <c r="F94" s="25">
        <f t="shared" si="104"/>
        <v>5923654360</v>
      </c>
      <c r="G94" s="25">
        <f t="shared" si="104"/>
        <v>0</v>
      </c>
      <c r="H94" s="25">
        <f t="shared" si="104"/>
        <v>0</v>
      </c>
      <c r="I94" s="25">
        <f t="shared" si="104"/>
        <v>0</v>
      </c>
      <c r="J94" s="25">
        <f t="shared" si="104"/>
        <v>0</v>
      </c>
      <c r="K94" s="25">
        <f t="shared" si="104"/>
        <v>0</v>
      </c>
      <c r="L94" s="25">
        <f t="shared" si="76"/>
        <v>0</v>
      </c>
      <c r="M94" s="25">
        <f>+M95</f>
        <v>5923654360</v>
      </c>
      <c r="N94" s="33">
        <f t="shared" si="77"/>
        <v>7.1421980727857058E-4</v>
      </c>
      <c r="O94" s="25">
        <f t="shared" si="105"/>
        <v>1162995184</v>
      </c>
      <c r="P94" s="25">
        <f t="shared" si="105"/>
        <v>4256933356</v>
      </c>
      <c r="Q94" s="25">
        <f t="shared" si="105"/>
        <v>1666721004</v>
      </c>
      <c r="R94" s="25">
        <f t="shared" si="105"/>
        <v>0</v>
      </c>
      <c r="S94" s="25">
        <f t="shared" si="105"/>
        <v>5923654360</v>
      </c>
      <c r="T94" s="25">
        <f t="shared" si="105"/>
        <v>4256933356</v>
      </c>
      <c r="U94" s="25">
        <f t="shared" si="105"/>
        <v>0</v>
      </c>
      <c r="V94" s="25">
        <f t="shared" si="105"/>
        <v>0</v>
      </c>
      <c r="W94" s="25">
        <f t="shared" si="105"/>
        <v>0</v>
      </c>
      <c r="X94" s="25">
        <f t="shared" si="105"/>
        <v>0</v>
      </c>
      <c r="Y94" s="34">
        <f t="shared" si="79"/>
        <v>0</v>
      </c>
      <c r="Z94" s="34">
        <f t="shared" si="80"/>
        <v>0</v>
      </c>
      <c r="AA94" s="34">
        <f t="shared" si="81"/>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6"/>
        <v>0</v>
      </c>
      <c r="M95" s="40">
        <f>+F95+L95</f>
        <v>5923654360</v>
      </c>
      <c r="N95" s="41">
        <f t="shared" si="77"/>
        <v>7.1421980727857058E-4</v>
      </c>
      <c r="O95" s="68">
        <f>5923654360-2786694813-1973964363</f>
        <v>1162995184</v>
      </c>
      <c r="P95" s="39">
        <v>4256933356</v>
      </c>
      <c r="Q95" s="39">
        <f>M95-P95</f>
        <v>1666721004</v>
      </c>
      <c r="R95" s="39">
        <v>0</v>
      </c>
      <c r="S95" s="39">
        <f>+M95-R95</f>
        <v>5923654360</v>
      </c>
      <c r="T95" s="39">
        <f>P95-R95</f>
        <v>4256933356</v>
      </c>
      <c r="U95" s="39">
        <v>0</v>
      </c>
      <c r="V95" s="39">
        <f>+R95-U95</f>
        <v>0</v>
      </c>
      <c r="W95" s="39">
        <v>0</v>
      </c>
      <c r="X95" s="42">
        <f>+U95-W95</f>
        <v>0</v>
      </c>
      <c r="Y95" s="43">
        <f t="shared" si="79"/>
        <v>0</v>
      </c>
      <c r="Z95" s="43">
        <f t="shared" si="80"/>
        <v>0</v>
      </c>
      <c r="AA95" s="43">
        <f t="shared" si="81"/>
        <v>0</v>
      </c>
      <c r="AB95" s="43" t="s">
        <v>545</v>
      </c>
      <c r="AC95" s="44" t="s">
        <v>545</v>
      </c>
    </row>
    <row r="96" spans="1:29" ht="42" customHeight="1" x14ac:dyDescent="0.25">
      <c r="A96" s="29" t="s">
        <v>200</v>
      </c>
      <c r="B96" s="30" t="s">
        <v>41</v>
      </c>
      <c r="C96" s="30">
        <v>20</v>
      </c>
      <c r="D96" s="30" t="s">
        <v>39</v>
      </c>
      <c r="E96" s="31" t="s">
        <v>201</v>
      </c>
      <c r="F96" s="25">
        <f t="shared" ref="F96:K97" si="106">+F97</f>
        <v>215720000</v>
      </c>
      <c r="G96" s="25">
        <f t="shared" si="106"/>
        <v>0</v>
      </c>
      <c r="H96" s="25">
        <f t="shared" si="106"/>
        <v>0</v>
      </c>
      <c r="I96" s="25">
        <f t="shared" si="106"/>
        <v>0</v>
      </c>
      <c r="J96" s="25">
        <f t="shared" si="106"/>
        <v>0</v>
      </c>
      <c r="K96" s="25">
        <f t="shared" si="106"/>
        <v>0</v>
      </c>
      <c r="L96" s="25">
        <f t="shared" si="76"/>
        <v>0</v>
      </c>
      <c r="M96" s="25">
        <f>+M97</f>
        <v>215720000</v>
      </c>
      <c r="N96" s="58">
        <f t="shared" si="77"/>
        <v>2.6009535240022552E-5</v>
      </c>
      <c r="O96" s="25">
        <f t="shared" ref="O96:X97" si="107">+O97</f>
        <v>0</v>
      </c>
      <c r="P96" s="25">
        <f t="shared" si="107"/>
        <v>215720000</v>
      </c>
      <c r="Q96" s="25">
        <f t="shared" si="107"/>
        <v>0</v>
      </c>
      <c r="R96" s="25">
        <f t="shared" si="107"/>
        <v>79682597</v>
      </c>
      <c r="S96" s="25">
        <f t="shared" si="107"/>
        <v>136037403</v>
      </c>
      <c r="T96" s="25">
        <f t="shared" si="107"/>
        <v>136037403</v>
      </c>
      <c r="U96" s="25">
        <f t="shared" si="107"/>
        <v>30758303</v>
      </c>
      <c r="V96" s="25">
        <f t="shared" si="107"/>
        <v>48924294</v>
      </c>
      <c r="W96" s="25">
        <f t="shared" si="107"/>
        <v>30758303</v>
      </c>
      <c r="X96" s="25">
        <f t="shared" si="107"/>
        <v>0</v>
      </c>
      <c r="Y96" s="34">
        <f t="shared" si="79"/>
        <v>0.36937973762284443</v>
      </c>
      <c r="Z96" s="34">
        <f t="shared" si="80"/>
        <v>0.14258438253291303</v>
      </c>
      <c r="AA96" s="34">
        <f t="shared" si="81"/>
        <v>0.14258438253291303</v>
      </c>
      <c r="AB96" s="34">
        <f t="shared" ref="AB96:AB104" si="108">+U96/R96</f>
        <v>0.38601029783203478</v>
      </c>
      <c r="AC96" s="35">
        <f t="shared" ref="AC96:AC104" si="109">+W96/U96</f>
        <v>1</v>
      </c>
    </row>
    <row r="97" spans="1:29" ht="42" customHeight="1" x14ac:dyDescent="0.25">
      <c r="A97" s="29" t="s">
        <v>202</v>
      </c>
      <c r="B97" s="30" t="s">
        <v>41</v>
      </c>
      <c r="C97" s="30">
        <v>20</v>
      </c>
      <c r="D97" s="30" t="s">
        <v>39</v>
      </c>
      <c r="E97" s="31" t="s">
        <v>203</v>
      </c>
      <c r="F97" s="25">
        <f t="shared" si="106"/>
        <v>215720000</v>
      </c>
      <c r="G97" s="25">
        <f t="shared" si="106"/>
        <v>0</v>
      </c>
      <c r="H97" s="25">
        <f t="shared" si="106"/>
        <v>0</v>
      </c>
      <c r="I97" s="25">
        <f t="shared" si="106"/>
        <v>0</v>
      </c>
      <c r="J97" s="25">
        <f t="shared" si="106"/>
        <v>0</v>
      </c>
      <c r="K97" s="25">
        <f t="shared" si="106"/>
        <v>0</v>
      </c>
      <c r="L97" s="25">
        <f t="shared" si="76"/>
        <v>0</v>
      </c>
      <c r="M97" s="25">
        <f>+M98</f>
        <v>215720000</v>
      </c>
      <c r="N97" s="58">
        <f t="shared" si="77"/>
        <v>2.6009535240022552E-5</v>
      </c>
      <c r="O97" s="25">
        <f t="shared" si="107"/>
        <v>0</v>
      </c>
      <c r="P97" s="25">
        <f t="shared" si="107"/>
        <v>215720000</v>
      </c>
      <c r="Q97" s="25">
        <f t="shared" si="107"/>
        <v>0</v>
      </c>
      <c r="R97" s="25">
        <f t="shared" si="107"/>
        <v>79682597</v>
      </c>
      <c r="S97" s="25">
        <f t="shared" si="107"/>
        <v>136037403</v>
      </c>
      <c r="T97" s="25">
        <f t="shared" si="107"/>
        <v>136037403</v>
      </c>
      <c r="U97" s="25">
        <f t="shared" si="107"/>
        <v>30758303</v>
      </c>
      <c r="V97" s="25">
        <f t="shared" si="107"/>
        <v>48924294</v>
      </c>
      <c r="W97" s="25">
        <f t="shared" si="107"/>
        <v>30758303</v>
      </c>
      <c r="X97" s="25">
        <f t="shared" si="107"/>
        <v>0</v>
      </c>
      <c r="Y97" s="34">
        <f t="shared" si="79"/>
        <v>0.36937973762284443</v>
      </c>
      <c r="Z97" s="34">
        <f t="shared" si="80"/>
        <v>0.14258438253291303</v>
      </c>
      <c r="AA97" s="34">
        <f t="shared" si="81"/>
        <v>0.14258438253291303</v>
      </c>
      <c r="AB97" s="34">
        <f t="shared" si="108"/>
        <v>0.38601029783203478</v>
      </c>
      <c r="AC97" s="35">
        <f t="shared" si="109"/>
        <v>1</v>
      </c>
    </row>
    <row r="98" spans="1:29" ht="51.75" customHeight="1" x14ac:dyDescent="0.25">
      <c r="A98" s="29" t="s">
        <v>204</v>
      </c>
      <c r="B98" s="30" t="s">
        <v>41</v>
      </c>
      <c r="C98" s="30">
        <v>20</v>
      </c>
      <c r="D98" s="30" t="s">
        <v>39</v>
      </c>
      <c r="E98" s="31" t="s">
        <v>205</v>
      </c>
      <c r="F98" s="25">
        <f t="shared" ref="F98:K98" si="110">+F99+F100</f>
        <v>215720000</v>
      </c>
      <c r="G98" s="25">
        <f t="shared" si="110"/>
        <v>0</v>
      </c>
      <c r="H98" s="25">
        <f t="shared" si="110"/>
        <v>0</v>
      </c>
      <c r="I98" s="25">
        <f t="shared" si="110"/>
        <v>0</v>
      </c>
      <c r="J98" s="25">
        <f t="shared" si="110"/>
        <v>0</v>
      </c>
      <c r="K98" s="25">
        <f t="shared" si="110"/>
        <v>0</v>
      </c>
      <c r="L98" s="25">
        <f t="shared" si="76"/>
        <v>0</v>
      </c>
      <c r="M98" s="25">
        <f>+M99+M100</f>
        <v>215720000</v>
      </c>
      <c r="N98" s="58">
        <f t="shared" si="77"/>
        <v>2.6009535240022552E-5</v>
      </c>
      <c r="O98" s="25">
        <f t="shared" ref="O98:X98" si="111">+O99+O100</f>
        <v>0</v>
      </c>
      <c r="P98" s="25">
        <f t="shared" si="111"/>
        <v>215720000</v>
      </c>
      <c r="Q98" s="25">
        <f t="shared" si="111"/>
        <v>0</v>
      </c>
      <c r="R98" s="25">
        <f t="shared" si="111"/>
        <v>79682597</v>
      </c>
      <c r="S98" s="25">
        <f t="shared" si="111"/>
        <v>136037403</v>
      </c>
      <c r="T98" s="25">
        <f t="shared" si="111"/>
        <v>136037403</v>
      </c>
      <c r="U98" s="25">
        <f t="shared" si="111"/>
        <v>30758303</v>
      </c>
      <c r="V98" s="25">
        <f t="shared" si="111"/>
        <v>48924294</v>
      </c>
      <c r="W98" s="25">
        <f t="shared" si="111"/>
        <v>30758303</v>
      </c>
      <c r="X98" s="25">
        <f t="shared" si="111"/>
        <v>0</v>
      </c>
      <c r="Y98" s="34">
        <f t="shared" si="79"/>
        <v>0.36937973762284443</v>
      </c>
      <c r="Z98" s="34">
        <f t="shared" si="80"/>
        <v>0.14258438253291303</v>
      </c>
      <c r="AA98" s="34">
        <f t="shared" si="81"/>
        <v>0.14258438253291303</v>
      </c>
      <c r="AB98" s="34">
        <f t="shared" si="108"/>
        <v>0.38601029783203478</v>
      </c>
      <c r="AC98" s="35">
        <f t="shared" si="109"/>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6"/>
        <v>0</v>
      </c>
      <c r="M99" s="40">
        <f>+F99+L99</f>
        <v>59277258</v>
      </c>
      <c r="N99" s="46">
        <f t="shared" si="77"/>
        <v>7.147107040992531E-6</v>
      </c>
      <c r="O99" s="42">
        <v>0</v>
      </c>
      <c r="P99" s="39">
        <v>59277258</v>
      </c>
      <c r="Q99" s="39">
        <f>M99-P99</f>
        <v>0</v>
      </c>
      <c r="R99" s="39">
        <v>37418006</v>
      </c>
      <c r="S99" s="39">
        <f>+M99-R99</f>
        <v>21859252</v>
      </c>
      <c r="T99" s="39">
        <f>P99-R99</f>
        <v>21859252</v>
      </c>
      <c r="U99" s="39">
        <v>28600421</v>
      </c>
      <c r="V99" s="39">
        <f>+R99-U99</f>
        <v>8817585</v>
      </c>
      <c r="W99" s="39">
        <v>28600421</v>
      </c>
      <c r="X99" s="42">
        <f>+U99-W99</f>
        <v>0</v>
      </c>
      <c r="Y99" s="43">
        <f t="shared" si="79"/>
        <v>0.63123712638664897</v>
      </c>
      <c r="Z99" s="43">
        <f t="shared" si="80"/>
        <v>0.4824855596390778</v>
      </c>
      <c r="AA99" s="43">
        <f t="shared" si="81"/>
        <v>0.4824855596390778</v>
      </c>
      <c r="AB99" s="43">
        <f t="shared" si="108"/>
        <v>0.76434914784074814</v>
      </c>
      <c r="AC99" s="44">
        <f t="shared" si="109"/>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6"/>
        <v>0</v>
      </c>
      <c r="M100" s="40">
        <f>+F100+L100</f>
        <v>156442742</v>
      </c>
      <c r="N100" s="46">
        <f t="shared" si="77"/>
        <v>1.8862428199030023E-5</v>
      </c>
      <c r="O100" s="42">
        <v>0</v>
      </c>
      <c r="P100" s="39">
        <v>156442742</v>
      </c>
      <c r="Q100" s="39">
        <f>M100-P100</f>
        <v>0</v>
      </c>
      <c r="R100" s="39">
        <v>42264591</v>
      </c>
      <c r="S100" s="39">
        <f>+M100-R100</f>
        <v>114178151</v>
      </c>
      <c r="T100" s="39">
        <f>P100-R100</f>
        <v>114178151</v>
      </c>
      <c r="U100" s="39">
        <v>2157882</v>
      </c>
      <c r="V100" s="39">
        <f>+R100-U100</f>
        <v>40106709</v>
      </c>
      <c r="W100" s="39">
        <v>2157882</v>
      </c>
      <c r="X100" s="42">
        <f>+U100-W100</f>
        <v>0</v>
      </c>
      <c r="Y100" s="43">
        <f t="shared" si="79"/>
        <v>0.27016012669990147</v>
      </c>
      <c r="Z100" s="43">
        <f t="shared" si="80"/>
        <v>1.3793429931060657E-2</v>
      </c>
      <c r="AA100" s="43">
        <f t="shared" si="81"/>
        <v>1.3793429931060657E-2</v>
      </c>
      <c r="AB100" s="43">
        <f t="shared" si="108"/>
        <v>5.1056497861294813E-2</v>
      </c>
      <c r="AC100" s="44">
        <f t="shared" si="109"/>
        <v>1</v>
      </c>
    </row>
    <row r="101" spans="1:29" ht="42" customHeight="1" x14ac:dyDescent="0.25">
      <c r="A101" s="69" t="s">
        <v>210</v>
      </c>
      <c r="B101" s="70" t="s">
        <v>38</v>
      </c>
      <c r="C101" s="70">
        <v>10</v>
      </c>
      <c r="D101" s="70" t="s">
        <v>39</v>
      </c>
      <c r="E101" s="67" t="s">
        <v>211</v>
      </c>
      <c r="F101" s="71">
        <f t="shared" ref="F101:K101" si="112">+F102</f>
        <v>10647256000</v>
      </c>
      <c r="G101" s="71">
        <f t="shared" si="112"/>
        <v>0</v>
      </c>
      <c r="H101" s="71">
        <f t="shared" si="112"/>
        <v>0</v>
      </c>
      <c r="I101" s="48">
        <f t="shared" si="112"/>
        <v>5000000000</v>
      </c>
      <c r="J101" s="71">
        <f t="shared" si="112"/>
        <v>1134961772.28</v>
      </c>
      <c r="K101" s="71">
        <f t="shared" si="112"/>
        <v>1134961772.28</v>
      </c>
      <c r="L101" s="25">
        <f t="shared" si="76"/>
        <v>-5000000000</v>
      </c>
      <c r="M101" s="71">
        <f>+M102</f>
        <v>5647256000</v>
      </c>
      <c r="N101" s="64">
        <f t="shared" si="77"/>
        <v>6.8089423299382901E-4</v>
      </c>
      <c r="O101" s="71">
        <f t="shared" ref="O101:X101" si="113">+O102</f>
        <v>0</v>
      </c>
      <c r="P101" s="71">
        <f t="shared" si="113"/>
        <v>5647244576</v>
      </c>
      <c r="Q101" s="71">
        <f t="shared" si="113"/>
        <v>11424.000000238419</v>
      </c>
      <c r="R101" s="71">
        <f t="shared" si="113"/>
        <v>5646366464.3199997</v>
      </c>
      <c r="S101" s="71">
        <f t="shared" si="113"/>
        <v>889535.68000006676</v>
      </c>
      <c r="T101" s="71">
        <f t="shared" si="113"/>
        <v>878111.68000030518</v>
      </c>
      <c r="U101" s="71">
        <f t="shared" si="113"/>
        <v>5646366464.3199997</v>
      </c>
      <c r="V101" s="71">
        <f t="shared" si="113"/>
        <v>0</v>
      </c>
      <c r="W101" s="71">
        <f t="shared" si="113"/>
        <v>5646366464.3199997</v>
      </c>
      <c r="X101" s="71">
        <f t="shared" si="113"/>
        <v>0</v>
      </c>
      <c r="Y101" s="34">
        <f t="shared" si="79"/>
        <v>0.99984248355661576</v>
      </c>
      <c r="Z101" s="34">
        <f t="shared" si="80"/>
        <v>0.99984248355661576</v>
      </c>
      <c r="AA101" s="34">
        <f t="shared" si="81"/>
        <v>0.99984248355661576</v>
      </c>
      <c r="AB101" s="34">
        <f t="shared" si="108"/>
        <v>1</v>
      </c>
      <c r="AC101" s="35">
        <f t="shared" si="109"/>
        <v>1</v>
      </c>
    </row>
    <row r="102" spans="1:29" ht="42" customHeight="1" x14ac:dyDescent="0.25">
      <c r="A102" s="69" t="s">
        <v>212</v>
      </c>
      <c r="B102" s="70" t="s">
        <v>38</v>
      </c>
      <c r="C102" s="70">
        <v>10</v>
      </c>
      <c r="D102" s="70" t="s">
        <v>39</v>
      </c>
      <c r="E102" s="67" t="s">
        <v>213</v>
      </c>
      <c r="F102" s="71">
        <f t="shared" ref="F102:K102" si="114">+F103+F104</f>
        <v>10647256000</v>
      </c>
      <c r="G102" s="71">
        <f t="shared" si="114"/>
        <v>0</v>
      </c>
      <c r="H102" s="71">
        <f t="shared" si="114"/>
        <v>0</v>
      </c>
      <c r="I102" s="48">
        <f t="shared" si="114"/>
        <v>5000000000</v>
      </c>
      <c r="J102" s="71">
        <f t="shared" si="114"/>
        <v>1134961772.28</v>
      </c>
      <c r="K102" s="71">
        <f t="shared" si="114"/>
        <v>1134961772.28</v>
      </c>
      <c r="L102" s="25">
        <f t="shared" si="76"/>
        <v>-5000000000</v>
      </c>
      <c r="M102" s="71">
        <f>+M103+M104</f>
        <v>5647256000</v>
      </c>
      <c r="N102" s="64">
        <f t="shared" si="77"/>
        <v>6.8089423299382901E-4</v>
      </c>
      <c r="O102" s="71">
        <f t="shared" ref="O102:X102" si="115">+O103+O104</f>
        <v>0</v>
      </c>
      <c r="P102" s="71">
        <f t="shared" si="115"/>
        <v>5647244576</v>
      </c>
      <c r="Q102" s="71">
        <f t="shared" si="115"/>
        <v>11424.000000238419</v>
      </c>
      <c r="R102" s="71">
        <f t="shared" si="115"/>
        <v>5646366464.3199997</v>
      </c>
      <c r="S102" s="71">
        <f t="shared" si="115"/>
        <v>889535.68000006676</v>
      </c>
      <c r="T102" s="71">
        <f t="shared" si="115"/>
        <v>878111.68000030518</v>
      </c>
      <c r="U102" s="71">
        <f t="shared" si="115"/>
        <v>5646366464.3199997</v>
      </c>
      <c r="V102" s="71">
        <f t="shared" si="115"/>
        <v>0</v>
      </c>
      <c r="W102" s="71">
        <f t="shared" si="115"/>
        <v>5646366464.3199997</v>
      </c>
      <c r="X102" s="71">
        <f t="shared" si="115"/>
        <v>0</v>
      </c>
      <c r="Y102" s="34">
        <f t="shared" si="79"/>
        <v>0.99984248355661576</v>
      </c>
      <c r="Z102" s="34">
        <f t="shared" si="80"/>
        <v>0.99984248355661576</v>
      </c>
      <c r="AA102" s="34">
        <f t="shared" si="81"/>
        <v>0.99984248355661576</v>
      </c>
      <c r="AB102" s="34">
        <f t="shared" si="108"/>
        <v>1</v>
      </c>
      <c r="AC102" s="35">
        <f t="shared" si="109"/>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76"/>
        <v>-3634961772.2799997</v>
      </c>
      <c r="M103" s="40">
        <f>+F103+L103</f>
        <v>1688666227.7200003</v>
      </c>
      <c r="N103" s="41">
        <f t="shared" si="77"/>
        <v>2.0360385573205681E-4</v>
      </c>
      <c r="O103" s="68">
        <v>0</v>
      </c>
      <c r="P103" s="39">
        <v>1688654803.72</v>
      </c>
      <c r="Q103" s="39">
        <f>M103-P103</f>
        <v>11424.000000238419</v>
      </c>
      <c r="R103" s="39">
        <v>1688626182.74</v>
      </c>
      <c r="S103" s="39">
        <f>+M103-R103</f>
        <v>40044.980000257492</v>
      </c>
      <c r="T103" s="39">
        <f>P103-R103</f>
        <v>28620.980000019073</v>
      </c>
      <c r="U103" s="39">
        <v>1688626182.74</v>
      </c>
      <c r="V103" s="39">
        <f>+R103-U103</f>
        <v>0</v>
      </c>
      <c r="W103" s="39">
        <v>1688626182.74</v>
      </c>
      <c r="X103" s="42">
        <f>+U103-W103</f>
        <v>0</v>
      </c>
      <c r="Y103" s="43">
        <f t="shared" si="79"/>
        <v>0.99997628603015631</v>
      </c>
      <c r="Z103" s="43">
        <f t="shared" si="80"/>
        <v>0.99997628603015631</v>
      </c>
      <c r="AA103" s="43">
        <f t="shared" si="81"/>
        <v>0.99997628603015631</v>
      </c>
      <c r="AB103" s="43">
        <f t="shared" si="108"/>
        <v>1</v>
      </c>
      <c r="AC103" s="44">
        <f t="shared" si="109"/>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76"/>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79"/>
        <v>0.99978540572555707</v>
      </c>
      <c r="Z104" s="43">
        <f t="shared" si="80"/>
        <v>0.99978540572555707</v>
      </c>
      <c r="AA104" s="43">
        <f t="shared" si="81"/>
        <v>0.99978540572555707</v>
      </c>
      <c r="AB104" s="43">
        <f t="shared" si="108"/>
        <v>1</v>
      </c>
      <c r="AC104" s="44">
        <f t="shared" si="109"/>
        <v>1</v>
      </c>
    </row>
    <row r="105" spans="1:29" ht="48.75" customHeight="1" x14ac:dyDescent="0.25">
      <c r="A105" s="29" t="s">
        <v>218</v>
      </c>
      <c r="B105" s="30" t="s">
        <v>41</v>
      </c>
      <c r="C105" s="30">
        <v>20</v>
      </c>
      <c r="D105" s="30" t="s">
        <v>39</v>
      </c>
      <c r="E105" s="31" t="s">
        <v>219</v>
      </c>
      <c r="F105" s="25">
        <f t="shared" ref="F105:K106" si="116">+F106</f>
        <v>16069012000</v>
      </c>
      <c r="G105" s="25">
        <f t="shared" si="116"/>
        <v>0</v>
      </c>
      <c r="H105" s="25">
        <f t="shared" si="116"/>
        <v>0</v>
      </c>
      <c r="I105" s="25">
        <f t="shared" si="116"/>
        <v>0</v>
      </c>
      <c r="J105" s="25">
        <f t="shared" si="116"/>
        <v>0</v>
      </c>
      <c r="K105" s="25">
        <f t="shared" si="116"/>
        <v>0</v>
      </c>
      <c r="L105" s="25">
        <f t="shared" ref="L105:L136" si="117">+G105-H105-I105+J105-K105</f>
        <v>0</v>
      </c>
      <c r="M105" s="25">
        <f>+M106</f>
        <v>16069012000</v>
      </c>
      <c r="N105" s="64">
        <f t="shared" si="77"/>
        <v>1.9374538006969465E-3</v>
      </c>
      <c r="O105" s="25">
        <f t="shared" ref="O105:X106" si="118">+O106</f>
        <v>0</v>
      </c>
      <c r="P105" s="25">
        <f t="shared" si="118"/>
        <v>0</v>
      </c>
      <c r="Q105" s="25">
        <f t="shared" si="118"/>
        <v>16069012000</v>
      </c>
      <c r="R105" s="25">
        <f t="shared" si="118"/>
        <v>0</v>
      </c>
      <c r="S105" s="25">
        <f t="shared" si="118"/>
        <v>16069012000</v>
      </c>
      <c r="T105" s="25">
        <f t="shared" si="118"/>
        <v>0</v>
      </c>
      <c r="U105" s="25">
        <f t="shared" si="118"/>
        <v>0</v>
      </c>
      <c r="V105" s="25">
        <f t="shared" si="118"/>
        <v>0</v>
      </c>
      <c r="W105" s="25">
        <f t="shared" si="118"/>
        <v>0</v>
      </c>
      <c r="X105" s="25">
        <f t="shared" si="118"/>
        <v>0</v>
      </c>
      <c r="Y105" s="34">
        <f t="shared" ref="Y105:Y136" si="119">+R105/M105</f>
        <v>0</v>
      </c>
      <c r="Z105" s="34">
        <f t="shared" ref="Z105:Z136" si="120">+U105/M105</f>
        <v>0</v>
      </c>
      <c r="AA105" s="34">
        <f t="shared" ref="AA105:AA136" si="121">+W105/M105</f>
        <v>0</v>
      </c>
      <c r="AB105" s="34" t="s">
        <v>545</v>
      </c>
      <c r="AC105" s="35" t="s">
        <v>545</v>
      </c>
    </row>
    <row r="106" spans="1:29" ht="42" customHeight="1" x14ac:dyDescent="0.25">
      <c r="A106" s="29" t="s">
        <v>220</v>
      </c>
      <c r="B106" s="30" t="s">
        <v>41</v>
      </c>
      <c r="C106" s="30">
        <v>20</v>
      </c>
      <c r="D106" s="30" t="s">
        <v>39</v>
      </c>
      <c r="E106" s="31" t="s">
        <v>221</v>
      </c>
      <c r="F106" s="25">
        <f t="shared" si="116"/>
        <v>16069012000</v>
      </c>
      <c r="G106" s="25">
        <f t="shared" si="116"/>
        <v>0</v>
      </c>
      <c r="H106" s="25">
        <f t="shared" si="116"/>
        <v>0</v>
      </c>
      <c r="I106" s="25">
        <f t="shared" si="116"/>
        <v>0</v>
      </c>
      <c r="J106" s="25">
        <f t="shared" si="116"/>
        <v>0</v>
      </c>
      <c r="K106" s="25">
        <f t="shared" si="116"/>
        <v>0</v>
      </c>
      <c r="L106" s="25">
        <f t="shared" si="117"/>
        <v>0</v>
      </c>
      <c r="M106" s="25">
        <f>+M107</f>
        <v>16069012000</v>
      </c>
      <c r="N106" s="64">
        <f t="shared" si="77"/>
        <v>1.9374538006969465E-3</v>
      </c>
      <c r="O106" s="25">
        <f t="shared" si="118"/>
        <v>0</v>
      </c>
      <c r="P106" s="25">
        <f t="shared" si="118"/>
        <v>0</v>
      </c>
      <c r="Q106" s="25">
        <f t="shared" si="118"/>
        <v>16069012000</v>
      </c>
      <c r="R106" s="25">
        <f t="shared" si="118"/>
        <v>0</v>
      </c>
      <c r="S106" s="25">
        <f t="shared" si="118"/>
        <v>16069012000</v>
      </c>
      <c r="T106" s="25">
        <f t="shared" si="118"/>
        <v>0</v>
      </c>
      <c r="U106" s="25">
        <f t="shared" si="118"/>
        <v>0</v>
      </c>
      <c r="V106" s="25">
        <f t="shared" si="118"/>
        <v>0</v>
      </c>
      <c r="W106" s="25">
        <f t="shared" si="118"/>
        <v>0</v>
      </c>
      <c r="X106" s="25">
        <f t="shared" si="118"/>
        <v>0</v>
      </c>
      <c r="Y106" s="34">
        <f t="shared" si="119"/>
        <v>0</v>
      </c>
      <c r="Z106" s="34">
        <f t="shared" si="120"/>
        <v>0</v>
      </c>
      <c r="AA106" s="34">
        <f t="shared" si="121"/>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117"/>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119"/>
        <v>0</v>
      </c>
      <c r="Z107" s="85">
        <f t="shared" si="120"/>
        <v>0</v>
      </c>
      <c r="AA107" s="85">
        <f t="shared" si="121"/>
        <v>0</v>
      </c>
      <c r="AB107" s="85" t="s">
        <v>545</v>
      </c>
      <c r="AC107" s="86" t="s">
        <v>545</v>
      </c>
    </row>
    <row r="108" spans="1:29" ht="27" customHeight="1" thickBot="1" x14ac:dyDescent="0.3">
      <c r="A108" s="351" t="s">
        <v>224</v>
      </c>
      <c r="B108" s="380" t="s">
        <v>38</v>
      </c>
      <c r="C108" s="370">
        <v>11</v>
      </c>
      <c r="D108" s="238" t="s">
        <v>39</v>
      </c>
      <c r="E108" s="372" t="s">
        <v>226</v>
      </c>
      <c r="F108" s="20">
        <f t="shared" ref="F108:K109" si="122">+F110</f>
        <v>1907097618124</v>
      </c>
      <c r="G108" s="20">
        <f t="shared" si="122"/>
        <v>0</v>
      </c>
      <c r="H108" s="20">
        <f t="shared" si="122"/>
        <v>0</v>
      </c>
      <c r="I108" s="20">
        <f t="shared" si="122"/>
        <v>0</v>
      </c>
      <c r="J108" s="20">
        <f t="shared" si="122"/>
        <v>0</v>
      </c>
      <c r="K108" s="20">
        <f t="shared" si="122"/>
        <v>0</v>
      </c>
      <c r="L108" s="20">
        <f t="shared" si="117"/>
        <v>0</v>
      </c>
      <c r="M108" s="20">
        <f>+M110</f>
        <v>1907097618124</v>
      </c>
      <c r="N108" s="269">
        <f t="shared" si="77"/>
        <v>0.2299403055106585</v>
      </c>
      <c r="O108" s="20">
        <f t="shared" ref="O108:X108" si="123">+O110</f>
        <v>0</v>
      </c>
      <c r="P108" s="20">
        <f t="shared" si="123"/>
        <v>1386815262945</v>
      </c>
      <c r="Q108" s="20">
        <f t="shared" si="123"/>
        <v>520282355179</v>
      </c>
      <c r="R108" s="20">
        <f t="shared" si="123"/>
        <v>1386815262945</v>
      </c>
      <c r="S108" s="20">
        <f t="shared" si="123"/>
        <v>520282355179</v>
      </c>
      <c r="T108" s="20">
        <f t="shared" si="123"/>
        <v>0</v>
      </c>
      <c r="U108" s="20">
        <f t="shared" si="123"/>
        <v>1386815262945</v>
      </c>
      <c r="V108" s="20">
        <f t="shared" si="123"/>
        <v>0</v>
      </c>
      <c r="W108" s="20">
        <f t="shared" si="123"/>
        <v>1386815262945</v>
      </c>
      <c r="X108" s="20">
        <f t="shared" si="123"/>
        <v>0</v>
      </c>
      <c r="Y108" s="165">
        <f t="shared" si="119"/>
        <v>0.72718630119689498</v>
      </c>
      <c r="Z108" s="165">
        <f t="shared" si="120"/>
        <v>0.72718630119689498</v>
      </c>
      <c r="AA108" s="165">
        <f t="shared" si="121"/>
        <v>0.72718630119689498</v>
      </c>
      <c r="AB108" s="165">
        <f>+U108/R108</f>
        <v>1</v>
      </c>
      <c r="AC108" s="165">
        <f>+W108/U108</f>
        <v>1</v>
      </c>
    </row>
    <row r="109" spans="1:29" ht="27" customHeight="1" thickBot="1" x14ac:dyDescent="0.3">
      <c r="A109" s="352"/>
      <c r="B109" s="381"/>
      <c r="C109" s="371"/>
      <c r="D109" s="240" t="s">
        <v>225</v>
      </c>
      <c r="E109" s="373"/>
      <c r="F109" s="236">
        <f t="shared" si="122"/>
        <v>106742138967</v>
      </c>
      <c r="G109" s="236">
        <f t="shared" si="122"/>
        <v>0</v>
      </c>
      <c r="H109" s="236">
        <f t="shared" si="122"/>
        <v>0</v>
      </c>
      <c r="I109" s="236">
        <f t="shared" si="122"/>
        <v>0</v>
      </c>
      <c r="J109" s="236">
        <f t="shared" si="122"/>
        <v>0</v>
      </c>
      <c r="K109" s="236">
        <f t="shared" si="122"/>
        <v>0</v>
      </c>
      <c r="L109" s="236">
        <f t="shared" si="117"/>
        <v>0</v>
      </c>
      <c r="M109" s="236">
        <f>+M111</f>
        <v>106742138967</v>
      </c>
      <c r="N109" s="270">
        <f t="shared" si="77"/>
        <v>1.2869986209241475E-2</v>
      </c>
      <c r="O109" s="236">
        <f t="shared" ref="O109:X109" si="124">+O111</f>
        <v>0</v>
      </c>
      <c r="P109" s="236">
        <f t="shared" si="124"/>
        <v>0</v>
      </c>
      <c r="Q109" s="236">
        <f t="shared" si="124"/>
        <v>106742138967</v>
      </c>
      <c r="R109" s="236">
        <f t="shared" si="124"/>
        <v>0</v>
      </c>
      <c r="S109" s="236">
        <f t="shared" si="124"/>
        <v>106742138967</v>
      </c>
      <c r="T109" s="236">
        <f t="shared" si="124"/>
        <v>0</v>
      </c>
      <c r="U109" s="236">
        <f t="shared" si="124"/>
        <v>0</v>
      </c>
      <c r="V109" s="236">
        <f t="shared" si="124"/>
        <v>0</v>
      </c>
      <c r="W109" s="236">
        <f t="shared" si="124"/>
        <v>0</v>
      </c>
      <c r="X109" s="236">
        <f t="shared" si="124"/>
        <v>0</v>
      </c>
      <c r="Y109" s="165">
        <f t="shared" si="119"/>
        <v>0</v>
      </c>
      <c r="Z109" s="165">
        <f t="shared" si="120"/>
        <v>0</v>
      </c>
      <c r="AA109" s="165">
        <f t="shared" si="121"/>
        <v>0</v>
      </c>
      <c r="AB109" s="165" t="s">
        <v>545</v>
      </c>
      <c r="AC109" s="165" t="s">
        <v>545</v>
      </c>
    </row>
    <row r="110" spans="1:29" ht="38.25" customHeight="1" x14ac:dyDescent="0.25">
      <c r="A110" s="317" t="s">
        <v>227</v>
      </c>
      <c r="B110" s="318" t="s">
        <v>38</v>
      </c>
      <c r="C110" s="297">
        <v>11</v>
      </c>
      <c r="D110" s="22" t="s">
        <v>39</v>
      </c>
      <c r="E110" s="301" t="s">
        <v>228</v>
      </c>
      <c r="F110" s="80">
        <f t="shared" ref="F110:K110" si="125">+F115</f>
        <v>1907097618124</v>
      </c>
      <c r="G110" s="80">
        <f t="shared" si="125"/>
        <v>0</v>
      </c>
      <c r="H110" s="80">
        <f t="shared" si="125"/>
        <v>0</v>
      </c>
      <c r="I110" s="80">
        <f t="shared" si="125"/>
        <v>0</v>
      </c>
      <c r="J110" s="80">
        <f t="shared" si="125"/>
        <v>0</v>
      </c>
      <c r="K110" s="80">
        <f t="shared" si="125"/>
        <v>0</v>
      </c>
      <c r="L110" s="124">
        <f t="shared" si="117"/>
        <v>0</v>
      </c>
      <c r="M110" s="80">
        <f>+M115</f>
        <v>1907097618124</v>
      </c>
      <c r="N110" s="81">
        <f t="shared" si="77"/>
        <v>0.2299403055106585</v>
      </c>
      <c r="O110" s="80">
        <f t="shared" ref="O110:X110" si="126">+O115</f>
        <v>0</v>
      </c>
      <c r="P110" s="80">
        <f t="shared" si="126"/>
        <v>1386815262945</v>
      </c>
      <c r="Q110" s="80">
        <f t="shared" si="126"/>
        <v>520282355179</v>
      </c>
      <c r="R110" s="80">
        <f t="shared" si="126"/>
        <v>1386815262945</v>
      </c>
      <c r="S110" s="80">
        <f t="shared" si="126"/>
        <v>520282355179</v>
      </c>
      <c r="T110" s="80">
        <f t="shared" si="126"/>
        <v>0</v>
      </c>
      <c r="U110" s="80">
        <f t="shared" si="126"/>
        <v>1386815262945</v>
      </c>
      <c r="V110" s="80">
        <f t="shared" si="126"/>
        <v>0</v>
      </c>
      <c r="W110" s="80">
        <f t="shared" si="126"/>
        <v>1386815262945</v>
      </c>
      <c r="X110" s="80">
        <f t="shared" si="126"/>
        <v>0</v>
      </c>
      <c r="Y110" s="34">
        <f t="shared" si="119"/>
        <v>0.72718630119689498</v>
      </c>
      <c r="Z110" s="34">
        <f t="shared" si="120"/>
        <v>0.72718630119689498</v>
      </c>
      <c r="AA110" s="34">
        <f t="shared" si="121"/>
        <v>0.72718630119689498</v>
      </c>
      <c r="AB110" s="34">
        <f>+U110/R110</f>
        <v>1</v>
      </c>
      <c r="AC110" s="35">
        <f>+W110/U110</f>
        <v>1</v>
      </c>
    </row>
    <row r="111" spans="1:29" ht="29.25" customHeight="1" x14ac:dyDescent="0.25">
      <c r="A111" s="305"/>
      <c r="B111" s="297"/>
      <c r="C111" s="353"/>
      <c r="D111" s="30" t="s">
        <v>225</v>
      </c>
      <c r="E111" s="355"/>
      <c r="F111" s="49">
        <f t="shared" ref="F111:K113" si="127">+F112</f>
        <v>106742138967</v>
      </c>
      <c r="G111" s="49">
        <f t="shared" si="127"/>
        <v>0</v>
      </c>
      <c r="H111" s="49">
        <f t="shared" si="127"/>
        <v>0</v>
      </c>
      <c r="I111" s="49">
        <f t="shared" si="127"/>
        <v>0</v>
      </c>
      <c r="J111" s="49">
        <f t="shared" si="127"/>
        <v>0</v>
      </c>
      <c r="K111" s="49">
        <f t="shared" si="127"/>
        <v>0</v>
      </c>
      <c r="L111" s="25">
        <f t="shared" si="117"/>
        <v>0</v>
      </c>
      <c r="M111" s="49">
        <f>+M112</f>
        <v>106742138967</v>
      </c>
      <c r="N111" s="64">
        <f t="shared" si="77"/>
        <v>1.2869986209241475E-2</v>
      </c>
      <c r="O111" s="49">
        <f t="shared" ref="O111:X113" si="128">+O112</f>
        <v>0</v>
      </c>
      <c r="P111" s="49">
        <f t="shared" si="128"/>
        <v>0</v>
      </c>
      <c r="Q111" s="49">
        <f t="shared" si="128"/>
        <v>106742138967</v>
      </c>
      <c r="R111" s="49">
        <f t="shared" si="128"/>
        <v>0</v>
      </c>
      <c r="S111" s="49">
        <f t="shared" si="128"/>
        <v>106742138967</v>
      </c>
      <c r="T111" s="49">
        <f t="shared" si="128"/>
        <v>0</v>
      </c>
      <c r="U111" s="49">
        <f t="shared" si="128"/>
        <v>0</v>
      </c>
      <c r="V111" s="49">
        <f t="shared" si="128"/>
        <v>0</v>
      </c>
      <c r="W111" s="49">
        <f t="shared" si="128"/>
        <v>0</v>
      </c>
      <c r="X111" s="49">
        <f t="shared" si="128"/>
        <v>0</v>
      </c>
      <c r="Y111" s="34">
        <f t="shared" si="119"/>
        <v>0</v>
      </c>
      <c r="Z111" s="34">
        <f t="shared" si="120"/>
        <v>0</v>
      </c>
      <c r="AA111" s="34">
        <f t="shared" si="121"/>
        <v>0</v>
      </c>
      <c r="AB111" s="34" t="s">
        <v>545</v>
      </c>
      <c r="AC111" s="35" t="s">
        <v>545</v>
      </c>
    </row>
    <row r="112" spans="1:29" ht="42" customHeight="1" x14ac:dyDescent="0.25">
      <c r="A112" s="29" t="s">
        <v>229</v>
      </c>
      <c r="B112" s="30" t="s">
        <v>38</v>
      </c>
      <c r="C112" s="30">
        <v>11</v>
      </c>
      <c r="D112" s="30" t="s">
        <v>225</v>
      </c>
      <c r="E112" s="31" t="s">
        <v>230</v>
      </c>
      <c r="F112" s="49">
        <f t="shared" si="127"/>
        <v>106742138967</v>
      </c>
      <c r="G112" s="49">
        <f t="shared" si="127"/>
        <v>0</v>
      </c>
      <c r="H112" s="49">
        <f t="shared" si="127"/>
        <v>0</v>
      </c>
      <c r="I112" s="49">
        <f t="shared" si="127"/>
        <v>0</v>
      </c>
      <c r="J112" s="49">
        <f t="shared" si="127"/>
        <v>0</v>
      </c>
      <c r="K112" s="49">
        <f t="shared" si="127"/>
        <v>0</v>
      </c>
      <c r="L112" s="25">
        <f t="shared" si="117"/>
        <v>0</v>
      </c>
      <c r="M112" s="49">
        <f>+M113</f>
        <v>106742138967</v>
      </c>
      <c r="N112" s="64">
        <f t="shared" si="77"/>
        <v>1.2869986209241475E-2</v>
      </c>
      <c r="O112" s="49">
        <f t="shared" si="128"/>
        <v>0</v>
      </c>
      <c r="P112" s="49">
        <f t="shared" si="128"/>
        <v>0</v>
      </c>
      <c r="Q112" s="49">
        <f t="shared" si="128"/>
        <v>106742138967</v>
      </c>
      <c r="R112" s="49">
        <f t="shared" si="128"/>
        <v>0</v>
      </c>
      <c r="S112" s="49">
        <f t="shared" si="128"/>
        <v>106742138967</v>
      </c>
      <c r="T112" s="49">
        <f t="shared" si="128"/>
        <v>0</v>
      </c>
      <c r="U112" s="49">
        <f t="shared" si="128"/>
        <v>0</v>
      </c>
      <c r="V112" s="49">
        <f t="shared" si="128"/>
        <v>0</v>
      </c>
      <c r="W112" s="49">
        <f t="shared" si="128"/>
        <v>0</v>
      </c>
      <c r="X112" s="49">
        <f t="shared" si="128"/>
        <v>0</v>
      </c>
      <c r="Y112" s="34">
        <f t="shared" si="119"/>
        <v>0</v>
      </c>
      <c r="Z112" s="34">
        <f t="shared" si="120"/>
        <v>0</v>
      </c>
      <c r="AA112" s="34">
        <f t="shared" si="121"/>
        <v>0</v>
      </c>
      <c r="AB112" s="34" t="s">
        <v>545</v>
      </c>
      <c r="AC112" s="35" t="s">
        <v>545</v>
      </c>
    </row>
    <row r="113" spans="1:29" ht="42" customHeight="1" x14ac:dyDescent="0.25">
      <c r="A113" s="29" t="s">
        <v>231</v>
      </c>
      <c r="B113" s="30" t="s">
        <v>38</v>
      </c>
      <c r="C113" s="30">
        <v>11</v>
      </c>
      <c r="D113" s="30" t="s">
        <v>225</v>
      </c>
      <c r="E113" s="31" t="s">
        <v>232</v>
      </c>
      <c r="F113" s="49">
        <f t="shared" si="127"/>
        <v>106742138967</v>
      </c>
      <c r="G113" s="49">
        <f t="shared" si="127"/>
        <v>0</v>
      </c>
      <c r="H113" s="49">
        <f t="shared" si="127"/>
        <v>0</v>
      </c>
      <c r="I113" s="49">
        <f t="shared" si="127"/>
        <v>0</v>
      </c>
      <c r="J113" s="49">
        <f t="shared" si="127"/>
        <v>0</v>
      </c>
      <c r="K113" s="49">
        <f t="shared" si="127"/>
        <v>0</v>
      </c>
      <c r="L113" s="25">
        <f t="shared" si="117"/>
        <v>0</v>
      </c>
      <c r="M113" s="49">
        <f>+M114</f>
        <v>106742138967</v>
      </c>
      <c r="N113" s="64">
        <f t="shared" si="77"/>
        <v>1.2869986209241475E-2</v>
      </c>
      <c r="O113" s="49">
        <f t="shared" si="128"/>
        <v>0</v>
      </c>
      <c r="P113" s="49">
        <f t="shared" si="128"/>
        <v>0</v>
      </c>
      <c r="Q113" s="49">
        <f t="shared" si="128"/>
        <v>106742138967</v>
      </c>
      <c r="R113" s="49">
        <f t="shared" si="128"/>
        <v>0</v>
      </c>
      <c r="S113" s="49">
        <f t="shared" si="128"/>
        <v>106742138967</v>
      </c>
      <c r="T113" s="49">
        <f t="shared" si="128"/>
        <v>0</v>
      </c>
      <c r="U113" s="49">
        <f t="shared" si="128"/>
        <v>0</v>
      </c>
      <c r="V113" s="49">
        <f t="shared" si="128"/>
        <v>0</v>
      </c>
      <c r="W113" s="49">
        <f t="shared" si="128"/>
        <v>0</v>
      </c>
      <c r="X113" s="49">
        <f t="shared" si="128"/>
        <v>0</v>
      </c>
      <c r="Y113" s="34">
        <f t="shared" si="119"/>
        <v>0</v>
      </c>
      <c r="Z113" s="34">
        <f t="shared" si="120"/>
        <v>0</v>
      </c>
      <c r="AA113" s="34">
        <f t="shared" si="121"/>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117"/>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9"/>
        <v>0</v>
      </c>
      <c r="Z114" s="85">
        <f t="shared" si="120"/>
        <v>0</v>
      </c>
      <c r="AA114" s="85">
        <f t="shared" si="121"/>
        <v>0</v>
      </c>
      <c r="AB114" s="42" t="s">
        <v>545</v>
      </c>
      <c r="AC114" s="244" t="s">
        <v>545</v>
      </c>
    </row>
    <row r="115" spans="1:29" ht="42" customHeight="1" x14ac:dyDescent="0.25">
      <c r="A115" s="29" t="s">
        <v>234</v>
      </c>
      <c r="B115" s="30" t="s">
        <v>38</v>
      </c>
      <c r="C115" s="30">
        <v>11</v>
      </c>
      <c r="D115" s="30" t="s">
        <v>39</v>
      </c>
      <c r="E115" s="31" t="s">
        <v>235</v>
      </c>
      <c r="F115" s="49">
        <f t="shared" ref="F115:K115" si="129">+F116</f>
        <v>1907097618124</v>
      </c>
      <c r="G115" s="49">
        <f t="shared" si="129"/>
        <v>0</v>
      </c>
      <c r="H115" s="49">
        <f t="shared" si="129"/>
        <v>0</v>
      </c>
      <c r="I115" s="49">
        <f t="shared" si="129"/>
        <v>0</v>
      </c>
      <c r="J115" s="49">
        <f t="shared" si="129"/>
        <v>0</v>
      </c>
      <c r="K115" s="49">
        <f t="shared" si="129"/>
        <v>0</v>
      </c>
      <c r="L115" s="25">
        <f t="shared" si="117"/>
        <v>0</v>
      </c>
      <c r="M115" s="49">
        <f>+M116</f>
        <v>1907097618124</v>
      </c>
      <c r="N115" s="64">
        <f t="shared" si="77"/>
        <v>0.2299403055106585</v>
      </c>
      <c r="O115" s="49">
        <f t="shared" ref="O115:X115" si="130">+O116</f>
        <v>0</v>
      </c>
      <c r="P115" s="49">
        <f t="shared" si="130"/>
        <v>1386815262945</v>
      </c>
      <c r="Q115" s="49">
        <f t="shared" si="130"/>
        <v>520282355179</v>
      </c>
      <c r="R115" s="49">
        <f t="shared" si="130"/>
        <v>1386815262945</v>
      </c>
      <c r="S115" s="49">
        <f t="shared" si="130"/>
        <v>520282355179</v>
      </c>
      <c r="T115" s="49">
        <f t="shared" si="130"/>
        <v>0</v>
      </c>
      <c r="U115" s="49">
        <f t="shared" si="130"/>
        <v>1386815262945</v>
      </c>
      <c r="V115" s="49">
        <f t="shared" si="130"/>
        <v>0</v>
      </c>
      <c r="W115" s="49">
        <f t="shared" si="130"/>
        <v>1386815262945</v>
      </c>
      <c r="X115" s="49">
        <f t="shared" si="130"/>
        <v>0</v>
      </c>
      <c r="Y115" s="34">
        <f t="shared" si="119"/>
        <v>0.72718630119689498</v>
      </c>
      <c r="Z115" s="34">
        <f t="shared" si="120"/>
        <v>0.72718630119689498</v>
      </c>
      <c r="AA115" s="34">
        <f t="shared" si="121"/>
        <v>0.72718630119689498</v>
      </c>
      <c r="AB115" s="34">
        <f t="shared" ref="AB115:AB146" si="131">+U115/R115</f>
        <v>1</v>
      </c>
      <c r="AC115" s="35">
        <f t="shared" ref="AC115:AC123" si="132">+W115/U115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117"/>
        <v>0</v>
      </c>
      <c r="M116" s="77">
        <f>+F116+L116</f>
        <v>1907097618124</v>
      </c>
      <c r="N116" s="78">
        <f t="shared" si="77"/>
        <v>0.2299403055106585</v>
      </c>
      <c r="O116" s="76">
        <v>0</v>
      </c>
      <c r="P116" s="76">
        <v>1386815262945</v>
      </c>
      <c r="Q116" s="76">
        <f>M116-P116</f>
        <v>520282355179</v>
      </c>
      <c r="R116" s="76">
        <v>1386815262945</v>
      </c>
      <c r="S116" s="76">
        <f>+M116-R116</f>
        <v>520282355179</v>
      </c>
      <c r="T116" s="76">
        <f>P116-R116</f>
        <v>0</v>
      </c>
      <c r="U116" s="76">
        <v>1386815262945</v>
      </c>
      <c r="V116" s="76">
        <f>+R116-U116</f>
        <v>0</v>
      </c>
      <c r="W116" s="76">
        <v>1386815262945</v>
      </c>
      <c r="X116" s="79">
        <f>+U116-W116</f>
        <v>0</v>
      </c>
      <c r="Y116" s="43">
        <f t="shared" si="119"/>
        <v>0.72718630119689498</v>
      </c>
      <c r="Z116" s="43">
        <f t="shared" si="120"/>
        <v>0.72718630119689498</v>
      </c>
      <c r="AA116" s="43">
        <f t="shared" si="121"/>
        <v>0.72718630119689498</v>
      </c>
      <c r="AB116" s="43">
        <f t="shared" si="131"/>
        <v>1</v>
      </c>
      <c r="AC116" s="44">
        <f t="shared" si="132"/>
        <v>1</v>
      </c>
    </row>
    <row r="117" spans="1:29" s="2" customFormat="1" ht="22.5" customHeight="1" thickBot="1" x14ac:dyDescent="0.3">
      <c r="A117" s="348" t="s">
        <v>238</v>
      </c>
      <c r="B117" s="19" t="s">
        <v>38</v>
      </c>
      <c r="C117" s="246">
        <v>10</v>
      </c>
      <c r="D117" s="374" t="s">
        <v>39</v>
      </c>
      <c r="E117" s="377" t="s">
        <v>239</v>
      </c>
      <c r="F117" s="20">
        <f t="shared" ref="F117:K117" si="133">+F120+F242+F252+F270+F280+F292</f>
        <v>421322646094</v>
      </c>
      <c r="G117" s="247">
        <f t="shared" si="133"/>
        <v>0</v>
      </c>
      <c r="H117" s="247">
        <f t="shared" si="133"/>
        <v>0</v>
      </c>
      <c r="I117" s="247">
        <f t="shared" si="133"/>
        <v>181302207245</v>
      </c>
      <c r="J117" s="247">
        <f t="shared" si="133"/>
        <v>4042849300</v>
      </c>
      <c r="K117" s="247">
        <f t="shared" si="133"/>
        <v>4042849300</v>
      </c>
      <c r="L117" s="248">
        <f t="shared" si="117"/>
        <v>-181302207245</v>
      </c>
      <c r="M117" s="247">
        <f>+M120+M242+M252+M270+M280+M292</f>
        <v>240020438849</v>
      </c>
      <c r="N117" s="249">
        <f t="shared" si="77"/>
        <v>2.8939458847435304E-2</v>
      </c>
      <c r="O117" s="247">
        <f t="shared" ref="O117:X117" si="134">+O120+O242+O252+O270+O280+O292</f>
        <v>0</v>
      </c>
      <c r="P117" s="247">
        <f t="shared" si="134"/>
        <v>231163119484.37003</v>
      </c>
      <c r="Q117" s="247">
        <f t="shared" si="134"/>
        <v>8885936016.6299992</v>
      </c>
      <c r="R117" s="247">
        <f t="shared" si="134"/>
        <v>217573425647.80997</v>
      </c>
      <c r="S117" s="247">
        <f t="shared" si="134"/>
        <v>20632047801.270004</v>
      </c>
      <c r="T117" s="247">
        <f t="shared" si="134"/>
        <v>13561077184.560001</v>
      </c>
      <c r="U117" s="247">
        <f t="shared" si="134"/>
        <v>62514446681.230003</v>
      </c>
      <c r="V117" s="247">
        <f t="shared" si="134"/>
        <v>155058978966.58002</v>
      </c>
      <c r="W117" s="247">
        <f t="shared" si="134"/>
        <v>62459723604.230003</v>
      </c>
      <c r="X117" s="247">
        <f t="shared" si="134"/>
        <v>54723077</v>
      </c>
      <c r="Y117" s="166">
        <f t="shared" si="119"/>
        <v>0.90647874277360296</v>
      </c>
      <c r="Z117" s="166">
        <f t="shared" si="120"/>
        <v>0.26045468036394459</v>
      </c>
      <c r="AA117" s="166">
        <f t="shared" si="121"/>
        <v>0.26022668695945611</v>
      </c>
      <c r="AB117" s="166">
        <f t="shared" si="131"/>
        <v>0.28732574529769672</v>
      </c>
      <c r="AC117" s="165">
        <f t="shared" si="132"/>
        <v>0.99912463310634358</v>
      </c>
    </row>
    <row r="118" spans="1:29" s="2" customFormat="1" ht="25.5" customHeight="1" thickBot="1" x14ac:dyDescent="0.3">
      <c r="A118" s="349"/>
      <c r="B118" s="230" t="s">
        <v>38</v>
      </c>
      <c r="C118" s="250">
        <v>11</v>
      </c>
      <c r="D118" s="375"/>
      <c r="E118" s="378"/>
      <c r="F118" s="20">
        <f t="shared" ref="F118:K118" si="135">+F121+F281</f>
        <v>6787938619340</v>
      </c>
      <c r="G118" s="20">
        <f t="shared" si="135"/>
        <v>0</v>
      </c>
      <c r="H118" s="20">
        <f t="shared" si="135"/>
        <v>0</v>
      </c>
      <c r="I118" s="20">
        <f t="shared" si="135"/>
        <v>1050182221689</v>
      </c>
      <c r="J118" s="20">
        <f t="shared" si="135"/>
        <v>0</v>
      </c>
      <c r="K118" s="20">
        <f t="shared" si="135"/>
        <v>0</v>
      </c>
      <c r="L118" s="20">
        <f t="shared" si="117"/>
        <v>-1050182221689</v>
      </c>
      <c r="M118" s="20">
        <f>+M121+M281</f>
        <v>5737756397651</v>
      </c>
      <c r="N118" s="249">
        <f t="shared" si="77"/>
        <v>0.69180593928874712</v>
      </c>
      <c r="O118" s="20">
        <f t="shared" ref="O118:X118" si="136">+O121+O281</f>
        <v>0</v>
      </c>
      <c r="P118" s="20">
        <f t="shared" si="136"/>
        <v>5735079345901</v>
      </c>
      <c r="Q118" s="20">
        <f t="shared" si="136"/>
        <v>2677051750</v>
      </c>
      <c r="R118" s="20">
        <f t="shared" si="136"/>
        <v>5735050338301</v>
      </c>
      <c r="S118" s="20">
        <f t="shared" si="136"/>
        <v>2706059350</v>
      </c>
      <c r="T118" s="20">
        <f t="shared" si="136"/>
        <v>29007600</v>
      </c>
      <c r="U118" s="20">
        <f t="shared" si="136"/>
        <v>1036369069171</v>
      </c>
      <c r="V118" s="20">
        <f t="shared" si="136"/>
        <v>4698681269130</v>
      </c>
      <c r="W118" s="20">
        <f t="shared" si="136"/>
        <v>1036369069171</v>
      </c>
      <c r="X118" s="20">
        <f t="shared" si="136"/>
        <v>0</v>
      </c>
      <c r="Y118" s="166">
        <f t="shared" si="119"/>
        <v>0.99952837674476602</v>
      </c>
      <c r="Z118" s="166">
        <f t="shared" si="120"/>
        <v>0.18062270290793153</v>
      </c>
      <c r="AA118" s="166">
        <f t="shared" si="121"/>
        <v>0.18062270290793153</v>
      </c>
      <c r="AB118" s="166">
        <f t="shared" si="131"/>
        <v>0.18070792896963878</v>
      </c>
      <c r="AC118" s="165">
        <f t="shared" si="132"/>
        <v>1</v>
      </c>
    </row>
    <row r="119" spans="1:29" s="2" customFormat="1" ht="29.25" customHeight="1" thickBot="1" x14ac:dyDescent="0.3">
      <c r="A119" s="350"/>
      <c r="B119" s="230" t="s">
        <v>41</v>
      </c>
      <c r="C119" s="250">
        <v>20</v>
      </c>
      <c r="D119" s="376"/>
      <c r="E119" s="379"/>
      <c r="F119" s="236">
        <f t="shared" ref="F119:K119" si="137">+F253+F293</f>
        <v>172945553158</v>
      </c>
      <c r="G119" s="251">
        <f t="shared" si="137"/>
        <v>0</v>
      </c>
      <c r="H119" s="251">
        <f t="shared" si="137"/>
        <v>0</v>
      </c>
      <c r="I119" s="251">
        <f t="shared" si="137"/>
        <v>0</v>
      </c>
      <c r="J119" s="251">
        <f t="shared" si="137"/>
        <v>1000000000</v>
      </c>
      <c r="K119" s="251">
        <f t="shared" si="137"/>
        <v>1000000000</v>
      </c>
      <c r="L119" s="252">
        <f t="shared" si="117"/>
        <v>0</v>
      </c>
      <c r="M119" s="251">
        <f>+M253+M293</f>
        <v>172945553158</v>
      </c>
      <c r="N119" s="253">
        <f t="shared" si="77"/>
        <v>2.0852185515799159E-2</v>
      </c>
      <c r="O119" s="251">
        <f t="shared" ref="O119:X119" si="138">+O253+O293</f>
        <v>0</v>
      </c>
      <c r="P119" s="251">
        <f t="shared" si="138"/>
        <v>119754855218.92999</v>
      </c>
      <c r="Q119" s="251">
        <f t="shared" si="138"/>
        <v>53190697939.07</v>
      </c>
      <c r="R119" s="251">
        <f t="shared" si="138"/>
        <v>82228816987.800003</v>
      </c>
      <c r="S119" s="251">
        <f t="shared" si="138"/>
        <v>90716736170.199997</v>
      </c>
      <c r="T119" s="251">
        <f t="shared" si="138"/>
        <v>37526038231.129997</v>
      </c>
      <c r="U119" s="251">
        <f t="shared" si="138"/>
        <v>67338246559.839996</v>
      </c>
      <c r="V119" s="251">
        <f t="shared" si="138"/>
        <v>14890570427.960003</v>
      </c>
      <c r="W119" s="251">
        <f t="shared" si="138"/>
        <v>67338246559.839996</v>
      </c>
      <c r="X119" s="251">
        <f t="shared" si="138"/>
        <v>0</v>
      </c>
      <c r="Y119" s="235">
        <f t="shared" si="119"/>
        <v>0.47546071862672995</v>
      </c>
      <c r="Z119" s="235">
        <f t="shared" si="120"/>
        <v>0.38936095973696971</v>
      </c>
      <c r="AA119" s="235">
        <f t="shared" si="121"/>
        <v>0.38936095973696971</v>
      </c>
      <c r="AB119" s="235">
        <f t="shared" si="131"/>
        <v>0.81891299214277558</v>
      </c>
      <c r="AC119" s="237">
        <f t="shared" si="132"/>
        <v>1</v>
      </c>
    </row>
    <row r="120" spans="1:29" s="2" customFormat="1" ht="26.25" customHeight="1" x14ac:dyDescent="0.25">
      <c r="A120" s="317" t="s">
        <v>240</v>
      </c>
      <c r="B120" s="318" t="s">
        <v>38</v>
      </c>
      <c r="C120" s="22">
        <v>10</v>
      </c>
      <c r="D120" s="297" t="s">
        <v>39</v>
      </c>
      <c r="E120" s="301" t="s">
        <v>241</v>
      </c>
      <c r="F120" s="87">
        <f t="shared" ref="F120:K121" si="139">+F122</f>
        <v>388190831399</v>
      </c>
      <c r="G120" s="87">
        <f t="shared" si="139"/>
        <v>0</v>
      </c>
      <c r="H120" s="87">
        <f t="shared" si="139"/>
        <v>0</v>
      </c>
      <c r="I120" s="87">
        <f t="shared" si="139"/>
        <v>181302207245</v>
      </c>
      <c r="J120" s="87">
        <f t="shared" si="139"/>
        <v>1305081540</v>
      </c>
      <c r="K120" s="87">
        <f t="shared" si="139"/>
        <v>1305081540</v>
      </c>
      <c r="L120" s="87">
        <f t="shared" si="117"/>
        <v>-181302207245</v>
      </c>
      <c r="M120" s="87">
        <f>+M122</f>
        <v>206888624154</v>
      </c>
      <c r="N120" s="81">
        <f t="shared" si="77"/>
        <v>2.4944729096482682E-2</v>
      </c>
      <c r="O120" s="87">
        <f t="shared" ref="O120:X120" si="140">+O122</f>
        <v>0</v>
      </c>
      <c r="P120" s="87">
        <f t="shared" si="140"/>
        <v>203940532942.92001</v>
      </c>
      <c r="Q120" s="87">
        <f t="shared" si="140"/>
        <v>2948091211.0799999</v>
      </c>
      <c r="R120" s="87">
        <f t="shared" si="140"/>
        <v>197191324586.47998</v>
      </c>
      <c r="S120" s="87">
        <f t="shared" si="140"/>
        <v>9697299567.5200005</v>
      </c>
      <c r="T120" s="87">
        <f t="shared" si="140"/>
        <v>6749208356.4400005</v>
      </c>
      <c r="U120" s="87">
        <f t="shared" si="140"/>
        <v>51596394343.099998</v>
      </c>
      <c r="V120" s="87">
        <f t="shared" si="140"/>
        <v>145594930243.38</v>
      </c>
      <c r="W120" s="87">
        <f t="shared" si="140"/>
        <v>51573422655.099998</v>
      </c>
      <c r="X120" s="87">
        <f t="shared" si="140"/>
        <v>22971688</v>
      </c>
      <c r="Y120" s="27">
        <f t="shared" si="119"/>
        <v>0.95312792277886815</v>
      </c>
      <c r="Z120" s="27">
        <f t="shared" si="120"/>
        <v>0.24939212851400477</v>
      </c>
      <c r="AA120" s="27">
        <f t="shared" si="121"/>
        <v>0.24928109443422422</v>
      </c>
      <c r="AB120" s="27">
        <f t="shared" si="131"/>
        <v>0.26165651278675778</v>
      </c>
      <c r="AC120" s="28">
        <f t="shared" si="132"/>
        <v>0.99955478113747165</v>
      </c>
    </row>
    <row r="121" spans="1:29" s="2" customFormat="1" ht="27.75" customHeight="1" x14ac:dyDescent="0.25">
      <c r="A121" s="305"/>
      <c r="B121" s="297"/>
      <c r="C121" s="30">
        <v>11</v>
      </c>
      <c r="D121" s="353"/>
      <c r="E121" s="355"/>
      <c r="F121" s="48">
        <f t="shared" si="139"/>
        <v>6076968171516</v>
      </c>
      <c r="G121" s="48">
        <f t="shared" si="139"/>
        <v>0</v>
      </c>
      <c r="H121" s="48">
        <f t="shared" si="139"/>
        <v>0</v>
      </c>
      <c r="I121" s="48">
        <f t="shared" si="139"/>
        <v>339211773865</v>
      </c>
      <c r="J121" s="48">
        <f t="shared" si="139"/>
        <v>0</v>
      </c>
      <c r="K121" s="48">
        <f t="shared" si="139"/>
        <v>0</v>
      </c>
      <c r="L121" s="48">
        <f t="shared" si="117"/>
        <v>-339211773865</v>
      </c>
      <c r="M121" s="48">
        <f>+M123</f>
        <v>5737756397651</v>
      </c>
      <c r="N121" s="72">
        <f t="shared" si="77"/>
        <v>0.69180593928874712</v>
      </c>
      <c r="O121" s="48">
        <f t="shared" ref="O121:X121" si="141">+O123</f>
        <v>0</v>
      </c>
      <c r="P121" s="48">
        <f t="shared" si="141"/>
        <v>5735079345901</v>
      </c>
      <c r="Q121" s="48">
        <f t="shared" si="141"/>
        <v>2677051750</v>
      </c>
      <c r="R121" s="48">
        <f t="shared" si="141"/>
        <v>5735050338301</v>
      </c>
      <c r="S121" s="48">
        <f t="shared" si="141"/>
        <v>2706059350</v>
      </c>
      <c r="T121" s="48">
        <f t="shared" si="141"/>
        <v>29007600</v>
      </c>
      <c r="U121" s="48">
        <f t="shared" si="141"/>
        <v>1036369069171</v>
      </c>
      <c r="V121" s="48">
        <f t="shared" si="141"/>
        <v>4698681269130</v>
      </c>
      <c r="W121" s="48">
        <f t="shared" si="141"/>
        <v>1036369069171</v>
      </c>
      <c r="X121" s="48">
        <f t="shared" si="141"/>
        <v>0</v>
      </c>
      <c r="Y121" s="43">
        <f t="shared" si="119"/>
        <v>0.99952837674476602</v>
      </c>
      <c r="Z121" s="43">
        <f t="shared" si="120"/>
        <v>0.18062270290793153</v>
      </c>
      <c r="AA121" s="43">
        <f t="shared" si="121"/>
        <v>0.18062270290793153</v>
      </c>
      <c r="AB121" s="43">
        <f t="shared" si="131"/>
        <v>0.18070792896963878</v>
      </c>
      <c r="AC121" s="44">
        <f t="shared" si="132"/>
        <v>1</v>
      </c>
    </row>
    <row r="122" spans="1:29" ht="29.25" customHeight="1" x14ac:dyDescent="0.25">
      <c r="A122" s="304" t="s">
        <v>242</v>
      </c>
      <c r="B122" s="296" t="s">
        <v>38</v>
      </c>
      <c r="C122" s="30">
        <v>10</v>
      </c>
      <c r="D122" s="353" t="s">
        <v>39</v>
      </c>
      <c r="E122" s="355" t="s">
        <v>243</v>
      </c>
      <c r="F122" s="48">
        <f t="shared" ref="F122:K122" si="142">+F132+F164+F176+F236</f>
        <v>388190831399</v>
      </c>
      <c r="G122" s="48">
        <f t="shared" si="142"/>
        <v>0</v>
      </c>
      <c r="H122" s="48">
        <f t="shared" si="142"/>
        <v>0</v>
      </c>
      <c r="I122" s="48">
        <f t="shared" si="142"/>
        <v>181302207245</v>
      </c>
      <c r="J122" s="48">
        <f t="shared" si="142"/>
        <v>1305081540</v>
      </c>
      <c r="K122" s="48">
        <f t="shared" si="142"/>
        <v>1305081540</v>
      </c>
      <c r="L122" s="48">
        <f t="shared" si="117"/>
        <v>-181302207245</v>
      </c>
      <c r="M122" s="48">
        <f>+M132+M164+M176+M236</f>
        <v>206888624154</v>
      </c>
      <c r="N122" s="64">
        <f t="shared" si="77"/>
        <v>2.4944729096482682E-2</v>
      </c>
      <c r="O122" s="48">
        <f t="shared" ref="O122:X122" si="143">+O132+O164+O176+O236</f>
        <v>0</v>
      </c>
      <c r="P122" s="48">
        <f t="shared" si="143"/>
        <v>203940532942.92001</v>
      </c>
      <c r="Q122" s="48">
        <f t="shared" si="143"/>
        <v>2948091211.0799999</v>
      </c>
      <c r="R122" s="48">
        <f t="shared" si="143"/>
        <v>197191324586.47998</v>
      </c>
      <c r="S122" s="48">
        <f t="shared" si="143"/>
        <v>9697299567.5200005</v>
      </c>
      <c r="T122" s="48">
        <f t="shared" si="143"/>
        <v>6749208356.4400005</v>
      </c>
      <c r="U122" s="48">
        <f t="shared" si="143"/>
        <v>51596394343.099998</v>
      </c>
      <c r="V122" s="48">
        <f t="shared" si="143"/>
        <v>145594930243.38</v>
      </c>
      <c r="W122" s="48">
        <f t="shared" si="143"/>
        <v>51573422655.099998</v>
      </c>
      <c r="X122" s="48">
        <f t="shared" si="143"/>
        <v>22971688</v>
      </c>
      <c r="Y122" s="34">
        <f t="shared" si="119"/>
        <v>0.95312792277886815</v>
      </c>
      <c r="Z122" s="34">
        <f t="shared" si="120"/>
        <v>0.24939212851400477</v>
      </c>
      <c r="AA122" s="34">
        <f t="shared" si="121"/>
        <v>0.24928109443422422</v>
      </c>
      <c r="AB122" s="34">
        <f t="shared" si="131"/>
        <v>0.26165651278675778</v>
      </c>
      <c r="AC122" s="154">
        <f t="shared" si="132"/>
        <v>0.99955478113747165</v>
      </c>
    </row>
    <row r="123" spans="1:29" ht="29.25" customHeight="1" x14ac:dyDescent="0.25">
      <c r="A123" s="305"/>
      <c r="B123" s="297"/>
      <c r="C123" s="30">
        <v>11</v>
      </c>
      <c r="D123" s="353"/>
      <c r="E123" s="355"/>
      <c r="F123" s="25">
        <f t="shared" ref="F123:K123" si="144">+F124+F128+F133+F140+F144+F148+F152+F156+F160+F168+F172+F180+F184+F188+F192+F196+F200+F204+F208+F212+F216+F220+F224+F228+F232</f>
        <v>6076968171516</v>
      </c>
      <c r="G123" s="25">
        <f t="shared" si="144"/>
        <v>0</v>
      </c>
      <c r="H123" s="25">
        <f t="shared" si="144"/>
        <v>0</v>
      </c>
      <c r="I123" s="25">
        <f t="shared" si="144"/>
        <v>339211773865</v>
      </c>
      <c r="J123" s="25">
        <f t="shared" si="144"/>
        <v>0</v>
      </c>
      <c r="K123" s="25">
        <f t="shared" si="144"/>
        <v>0</v>
      </c>
      <c r="L123" s="25">
        <f t="shared" si="117"/>
        <v>-339211773865</v>
      </c>
      <c r="M123" s="25">
        <f>+M124+M128+M133+M140+M144+M148+M152+M156+M160+M168+M172+M180+M184+M188+M192+M196+M200+M204+M208+M212+M216+M220+M224+M228+M232</f>
        <v>5737756397651</v>
      </c>
      <c r="N123" s="72">
        <f t="shared" si="77"/>
        <v>0.69180593928874712</v>
      </c>
      <c r="O123" s="25">
        <f t="shared" ref="O123:X123" si="145">+O124+O128+O133+O140+O144+O148+O152+O156+O160+O168+O172+O180+O184+O188+O192+O196+O200+O204+O208+O212+O216+O220+O224+O228+O232</f>
        <v>0</v>
      </c>
      <c r="P123" s="25">
        <f t="shared" si="145"/>
        <v>5735079345901</v>
      </c>
      <c r="Q123" s="25">
        <f t="shared" si="145"/>
        <v>2677051750</v>
      </c>
      <c r="R123" s="25">
        <f t="shared" si="145"/>
        <v>5735050338301</v>
      </c>
      <c r="S123" s="25">
        <f t="shared" si="145"/>
        <v>2706059350</v>
      </c>
      <c r="T123" s="25">
        <f t="shared" si="145"/>
        <v>29007600</v>
      </c>
      <c r="U123" s="25">
        <f t="shared" si="145"/>
        <v>1036369069171</v>
      </c>
      <c r="V123" s="25">
        <f t="shared" si="145"/>
        <v>4698681269130</v>
      </c>
      <c r="W123" s="25">
        <f t="shared" si="145"/>
        <v>1036369069171</v>
      </c>
      <c r="X123" s="25">
        <f t="shared" si="145"/>
        <v>0</v>
      </c>
      <c r="Y123" s="43">
        <f t="shared" si="119"/>
        <v>0.99952837674476602</v>
      </c>
      <c r="Z123" s="43">
        <f t="shared" si="120"/>
        <v>0.18062270290793153</v>
      </c>
      <c r="AA123" s="43">
        <f t="shared" si="121"/>
        <v>0.18062270290793153</v>
      </c>
      <c r="AB123" s="43">
        <f t="shared" si="131"/>
        <v>0.18070792896963878</v>
      </c>
      <c r="AC123" s="44">
        <f t="shared" si="132"/>
        <v>1</v>
      </c>
    </row>
    <row r="124" spans="1:29" ht="68.25" customHeight="1" x14ac:dyDescent="0.25">
      <c r="A124" s="29" t="s">
        <v>244</v>
      </c>
      <c r="B124" s="30" t="s">
        <v>38</v>
      </c>
      <c r="C124" s="70">
        <v>11</v>
      </c>
      <c r="D124" s="30" t="s">
        <v>39</v>
      </c>
      <c r="E124" s="31" t="s">
        <v>245</v>
      </c>
      <c r="F124" s="25">
        <f t="shared" ref="F124:K126" si="146">+F125</f>
        <v>274039880659</v>
      </c>
      <c r="G124" s="25">
        <f t="shared" si="146"/>
        <v>0</v>
      </c>
      <c r="H124" s="25">
        <f t="shared" si="146"/>
        <v>0</v>
      </c>
      <c r="I124" s="25">
        <f t="shared" si="146"/>
        <v>0</v>
      </c>
      <c r="J124" s="25">
        <f t="shared" si="146"/>
        <v>0</v>
      </c>
      <c r="K124" s="25">
        <f t="shared" si="146"/>
        <v>0</v>
      </c>
      <c r="L124" s="25">
        <f t="shared" si="117"/>
        <v>0</v>
      </c>
      <c r="M124" s="25">
        <f>+M125</f>
        <v>274039880659</v>
      </c>
      <c r="N124" s="64">
        <f t="shared" si="77"/>
        <v>3.3041210519060983E-2</v>
      </c>
      <c r="O124" s="25">
        <f t="shared" ref="O124:X126" si="147">+O125</f>
        <v>0</v>
      </c>
      <c r="P124" s="25">
        <f t="shared" si="147"/>
        <v>274039880659</v>
      </c>
      <c r="Q124" s="25">
        <f t="shared" si="147"/>
        <v>0</v>
      </c>
      <c r="R124" s="25">
        <f t="shared" si="147"/>
        <v>274039880659</v>
      </c>
      <c r="S124" s="25">
        <f t="shared" si="147"/>
        <v>0</v>
      </c>
      <c r="T124" s="25">
        <f t="shared" si="147"/>
        <v>0</v>
      </c>
      <c r="U124" s="25">
        <f t="shared" si="147"/>
        <v>0</v>
      </c>
      <c r="V124" s="25">
        <f t="shared" si="147"/>
        <v>274039880659</v>
      </c>
      <c r="W124" s="25">
        <f t="shared" si="147"/>
        <v>0</v>
      </c>
      <c r="X124" s="25">
        <f t="shared" si="147"/>
        <v>0</v>
      </c>
      <c r="Y124" s="34">
        <f t="shared" si="119"/>
        <v>1</v>
      </c>
      <c r="Z124" s="34">
        <f t="shared" si="120"/>
        <v>0</v>
      </c>
      <c r="AA124" s="34">
        <f t="shared" si="121"/>
        <v>0</v>
      </c>
      <c r="AB124" s="34">
        <f t="shared" si="131"/>
        <v>0</v>
      </c>
      <c r="AC124" s="154" t="s">
        <v>545</v>
      </c>
    </row>
    <row r="125" spans="1:29" ht="68.25" customHeight="1" x14ac:dyDescent="0.25">
      <c r="A125" s="29" t="s">
        <v>246</v>
      </c>
      <c r="B125" s="30" t="s">
        <v>38</v>
      </c>
      <c r="C125" s="70">
        <v>11</v>
      </c>
      <c r="D125" s="30" t="s">
        <v>39</v>
      </c>
      <c r="E125" s="31" t="s">
        <v>247</v>
      </c>
      <c r="F125" s="25">
        <f t="shared" si="146"/>
        <v>274039880659</v>
      </c>
      <c r="G125" s="25">
        <f t="shared" si="146"/>
        <v>0</v>
      </c>
      <c r="H125" s="25">
        <f t="shared" si="146"/>
        <v>0</v>
      </c>
      <c r="I125" s="25">
        <f t="shared" si="146"/>
        <v>0</v>
      </c>
      <c r="J125" s="25">
        <f t="shared" si="146"/>
        <v>0</v>
      </c>
      <c r="K125" s="25">
        <f t="shared" si="146"/>
        <v>0</v>
      </c>
      <c r="L125" s="25">
        <f t="shared" si="117"/>
        <v>0</v>
      </c>
      <c r="M125" s="25">
        <f>+M126</f>
        <v>274039880659</v>
      </c>
      <c r="N125" s="64">
        <f t="shared" si="77"/>
        <v>3.3041210519060983E-2</v>
      </c>
      <c r="O125" s="25">
        <f t="shared" si="147"/>
        <v>0</v>
      </c>
      <c r="P125" s="25">
        <f t="shared" si="147"/>
        <v>274039880659</v>
      </c>
      <c r="Q125" s="25">
        <f t="shared" si="147"/>
        <v>0</v>
      </c>
      <c r="R125" s="25">
        <f t="shared" si="147"/>
        <v>274039880659</v>
      </c>
      <c r="S125" s="25">
        <f t="shared" si="147"/>
        <v>0</v>
      </c>
      <c r="T125" s="25">
        <f t="shared" si="147"/>
        <v>0</v>
      </c>
      <c r="U125" s="25">
        <f t="shared" si="147"/>
        <v>0</v>
      </c>
      <c r="V125" s="25">
        <f t="shared" si="147"/>
        <v>274039880659</v>
      </c>
      <c r="W125" s="25">
        <f t="shared" si="147"/>
        <v>0</v>
      </c>
      <c r="X125" s="25">
        <f t="shared" si="147"/>
        <v>0</v>
      </c>
      <c r="Y125" s="34">
        <f t="shared" si="119"/>
        <v>1</v>
      </c>
      <c r="Z125" s="34">
        <f t="shared" si="120"/>
        <v>0</v>
      </c>
      <c r="AA125" s="34">
        <f t="shared" si="121"/>
        <v>0</v>
      </c>
      <c r="AB125" s="34">
        <f t="shared" si="131"/>
        <v>0</v>
      </c>
      <c r="AC125" s="154" t="s">
        <v>545</v>
      </c>
    </row>
    <row r="126" spans="1:29" ht="42" customHeight="1" x14ac:dyDescent="0.25">
      <c r="A126" s="29" t="s">
        <v>248</v>
      </c>
      <c r="B126" s="30" t="s">
        <v>38</v>
      </c>
      <c r="C126" s="70">
        <v>11</v>
      </c>
      <c r="D126" s="30" t="s">
        <v>39</v>
      </c>
      <c r="E126" s="31" t="s">
        <v>249</v>
      </c>
      <c r="F126" s="25">
        <f t="shared" si="146"/>
        <v>274039880659</v>
      </c>
      <c r="G126" s="25">
        <f t="shared" si="146"/>
        <v>0</v>
      </c>
      <c r="H126" s="25">
        <f t="shared" si="146"/>
        <v>0</v>
      </c>
      <c r="I126" s="25">
        <f t="shared" si="146"/>
        <v>0</v>
      </c>
      <c r="J126" s="25">
        <f t="shared" si="146"/>
        <v>0</v>
      </c>
      <c r="K126" s="25">
        <f t="shared" si="146"/>
        <v>0</v>
      </c>
      <c r="L126" s="25">
        <f t="shared" si="117"/>
        <v>0</v>
      </c>
      <c r="M126" s="25">
        <f>+M127</f>
        <v>274039880659</v>
      </c>
      <c r="N126" s="64">
        <f t="shared" si="77"/>
        <v>3.3041210519060983E-2</v>
      </c>
      <c r="O126" s="25">
        <f t="shared" si="147"/>
        <v>0</v>
      </c>
      <c r="P126" s="25">
        <f t="shared" si="147"/>
        <v>274039880659</v>
      </c>
      <c r="Q126" s="25">
        <f t="shared" si="147"/>
        <v>0</v>
      </c>
      <c r="R126" s="25">
        <f t="shared" si="147"/>
        <v>274039880659</v>
      </c>
      <c r="S126" s="25">
        <f t="shared" si="147"/>
        <v>0</v>
      </c>
      <c r="T126" s="25">
        <f t="shared" si="147"/>
        <v>0</v>
      </c>
      <c r="U126" s="25">
        <f t="shared" si="147"/>
        <v>0</v>
      </c>
      <c r="V126" s="25">
        <f t="shared" si="147"/>
        <v>274039880659</v>
      </c>
      <c r="W126" s="25">
        <f t="shared" si="147"/>
        <v>0</v>
      </c>
      <c r="X126" s="25">
        <f t="shared" si="147"/>
        <v>0</v>
      </c>
      <c r="Y126" s="34">
        <f t="shared" si="119"/>
        <v>1</v>
      </c>
      <c r="Z126" s="34">
        <f t="shared" si="120"/>
        <v>0</v>
      </c>
      <c r="AA126" s="34">
        <f t="shared" si="121"/>
        <v>0</v>
      </c>
      <c r="AB126" s="34">
        <f t="shared" si="131"/>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117"/>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9"/>
        <v>1</v>
      </c>
      <c r="Z127" s="43">
        <f t="shared" si="120"/>
        <v>0</v>
      </c>
      <c r="AA127" s="43">
        <f t="shared" si="121"/>
        <v>0</v>
      </c>
      <c r="AB127" s="43">
        <f t="shared" si="131"/>
        <v>0</v>
      </c>
      <c r="AC127" s="157" t="s">
        <v>545</v>
      </c>
    </row>
    <row r="128" spans="1:29" ht="81.75" customHeight="1" x14ac:dyDescent="0.25">
      <c r="A128" s="29" t="s">
        <v>252</v>
      </c>
      <c r="B128" s="30" t="s">
        <v>38</v>
      </c>
      <c r="C128" s="70">
        <v>11</v>
      </c>
      <c r="D128" s="30" t="s">
        <v>39</v>
      </c>
      <c r="E128" s="31" t="s">
        <v>253</v>
      </c>
      <c r="F128" s="25">
        <f t="shared" ref="F128:K130" si="148">+F129</f>
        <v>3452936109</v>
      </c>
      <c r="G128" s="25">
        <f t="shared" si="148"/>
        <v>0</v>
      </c>
      <c r="H128" s="25">
        <f t="shared" si="148"/>
        <v>0</v>
      </c>
      <c r="I128" s="25">
        <f t="shared" si="148"/>
        <v>0</v>
      </c>
      <c r="J128" s="25">
        <f t="shared" si="148"/>
        <v>0</v>
      </c>
      <c r="K128" s="25">
        <f t="shared" si="148"/>
        <v>0</v>
      </c>
      <c r="L128" s="25">
        <f t="shared" si="117"/>
        <v>0</v>
      </c>
      <c r="M128" s="25">
        <f>+M129</f>
        <v>3452936109</v>
      </c>
      <c r="N128" s="33">
        <f t="shared" si="77"/>
        <v>4.1632330525024036E-4</v>
      </c>
      <c r="O128" s="25">
        <f t="shared" ref="O128:X130" si="149">+O129</f>
        <v>0</v>
      </c>
      <c r="P128" s="25">
        <f t="shared" si="149"/>
        <v>3452936109</v>
      </c>
      <c r="Q128" s="25">
        <f t="shared" si="149"/>
        <v>0</v>
      </c>
      <c r="R128" s="25">
        <f t="shared" si="149"/>
        <v>3452936109</v>
      </c>
      <c r="S128" s="25">
        <f t="shared" si="149"/>
        <v>0</v>
      </c>
      <c r="T128" s="25">
        <f t="shared" si="149"/>
        <v>0</v>
      </c>
      <c r="U128" s="25">
        <f t="shared" si="149"/>
        <v>0</v>
      </c>
      <c r="V128" s="25">
        <f t="shared" si="149"/>
        <v>3452936109</v>
      </c>
      <c r="W128" s="25">
        <f t="shared" si="149"/>
        <v>0</v>
      </c>
      <c r="X128" s="25">
        <f t="shared" si="149"/>
        <v>0</v>
      </c>
      <c r="Y128" s="34">
        <f t="shared" si="119"/>
        <v>1</v>
      </c>
      <c r="Z128" s="34">
        <f t="shared" si="120"/>
        <v>0</v>
      </c>
      <c r="AA128" s="34">
        <f t="shared" si="121"/>
        <v>0</v>
      </c>
      <c r="AB128" s="34">
        <f t="shared" si="131"/>
        <v>0</v>
      </c>
      <c r="AC128" s="154" t="s">
        <v>545</v>
      </c>
    </row>
    <row r="129" spans="1:29" ht="81.75" customHeight="1" x14ac:dyDescent="0.25">
      <c r="A129" s="29" t="s">
        <v>254</v>
      </c>
      <c r="B129" s="30" t="s">
        <v>38</v>
      </c>
      <c r="C129" s="70">
        <v>11</v>
      </c>
      <c r="D129" s="30" t="s">
        <v>39</v>
      </c>
      <c r="E129" s="31" t="s">
        <v>247</v>
      </c>
      <c r="F129" s="25">
        <f t="shared" si="148"/>
        <v>3452936109</v>
      </c>
      <c r="G129" s="25">
        <f t="shared" si="148"/>
        <v>0</v>
      </c>
      <c r="H129" s="25">
        <f t="shared" si="148"/>
        <v>0</v>
      </c>
      <c r="I129" s="25">
        <f t="shared" si="148"/>
        <v>0</v>
      </c>
      <c r="J129" s="25">
        <f t="shared" si="148"/>
        <v>0</v>
      </c>
      <c r="K129" s="25">
        <f t="shared" si="148"/>
        <v>0</v>
      </c>
      <c r="L129" s="25">
        <f t="shared" si="117"/>
        <v>0</v>
      </c>
      <c r="M129" s="25">
        <f>+M130</f>
        <v>3452936109</v>
      </c>
      <c r="N129" s="33">
        <f t="shared" si="77"/>
        <v>4.1632330525024036E-4</v>
      </c>
      <c r="O129" s="25">
        <f t="shared" si="149"/>
        <v>0</v>
      </c>
      <c r="P129" s="25">
        <f t="shared" si="149"/>
        <v>3452936109</v>
      </c>
      <c r="Q129" s="25">
        <f t="shared" si="149"/>
        <v>0</v>
      </c>
      <c r="R129" s="25">
        <f t="shared" si="149"/>
        <v>3452936109</v>
      </c>
      <c r="S129" s="25">
        <f t="shared" si="149"/>
        <v>0</v>
      </c>
      <c r="T129" s="25">
        <f t="shared" si="149"/>
        <v>0</v>
      </c>
      <c r="U129" s="25">
        <f t="shared" si="149"/>
        <v>0</v>
      </c>
      <c r="V129" s="25">
        <f t="shared" si="149"/>
        <v>3452936109</v>
      </c>
      <c r="W129" s="25">
        <f t="shared" si="149"/>
        <v>0</v>
      </c>
      <c r="X129" s="25">
        <f t="shared" si="149"/>
        <v>0</v>
      </c>
      <c r="Y129" s="34">
        <f t="shared" si="119"/>
        <v>1</v>
      </c>
      <c r="Z129" s="34">
        <f t="shared" si="120"/>
        <v>0</v>
      </c>
      <c r="AA129" s="34">
        <f t="shared" si="121"/>
        <v>0</v>
      </c>
      <c r="AB129" s="34">
        <f t="shared" si="131"/>
        <v>0</v>
      </c>
      <c r="AC129" s="154" t="s">
        <v>545</v>
      </c>
    </row>
    <row r="130" spans="1:29" ht="42" customHeight="1" x14ac:dyDescent="0.25">
      <c r="A130" s="29" t="s">
        <v>255</v>
      </c>
      <c r="B130" s="30" t="s">
        <v>38</v>
      </c>
      <c r="C130" s="70">
        <v>11</v>
      </c>
      <c r="D130" s="30" t="s">
        <v>39</v>
      </c>
      <c r="E130" s="31" t="s">
        <v>249</v>
      </c>
      <c r="F130" s="25">
        <f t="shared" si="148"/>
        <v>3452936109</v>
      </c>
      <c r="G130" s="25">
        <f t="shared" si="148"/>
        <v>0</v>
      </c>
      <c r="H130" s="25">
        <f t="shared" si="148"/>
        <v>0</v>
      </c>
      <c r="I130" s="25">
        <f t="shared" si="148"/>
        <v>0</v>
      </c>
      <c r="J130" s="25">
        <f t="shared" si="148"/>
        <v>0</v>
      </c>
      <c r="K130" s="25">
        <f t="shared" si="148"/>
        <v>0</v>
      </c>
      <c r="L130" s="25">
        <f t="shared" si="117"/>
        <v>0</v>
      </c>
      <c r="M130" s="25">
        <f>+M131</f>
        <v>3452936109</v>
      </c>
      <c r="N130" s="33">
        <f t="shared" si="77"/>
        <v>4.1632330525024036E-4</v>
      </c>
      <c r="O130" s="25">
        <f t="shared" si="149"/>
        <v>0</v>
      </c>
      <c r="P130" s="25">
        <f t="shared" si="149"/>
        <v>3452936109</v>
      </c>
      <c r="Q130" s="25">
        <f t="shared" si="149"/>
        <v>0</v>
      </c>
      <c r="R130" s="25">
        <f t="shared" si="149"/>
        <v>3452936109</v>
      </c>
      <c r="S130" s="25">
        <f t="shared" si="149"/>
        <v>0</v>
      </c>
      <c r="T130" s="25">
        <f t="shared" si="149"/>
        <v>0</v>
      </c>
      <c r="U130" s="25">
        <f t="shared" si="149"/>
        <v>0</v>
      </c>
      <c r="V130" s="25">
        <f t="shared" si="149"/>
        <v>3452936109</v>
      </c>
      <c r="W130" s="25">
        <f t="shared" si="149"/>
        <v>0</v>
      </c>
      <c r="X130" s="25">
        <f t="shared" si="149"/>
        <v>0</v>
      </c>
      <c r="Y130" s="34">
        <f t="shared" si="119"/>
        <v>1</v>
      </c>
      <c r="Z130" s="34">
        <f t="shared" si="120"/>
        <v>0</v>
      </c>
      <c r="AA130" s="34">
        <f t="shared" si="121"/>
        <v>0</v>
      </c>
      <c r="AB130" s="34">
        <f t="shared" si="131"/>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117"/>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9"/>
        <v>1</v>
      </c>
      <c r="Z131" s="43">
        <f t="shared" si="120"/>
        <v>0</v>
      </c>
      <c r="AA131" s="43">
        <f t="shared" si="121"/>
        <v>0</v>
      </c>
      <c r="AB131" s="43">
        <f t="shared" si="131"/>
        <v>0</v>
      </c>
      <c r="AC131" s="157" t="s">
        <v>545</v>
      </c>
    </row>
    <row r="132" spans="1:29" ht="41.25" customHeight="1" x14ac:dyDescent="0.25">
      <c r="A132" s="304" t="s">
        <v>257</v>
      </c>
      <c r="B132" s="296" t="s">
        <v>38</v>
      </c>
      <c r="C132" s="30">
        <v>10</v>
      </c>
      <c r="D132" s="353" t="s">
        <v>39</v>
      </c>
      <c r="E132" s="355" t="s">
        <v>258</v>
      </c>
      <c r="F132" s="25">
        <f t="shared" ref="F132:K134" si="150">+F134</f>
        <v>188487798382</v>
      </c>
      <c r="G132" s="25">
        <f t="shared" si="150"/>
        <v>0</v>
      </c>
      <c r="H132" s="25">
        <f t="shared" si="150"/>
        <v>0</v>
      </c>
      <c r="I132" s="25">
        <f t="shared" si="150"/>
        <v>0</v>
      </c>
      <c r="J132" s="25">
        <f t="shared" si="150"/>
        <v>0</v>
      </c>
      <c r="K132" s="25">
        <f t="shared" si="150"/>
        <v>0</v>
      </c>
      <c r="L132" s="25">
        <f t="shared" si="117"/>
        <v>0</v>
      </c>
      <c r="M132" s="25">
        <f>+M134</f>
        <v>188487798382</v>
      </c>
      <c r="N132" s="64">
        <f t="shared" si="77"/>
        <v>2.2726126619371848E-2</v>
      </c>
      <c r="O132" s="25">
        <f t="shared" ref="O132:X132" si="151">+O134</f>
        <v>0</v>
      </c>
      <c r="P132" s="25">
        <f t="shared" si="151"/>
        <v>188487798382</v>
      </c>
      <c r="Q132" s="25">
        <f t="shared" si="151"/>
        <v>0</v>
      </c>
      <c r="R132" s="25">
        <f t="shared" si="151"/>
        <v>188487798382</v>
      </c>
      <c r="S132" s="25">
        <f t="shared" si="151"/>
        <v>0</v>
      </c>
      <c r="T132" s="25">
        <f t="shared" si="151"/>
        <v>0</v>
      </c>
      <c r="U132" s="25">
        <f t="shared" si="151"/>
        <v>47423647842</v>
      </c>
      <c r="V132" s="25">
        <f t="shared" si="151"/>
        <v>141064150540</v>
      </c>
      <c r="W132" s="25">
        <f t="shared" si="151"/>
        <v>47423647842</v>
      </c>
      <c r="X132" s="25">
        <f t="shared" si="151"/>
        <v>0</v>
      </c>
      <c r="Y132" s="34">
        <f t="shared" si="119"/>
        <v>1</v>
      </c>
      <c r="Z132" s="34">
        <f t="shared" si="120"/>
        <v>0.25160062481014583</v>
      </c>
      <c r="AA132" s="34">
        <f t="shared" si="121"/>
        <v>0.25160062481014583</v>
      </c>
      <c r="AB132" s="34">
        <f t="shared" si="131"/>
        <v>0.25160062481014583</v>
      </c>
      <c r="AC132" s="154">
        <f t="shared" ref="AC132:AC139" si="152">+W132/U132</f>
        <v>1</v>
      </c>
    </row>
    <row r="133" spans="1:29" ht="46.5" customHeight="1" x14ac:dyDescent="0.25">
      <c r="A133" s="305"/>
      <c r="B133" s="297"/>
      <c r="C133" s="30">
        <v>11</v>
      </c>
      <c r="D133" s="353"/>
      <c r="E133" s="355"/>
      <c r="F133" s="25">
        <f t="shared" si="150"/>
        <v>124170294946</v>
      </c>
      <c r="G133" s="25">
        <f t="shared" si="150"/>
        <v>0</v>
      </c>
      <c r="H133" s="25">
        <f t="shared" si="150"/>
        <v>0</v>
      </c>
      <c r="I133" s="25">
        <f t="shared" si="150"/>
        <v>0</v>
      </c>
      <c r="J133" s="25">
        <f t="shared" si="150"/>
        <v>0</v>
      </c>
      <c r="K133" s="25">
        <f t="shared" si="150"/>
        <v>0</v>
      </c>
      <c r="L133" s="25">
        <f t="shared" si="117"/>
        <v>0</v>
      </c>
      <c r="M133" s="25">
        <f>+M135</f>
        <v>124170294946</v>
      </c>
      <c r="N133" s="64">
        <f t="shared" si="77"/>
        <v>1.497131310106611E-2</v>
      </c>
      <c r="O133" s="25">
        <f t="shared" ref="O133:X133" si="153">+O135</f>
        <v>0</v>
      </c>
      <c r="P133" s="25">
        <f t="shared" si="153"/>
        <v>124170294946</v>
      </c>
      <c r="Q133" s="25">
        <f t="shared" si="153"/>
        <v>0</v>
      </c>
      <c r="R133" s="25">
        <f t="shared" si="153"/>
        <v>124170294946</v>
      </c>
      <c r="S133" s="25">
        <f t="shared" si="153"/>
        <v>0</v>
      </c>
      <c r="T133" s="25">
        <f t="shared" si="153"/>
        <v>0</v>
      </c>
      <c r="U133" s="25">
        <f t="shared" si="153"/>
        <v>31241323792</v>
      </c>
      <c r="V133" s="25">
        <f t="shared" si="153"/>
        <v>92928971154</v>
      </c>
      <c r="W133" s="25">
        <f t="shared" si="153"/>
        <v>31241323792</v>
      </c>
      <c r="X133" s="25">
        <f t="shared" si="153"/>
        <v>0</v>
      </c>
      <c r="Y133" s="34">
        <f t="shared" si="119"/>
        <v>1</v>
      </c>
      <c r="Z133" s="34">
        <f t="shared" si="120"/>
        <v>0.2516006248159951</v>
      </c>
      <c r="AA133" s="34">
        <f t="shared" si="121"/>
        <v>0.2516006248159951</v>
      </c>
      <c r="AB133" s="34">
        <f t="shared" si="131"/>
        <v>0.2516006248159951</v>
      </c>
      <c r="AC133" s="154">
        <f t="shared" si="152"/>
        <v>1</v>
      </c>
    </row>
    <row r="134" spans="1:29" s="2" customFormat="1" ht="60" customHeight="1" x14ac:dyDescent="0.25">
      <c r="A134" s="304" t="s">
        <v>259</v>
      </c>
      <c r="B134" s="296" t="s">
        <v>38</v>
      </c>
      <c r="C134" s="30">
        <v>10</v>
      </c>
      <c r="D134" s="353" t="s">
        <v>39</v>
      </c>
      <c r="E134" s="355" t="s">
        <v>550</v>
      </c>
      <c r="F134" s="25">
        <f t="shared" si="150"/>
        <v>188487798382</v>
      </c>
      <c r="G134" s="25">
        <f t="shared" si="150"/>
        <v>0</v>
      </c>
      <c r="H134" s="25">
        <f t="shared" si="150"/>
        <v>0</v>
      </c>
      <c r="I134" s="25">
        <f t="shared" si="150"/>
        <v>0</v>
      </c>
      <c r="J134" s="25">
        <f t="shared" si="150"/>
        <v>0</v>
      </c>
      <c r="K134" s="25">
        <f t="shared" si="150"/>
        <v>0</v>
      </c>
      <c r="L134" s="25">
        <f t="shared" si="117"/>
        <v>0</v>
      </c>
      <c r="M134" s="25">
        <f>+M136</f>
        <v>188487798382</v>
      </c>
      <c r="N134" s="64">
        <f t="shared" si="77"/>
        <v>2.2726126619371848E-2</v>
      </c>
      <c r="O134" s="25">
        <f t="shared" ref="O134:X134" si="154">+O136</f>
        <v>0</v>
      </c>
      <c r="P134" s="25">
        <f t="shared" si="154"/>
        <v>188487798382</v>
      </c>
      <c r="Q134" s="25">
        <f t="shared" si="154"/>
        <v>0</v>
      </c>
      <c r="R134" s="25">
        <f t="shared" si="154"/>
        <v>188487798382</v>
      </c>
      <c r="S134" s="25">
        <f t="shared" si="154"/>
        <v>0</v>
      </c>
      <c r="T134" s="25">
        <f t="shared" si="154"/>
        <v>0</v>
      </c>
      <c r="U134" s="25">
        <f t="shared" si="154"/>
        <v>47423647842</v>
      </c>
      <c r="V134" s="25">
        <f t="shared" si="154"/>
        <v>141064150540</v>
      </c>
      <c r="W134" s="25">
        <f t="shared" si="154"/>
        <v>47423647842</v>
      </c>
      <c r="X134" s="25">
        <f t="shared" si="154"/>
        <v>0</v>
      </c>
      <c r="Y134" s="34">
        <f t="shared" si="119"/>
        <v>1</v>
      </c>
      <c r="Z134" s="34">
        <f t="shared" si="120"/>
        <v>0.25160062481014583</v>
      </c>
      <c r="AA134" s="34">
        <f t="shared" si="121"/>
        <v>0.25160062481014583</v>
      </c>
      <c r="AB134" s="34">
        <f t="shared" si="131"/>
        <v>0.25160062481014583</v>
      </c>
      <c r="AC134" s="154">
        <f t="shared" si="152"/>
        <v>1</v>
      </c>
    </row>
    <row r="135" spans="1:29" s="2" customFormat="1" ht="51" customHeight="1" x14ac:dyDescent="0.25">
      <c r="A135" s="305"/>
      <c r="B135" s="297"/>
      <c r="C135" s="30">
        <v>11</v>
      </c>
      <c r="D135" s="353"/>
      <c r="E135" s="355"/>
      <c r="F135" s="25">
        <f t="shared" ref="F135:M135" si="155">+F138</f>
        <v>124170294946</v>
      </c>
      <c r="G135" s="25">
        <f t="shared" si="155"/>
        <v>0</v>
      </c>
      <c r="H135" s="25">
        <f t="shared" si="155"/>
        <v>0</v>
      </c>
      <c r="I135" s="25">
        <f t="shared" si="155"/>
        <v>0</v>
      </c>
      <c r="J135" s="25">
        <f t="shared" si="155"/>
        <v>0</v>
      </c>
      <c r="K135" s="25">
        <f t="shared" si="155"/>
        <v>0</v>
      </c>
      <c r="L135" s="25">
        <f t="shared" si="155"/>
        <v>0</v>
      </c>
      <c r="M135" s="25">
        <f t="shared" si="155"/>
        <v>124170294946</v>
      </c>
      <c r="N135" s="64">
        <f t="shared" si="77"/>
        <v>1.497131310106611E-2</v>
      </c>
      <c r="O135" s="25">
        <f t="shared" ref="O135:X135" si="156">+O138</f>
        <v>0</v>
      </c>
      <c r="P135" s="25">
        <f t="shared" si="156"/>
        <v>124170294946</v>
      </c>
      <c r="Q135" s="25">
        <f t="shared" si="156"/>
        <v>0</v>
      </c>
      <c r="R135" s="25">
        <f t="shared" si="156"/>
        <v>124170294946</v>
      </c>
      <c r="S135" s="25">
        <f t="shared" si="156"/>
        <v>0</v>
      </c>
      <c r="T135" s="25">
        <f t="shared" si="156"/>
        <v>0</v>
      </c>
      <c r="U135" s="25">
        <f t="shared" si="156"/>
        <v>31241323792</v>
      </c>
      <c r="V135" s="25">
        <f t="shared" si="156"/>
        <v>92928971154</v>
      </c>
      <c r="W135" s="25">
        <f t="shared" si="156"/>
        <v>31241323792</v>
      </c>
      <c r="X135" s="25">
        <f t="shared" si="156"/>
        <v>0</v>
      </c>
      <c r="Y135" s="34">
        <f t="shared" si="119"/>
        <v>1</v>
      </c>
      <c r="Z135" s="34">
        <f t="shared" si="120"/>
        <v>0.2516006248159951</v>
      </c>
      <c r="AA135" s="34">
        <f t="shared" si="121"/>
        <v>0.2516006248159951</v>
      </c>
      <c r="AB135" s="34">
        <f t="shared" si="131"/>
        <v>0.2516006248159951</v>
      </c>
      <c r="AC135" s="154">
        <f t="shared" si="152"/>
        <v>1</v>
      </c>
    </row>
    <row r="136" spans="1:29" s="2" customFormat="1" ht="42" customHeight="1" x14ac:dyDescent="0.25">
      <c r="A136" s="29" t="s">
        <v>260</v>
      </c>
      <c r="B136" s="30" t="s">
        <v>38</v>
      </c>
      <c r="C136" s="30">
        <v>10</v>
      </c>
      <c r="D136" s="30" t="s">
        <v>39</v>
      </c>
      <c r="E136" s="31" t="s">
        <v>261</v>
      </c>
      <c r="F136" s="25">
        <f t="shared" ref="F136:K136" si="157">+F137</f>
        <v>188487798382</v>
      </c>
      <c r="G136" s="25">
        <f t="shared" si="157"/>
        <v>0</v>
      </c>
      <c r="H136" s="25">
        <f t="shared" si="157"/>
        <v>0</v>
      </c>
      <c r="I136" s="25">
        <f t="shared" si="157"/>
        <v>0</v>
      </c>
      <c r="J136" s="25">
        <f t="shared" si="157"/>
        <v>0</v>
      </c>
      <c r="K136" s="25">
        <f t="shared" si="157"/>
        <v>0</v>
      </c>
      <c r="L136" s="25">
        <f t="shared" ref="L136:L167" si="158">+G136-H136-I136+J136-K136</f>
        <v>0</v>
      </c>
      <c r="M136" s="25">
        <f>+M137</f>
        <v>188487798382</v>
      </c>
      <c r="N136" s="64">
        <f t="shared" si="77"/>
        <v>2.2726126619371848E-2</v>
      </c>
      <c r="O136" s="25">
        <f t="shared" ref="O136:X136" si="159">+O137</f>
        <v>0</v>
      </c>
      <c r="P136" s="25">
        <f t="shared" si="159"/>
        <v>188487798382</v>
      </c>
      <c r="Q136" s="25">
        <f t="shared" si="159"/>
        <v>0</v>
      </c>
      <c r="R136" s="25">
        <f t="shared" si="159"/>
        <v>188487798382</v>
      </c>
      <c r="S136" s="25">
        <f t="shared" si="159"/>
        <v>0</v>
      </c>
      <c r="T136" s="25">
        <f t="shared" si="159"/>
        <v>0</v>
      </c>
      <c r="U136" s="25">
        <f t="shared" si="159"/>
        <v>47423647842</v>
      </c>
      <c r="V136" s="25">
        <f t="shared" si="159"/>
        <v>141064150540</v>
      </c>
      <c r="W136" s="25">
        <f t="shared" si="159"/>
        <v>47423647842</v>
      </c>
      <c r="X136" s="25">
        <f t="shared" si="159"/>
        <v>0</v>
      </c>
      <c r="Y136" s="34">
        <f t="shared" si="119"/>
        <v>1</v>
      </c>
      <c r="Z136" s="34">
        <f t="shared" si="120"/>
        <v>0.25160062481014583</v>
      </c>
      <c r="AA136" s="34">
        <f t="shared" si="121"/>
        <v>0.25160062481014583</v>
      </c>
      <c r="AB136" s="34">
        <f t="shared" si="131"/>
        <v>0.25160062481014583</v>
      </c>
      <c r="AC136" s="154">
        <f t="shared" si="152"/>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58"/>
        <v>0</v>
      </c>
      <c r="M137" s="40">
        <f>+F137+L137</f>
        <v>188487798382</v>
      </c>
      <c r="N137" s="72">
        <f t="shared" ref="N137:N200" si="160">M137/$M$328</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ref="Y137:Y171" si="161">+R137/M137</f>
        <v>1</v>
      </c>
      <c r="Z137" s="43">
        <f t="shared" ref="Z137:Z171" si="162">+U137/M137</f>
        <v>0.25160062481014583</v>
      </c>
      <c r="AA137" s="43">
        <f t="shared" ref="AA137:AA171" si="163">+W137/M137</f>
        <v>0.25160062481014583</v>
      </c>
      <c r="AB137" s="43">
        <f t="shared" si="131"/>
        <v>0.25160062481014583</v>
      </c>
      <c r="AC137" s="157">
        <f t="shared" si="152"/>
        <v>1</v>
      </c>
    </row>
    <row r="138" spans="1:29" s="2" customFormat="1" ht="42" customHeight="1" x14ac:dyDescent="0.25">
      <c r="A138" s="29" t="s">
        <v>260</v>
      </c>
      <c r="B138" s="30" t="s">
        <v>38</v>
      </c>
      <c r="C138" s="30">
        <v>11</v>
      </c>
      <c r="D138" s="30" t="s">
        <v>39</v>
      </c>
      <c r="E138" s="31" t="s">
        <v>261</v>
      </c>
      <c r="F138" s="25">
        <f t="shared" ref="F138:K138" si="164">+F139</f>
        <v>124170294946</v>
      </c>
      <c r="G138" s="25">
        <f t="shared" si="164"/>
        <v>0</v>
      </c>
      <c r="H138" s="25">
        <f t="shared" si="164"/>
        <v>0</v>
      </c>
      <c r="I138" s="25">
        <f t="shared" si="164"/>
        <v>0</v>
      </c>
      <c r="J138" s="25">
        <f t="shared" si="164"/>
        <v>0</v>
      </c>
      <c r="K138" s="25">
        <f t="shared" si="164"/>
        <v>0</v>
      </c>
      <c r="L138" s="25">
        <f t="shared" si="158"/>
        <v>0</v>
      </c>
      <c r="M138" s="25">
        <f>+M139</f>
        <v>124170294946</v>
      </c>
      <c r="N138" s="64">
        <f t="shared" si="160"/>
        <v>1.497131310106611E-2</v>
      </c>
      <c r="O138" s="25">
        <f t="shared" ref="O138:X138" si="165">+O139</f>
        <v>0</v>
      </c>
      <c r="P138" s="25">
        <f t="shared" si="165"/>
        <v>124170294946</v>
      </c>
      <c r="Q138" s="25">
        <f t="shared" si="165"/>
        <v>0</v>
      </c>
      <c r="R138" s="25">
        <f t="shared" si="165"/>
        <v>124170294946</v>
      </c>
      <c r="S138" s="25">
        <f t="shared" si="165"/>
        <v>0</v>
      </c>
      <c r="T138" s="25">
        <f t="shared" si="165"/>
        <v>0</v>
      </c>
      <c r="U138" s="25">
        <f t="shared" si="165"/>
        <v>31241323792</v>
      </c>
      <c r="V138" s="25">
        <f t="shared" si="165"/>
        <v>92928971154</v>
      </c>
      <c r="W138" s="25">
        <f t="shared" si="165"/>
        <v>31241323792</v>
      </c>
      <c r="X138" s="25">
        <f t="shared" si="165"/>
        <v>0</v>
      </c>
      <c r="Y138" s="34">
        <f t="shared" si="161"/>
        <v>1</v>
      </c>
      <c r="Z138" s="34">
        <f t="shared" si="162"/>
        <v>0.2516006248159951</v>
      </c>
      <c r="AA138" s="34">
        <f t="shared" si="163"/>
        <v>0.2516006248159951</v>
      </c>
      <c r="AB138" s="34">
        <f t="shared" si="131"/>
        <v>0.2516006248159951</v>
      </c>
      <c r="AC138" s="154">
        <f t="shared" si="152"/>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58"/>
        <v>0</v>
      </c>
      <c r="M139" s="40">
        <f>+F139+L139</f>
        <v>124170294946</v>
      </c>
      <c r="N139" s="72">
        <f t="shared" si="16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61"/>
        <v>1</v>
      </c>
      <c r="Z139" s="43">
        <f t="shared" si="162"/>
        <v>0.2516006248159951</v>
      </c>
      <c r="AA139" s="43">
        <f t="shared" si="163"/>
        <v>0.2516006248159951</v>
      </c>
      <c r="AB139" s="43">
        <f t="shared" si="131"/>
        <v>0.2516006248159951</v>
      </c>
      <c r="AC139" s="157">
        <f t="shared" si="152"/>
        <v>1</v>
      </c>
    </row>
    <row r="140" spans="1:29" ht="104.25" customHeight="1" x14ac:dyDescent="0.25">
      <c r="A140" s="29" t="s">
        <v>263</v>
      </c>
      <c r="B140" s="30" t="s">
        <v>38</v>
      </c>
      <c r="C140" s="30">
        <v>11</v>
      </c>
      <c r="D140" s="30" t="s">
        <v>39</v>
      </c>
      <c r="E140" s="53" t="s">
        <v>264</v>
      </c>
      <c r="F140" s="25">
        <f t="shared" ref="F140:K142" si="166">+F141</f>
        <v>238710063474</v>
      </c>
      <c r="G140" s="25">
        <f t="shared" si="166"/>
        <v>0</v>
      </c>
      <c r="H140" s="25">
        <f t="shared" si="166"/>
        <v>0</v>
      </c>
      <c r="I140" s="25">
        <f t="shared" si="166"/>
        <v>0</v>
      </c>
      <c r="J140" s="25">
        <f t="shared" si="166"/>
        <v>0</v>
      </c>
      <c r="K140" s="25">
        <f t="shared" si="166"/>
        <v>0</v>
      </c>
      <c r="L140" s="25">
        <f t="shared" si="158"/>
        <v>0</v>
      </c>
      <c r="M140" s="25">
        <f>+M141</f>
        <v>238710063474</v>
      </c>
      <c r="N140" s="64">
        <f t="shared" si="160"/>
        <v>2.8781465826418613E-2</v>
      </c>
      <c r="O140" s="25">
        <f t="shared" ref="O140:X142" si="167">+O141</f>
        <v>0</v>
      </c>
      <c r="P140" s="25">
        <f t="shared" si="167"/>
        <v>238710063474</v>
      </c>
      <c r="Q140" s="25">
        <f t="shared" si="167"/>
        <v>0</v>
      </c>
      <c r="R140" s="25">
        <f t="shared" si="167"/>
        <v>238710063474</v>
      </c>
      <c r="S140" s="25">
        <f t="shared" si="167"/>
        <v>0</v>
      </c>
      <c r="T140" s="25">
        <f t="shared" si="167"/>
        <v>0</v>
      </c>
      <c r="U140" s="25">
        <f t="shared" si="167"/>
        <v>0</v>
      </c>
      <c r="V140" s="25">
        <f t="shared" si="167"/>
        <v>238710063474</v>
      </c>
      <c r="W140" s="25">
        <f t="shared" si="167"/>
        <v>0</v>
      </c>
      <c r="X140" s="25">
        <f t="shared" si="167"/>
        <v>0</v>
      </c>
      <c r="Y140" s="34">
        <f t="shared" si="161"/>
        <v>1</v>
      </c>
      <c r="Z140" s="34">
        <f t="shared" si="162"/>
        <v>0</v>
      </c>
      <c r="AA140" s="34">
        <f t="shared" si="163"/>
        <v>0</v>
      </c>
      <c r="AB140" s="34">
        <f t="shared" si="131"/>
        <v>0</v>
      </c>
      <c r="AC140" s="154" t="s">
        <v>545</v>
      </c>
    </row>
    <row r="141" spans="1:29" ht="80.25" customHeight="1" x14ac:dyDescent="0.25">
      <c r="A141" s="29" t="s">
        <v>265</v>
      </c>
      <c r="B141" s="30" t="s">
        <v>38</v>
      </c>
      <c r="C141" s="30">
        <v>11</v>
      </c>
      <c r="D141" s="30" t="s">
        <v>39</v>
      </c>
      <c r="E141" s="31" t="s">
        <v>247</v>
      </c>
      <c r="F141" s="25">
        <f t="shared" si="166"/>
        <v>238710063474</v>
      </c>
      <c r="G141" s="25">
        <f t="shared" si="166"/>
        <v>0</v>
      </c>
      <c r="H141" s="25">
        <f t="shared" si="166"/>
        <v>0</v>
      </c>
      <c r="I141" s="25">
        <f t="shared" si="166"/>
        <v>0</v>
      </c>
      <c r="J141" s="25">
        <f t="shared" si="166"/>
        <v>0</v>
      </c>
      <c r="K141" s="25">
        <f t="shared" si="166"/>
        <v>0</v>
      </c>
      <c r="L141" s="25">
        <f t="shared" si="158"/>
        <v>0</v>
      </c>
      <c r="M141" s="25">
        <f>+M142</f>
        <v>238710063474</v>
      </c>
      <c r="N141" s="64">
        <f t="shared" si="160"/>
        <v>2.8781465826418613E-2</v>
      </c>
      <c r="O141" s="25">
        <f t="shared" si="167"/>
        <v>0</v>
      </c>
      <c r="P141" s="25">
        <f t="shared" si="167"/>
        <v>238710063474</v>
      </c>
      <c r="Q141" s="25">
        <f t="shared" si="167"/>
        <v>0</v>
      </c>
      <c r="R141" s="25">
        <f t="shared" si="167"/>
        <v>238710063474</v>
      </c>
      <c r="S141" s="25">
        <f t="shared" si="167"/>
        <v>0</v>
      </c>
      <c r="T141" s="25">
        <f t="shared" si="167"/>
        <v>0</v>
      </c>
      <c r="U141" s="25">
        <f t="shared" si="167"/>
        <v>0</v>
      </c>
      <c r="V141" s="25">
        <f t="shared" si="167"/>
        <v>238710063474</v>
      </c>
      <c r="W141" s="25">
        <f t="shared" si="167"/>
        <v>0</v>
      </c>
      <c r="X141" s="25">
        <f t="shared" si="167"/>
        <v>0</v>
      </c>
      <c r="Y141" s="34">
        <f t="shared" si="161"/>
        <v>1</v>
      </c>
      <c r="Z141" s="34">
        <f t="shared" si="162"/>
        <v>0</v>
      </c>
      <c r="AA141" s="34">
        <f t="shared" si="163"/>
        <v>0</v>
      </c>
      <c r="AB141" s="34">
        <f t="shared" si="131"/>
        <v>0</v>
      </c>
      <c r="AC141" s="154" t="s">
        <v>545</v>
      </c>
    </row>
    <row r="142" spans="1:29" ht="42" customHeight="1" x14ac:dyDescent="0.25">
      <c r="A142" s="29" t="s">
        <v>266</v>
      </c>
      <c r="B142" s="30" t="s">
        <v>38</v>
      </c>
      <c r="C142" s="30">
        <v>11</v>
      </c>
      <c r="D142" s="30" t="s">
        <v>39</v>
      </c>
      <c r="E142" s="31" t="s">
        <v>261</v>
      </c>
      <c r="F142" s="25">
        <f t="shared" si="166"/>
        <v>238710063474</v>
      </c>
      <c r="G142" s="25">
        <f t="shared" si="166"/>
        <v>0</v>
      </c>
      <c r="H142" s="25">
        <f t="shared" si="166"/>
        <v>0</v>
      </c>
      <c r="I142" s="25">
        <f t="shared" si="166"/>
        <v>0</v>
      </c>
      <c r="J142" s="25">
        <f t="shared" si="166"/>
        <v>0</v>
      </c>
      <c r="K142" s="25">
        <f t="shared" si="166"/>
        <v>0</v>
      </c>
      <c r="L142" s="25">
        <f t="shared" si="158"/>
        <v>0</v>
      </c>
      <c r="M142" s="25">
        <f>+M143</f>
        <v>238710063474</v>
      </c>
      <c r="N142" s="64">
        <f t="shared" si="160"/>
        <v>2.8781465826418613E-2</v>
      </c>
      <c r="O142" s="25">
        <f t="shared" si="167"/>
        <v>0</v>
      </c>
      <c r="P142" s="25">
        <f t="shared" si="167"/>
        <v>238710063474</v>
      </c>
      <c r="Q142" s="25">
        <f t="shared" si="167"/>
        <v>0</v>
      </c>
      <c r="R142" s="25">
        <f t="shared" si="167"/>
        <v>238710063474</v>
      </c>
      <c r="S142" s="25">
        <f t="shared" si="167"/>
        <v>0</v>
      </c>
      <c r="T142" s="25">
        <f t="shared" si="167"/>
        <v>0</v>
      </c>
      <c r="U142" s="25">
        <f t="shared" si="167"/>
        <v>0</v>
      </c>
      <c r="V142" s="25">
        <f t="shared" si="167"/>
        <v>238710063474</v>
      </c>
      <c r="W142" s="25">
        <f t="shared" si="167"/>
        <v>0</v>
      </c>
      <c r="X142" s="25">
        <f t="shared" si="167"/>
        <v>0</v>
      </c>
      <c r="Y142" s="34">
        <f t="shared" si="161"/>
        <v>1</v>
      </c>
      <c r="Z142" s="34">
        <f t="shared" si="162"/>
        <v>0</v>
      </c>
      <c r="AA142" s="34">
        <f t="shared" si="163"/>
        <v>0</v>
      </c>
      <c r="AB142" s="34">
        <f t="shared" si="131"/>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58"/>
        <v>0</v>
      </c>
      <c r="M143" s="40">
        <f>+F143+L143</f>
        <v>238710063474</v>
      </c>
      <c r="N143" s="72">
        <f t="shared" si="16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61"/>
        <v>1</v>
      </c>
      <c r="Z143" s="43">
        <f t="shared" si="162"/>
        <v>0</v>
      </c>
      <c r="AA143" s="43">
        <f t="shared" si="163"/>
        <v>0</v>
      </c>
      <c r="AB143" s="43">
        <f t="shared" si="131"/>
        <v>0</v>
      </c>
      <c r="AC143" s="157" t="s">
        <v>545</v>
      </c>
    </row>
    <row r="144" spans="1:29" ht="96" customHeight="1" x14ac:dyDescent="0.25">
      <c r="A144" s="29" t="s">
        <v>268</v>
      </c>
      <c r="B144" s="30" t="s">
        <v>38</v>
      </c>
      <c r="C144" s="30">
        <v>11</v>
      </c>
      <c r="D144" s="30" t="s">
        <v>39</v>
      </c>
      <c r="E144" s="31" t="s">
        <v>269</v>
      </c>
      <c r="F144" s="25">
        <f t="shared" ref="F144:K146" si="168">+F145</f>
        <v>347826440817</v>
      </c>
      <c r="G144" s="25">
        <f t="shared" si="168"/>
        <v>0</v>
      </c>
      <c r="H144" s="25">
        <f t="shared" si="168"/>
        <v>0</v>
      </c>
      <c r="I144" s="25">
        <f t="shared" si="168"/>
        <v>0</v>
      </c>
      <c r="J144" s="25">
        <f t="shared" si="168"/>
        <v>0</v>
      </c>
      <c r="K144" s="25">
        <f t="shared" si="168"/>
        <v>0</v>
      </c>
      <c r="L144" s="25">
        <f t="shared" si="158"/>
        <v>0</v>
      </c>
      <c r="M144" s="25">
        <f>+M145</f>
        <v>347826440817</v>
      </c>
      <c r="N144" s="64">
        <f t="shared" si="160"/>
        <v>4.1937715880963192E-2</v>
      </c>
      <c r="O144" s="25">
        <f t="shared" ref="O144:X146" si="169">+O145</f>
        <v>0</v>
      </c>
      <c r="P144" s="25">
        <f t="shared" si="169"/>
        <v>347826440817</v>
      </c>
      <c r="Q144" s="25">
        <f t="shared" si="169"/>
        <v>0</v>
      </c>
      <c r="R144" s="25">
        <f t="shared" si="169"/>
        <v>347826440817</v>
      </c>
      <c r="S144" s="25">
        <f t="shared" si="169"/>
        <v>0</v>
      </c>
      <c r="T144" s="25">
        <f t="shared" si="169"/>
        <v>0</v>
      </c>
      <c r="U144" s="25">
        <f t="shared" si="169"/>
        <v>93187372103</v>
      </c>
      <c r="V144" s="25">
        <f t="shared" si="169"/>
        <v>254639068714</v>
      </c>
      <c r="W144" s="25">
        <f t="shared" si="169"/>
        <v>93187372103</v>
      </c>
      <c r="X144" s="25">
        <f t="shared" si="169"/>
        <v>0</v>
      </c>
      <c r="Y144" s="34">
        <f t="shared" si="161"/>
        <v>1</v>
      </c>
      <c r="Z144" s="34">
        <f t="shared" si="162"/>
        <v>0.26791342223470627</v>
      </c>
      <c r="AA144" s="34">
        <f t="shared" si="163"/>
        <v>0.26791342223470627</v>
      </c>
      <c r="AB144" s="34">
        <f t="shared" si="131"/>
        <v>0.26791342223470627</v>
      </c>
      <c r="AC144" s="154">
        <f t="shared" ref="AC144:AC151" si="170">+W144/U144</f>
        <v>1</v>
      </c>
    </row>
    <row r="145" spans="1:29" ht="84" customHeight="1" x14ac:dyDescent="0.25">
      <c r="A145" s="29" t="s">
        <v>270</v>
      </c>
      <c r="B145" s="30" t="s">
        <v>38</v>
      </c>
      <c r="C145" s="30">
        <v>11</v>
      </c>
      <c r="D145" s="30" t="s">
        <v>39</v>
      </c>
      <c r="E145" s="31" t="s">
        <v>247</v>
      </c>
      <c r="F145" s="25">
        <f t="shared" si="168"/>
        <v>347826440817</v>
      </c>
      <c r="G145" s="25">
        <f t="shared" si="168"/>
        <v>0</v>
      </c>
      <c r="H145" s="25">
        <f t="shared" si="168"/>
        <v>0</v>
      </c>
      <c r="I145" s="25">
        <f t="shared" si="168"/>
        <v>0</v>
      </c>
      <c r="J145" s="25">
        <f t="shared" si="168"/>
        <v>0</v>
      </c>
      <c r="K145" s="25">
        <f t="shared" si="168"/>
        <v>0</v>
      </c>
      <c r="L145" s="25">
        <f t="shared" si="158"/>
        <v>0</v>
      </c>
      <c r="M145" s="25">
        <f>+M146</f>
        <v>347826440817</v>
      </c>
      <c r="N145" s="64">
        <f t="shared" si="160"/>
        <v>4.1937715880963192E-2</v>
      </c>
      <c r="O145" s="25">
        <f t="shared" si="169"/>
        <v>0</v>
      </c>
      <c r="P145" s="25">
        <f t="shared" si="169"/>
        <v>347826440817</v>
      </c>
      <c r="Q145" s="25">
        <f t="shared" si="169"/>
        <v>0</v>
      </c>
      <c r="R145" s="25">
        <f t="shared" si="169"/>
        <v>347826440817</v>
      </c>
      <c r="S145" s="25">
        <f t="shared" si="169"/>
        <v>0</v>
      </c>
      <c r="T145" s="25">
        <f t="shared" si="169"/>
        <v>0</v>
      </c>
      <c r="U145" s="25">
        <f t="shared" si="169"/>
        <v>93187372103</v>
      </c>
      <c r="V145" s="25">
        <f t="shared" si="169"/>
        <v>254639068714</v>
      </c>
      <c r="W145" s="25">
        <f t="shared" si="169"/>
        <v>93187372103</v>
      </c>
      <c r="X145" s="25">
        <f t="shared" si="169"/>
        <v>0</v>
      </c>
      <c r="Y145" s="34">
        <f t="shared" si="161"/>
        <v>1</v>
      </c>
      <c r="Z145" s="34">
        <f t="shared" si="162"/>
        <v>0.26791342223470627</v>
      </c>
      <c r="AA145" s="34">
        <f t="shared" si="163"/>
        <v>0.26791342223470627</v>
      </c>
      <c r="AB145" s="34">
        <f t="shared" si="131"/>
        <v>0.26791342223470627</v>
      </c>
      <c r="AC145" s="154">
        <f t="shared" si="170"/>
        <v>1</v>
      </c>
    </row>
    <row r="146" spans="1:29" ht="42" customHeight="1" x14ac:dyDescent="0.25">
      <c r="A146" s="29" t="s">
        <v>271</v>
      </c>
      <c r="B146" s="30" t="s">
        <v>38</v>
      </c>
      <c r="C146" s="30">
        <v>11</v>
      </c>
      <c r="D146" s="30" t="s">
        <v>39</v>
      </c>
      <c r="E146" s="31" t="s">
        <v>261</v>
      </c>
      <c r="F146" s="25">
        <f t="shared" si="168"/>
        <v>347826440817</v>
      </c>
      <c r="G146" s="25">
        <f t="shared" si="168"/>
        <v>0</v>
      </c>
      <c r="H146" s="25">
        <f t="shared" si="168"/>
        <v>0</v>
      </c>
      <c r="I146" s="25">
        <f t="shared" si="168"/>
        <v>0</v>
      </c>
      <c r="J146" s="25">
        <f t="shared" si="168"/>
        <v>0</v>
      </c>
      <c r="K146" s="25">
        <f t="shared" si="168"/>
        <v>0</v>
      </c>
      <c r="L146" s="25">
        <f t="shared" si="158"/>
        <v>0</v>
      </c>
      <c r="M146" s="25">
        <f>+M147</f>
        <v>347826440817</v>
      </c>
      <c r="N146" s="64">
        <f t="shared" si="160"/>
        <v>4.1937715880963192E-2</v>
      </c>
      <c r="O146" s="25">
        <f t="shared" si="169"/>
        <v>0</v>
      </c>
      <c r="P146" s="25">
        <f t="shared" si="169"/>
        <v>347826440817</v>
      </c>
      <c r="Q146" s="25">
        <f t="shared" si="169"/>
        <v>0</v>
      </c>
      <c r="R146" s="25">
        <f t="shared" si="169"/>
        <v>347826440817</v>
      </c>
      <c r="S146" s="25">
        <f t="shared" si="169"/>
        <v>0</v>
      </c>
      <c r="T146" s="25">
        <f t="shared" si="169"/>
        <v>0</v>
      </c>
      <c r="U146" s="25">
        <f t="shared" si="169"/>
        <v>93187372103</v>
      </c>
      <c r="V146" s="25">
        <f t="shared" si="169"/>
        <v>254639068714</v>
      </c>
      <c r="W146" s="25">
        <f t="shared" si="169"/>
        <v>93187372103</v>
      </c>
      <c r="X146" s="25">
        <f t="shared" si="169"/>
        <v>0</v>
      </c>
      <c r="Y146" s="34">
        <f t="shared" si="161"/>
        <v>1</v>
      </c>
      <c r="Z146" s="34">
        <f t="shared" si="162"/>
        <v>0.26791342223470627</v>
      </c>
      <c r="AA146" s="34">
        <f t="shared" si="163"/>
        <v>0.26791342223470627</v>
      </c>
      <c r="AB146" s="34">
        <f t="shared" si="131"/>
        <v>0.26791342223470627</v>
      </c>
      <c r="AC146" s="154">
        <f t="shared" si="170"/>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58"/>
        <v>0</v>
      </c>
      <c r="M147" s="40">
        <f>+F147+L147</f>
        <v>347826440817</v>
      </c>
      <c r="N147" s="72">
        <f t="shared" si="16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61"/>
        <v>1</v>
      </c>
      <c r="Z147" s="43">
        <f t="shared" si="162"/>
        <v>0.26791342223470627</v>
      </c>
      <c r="AA147" s="43">
        <f t="shared" si="163"/>
        <v>0.26791342223470627</v>
      </c>
      <c r="AB147" s="43">
        <f t="shared" ref="AB147:AB171" si="171">+U147/R147</f>
        <v>0.26791342223470627</v>
      </c>
      <c r="AC147" s="157">
        <f t="shared" si="170"/>
        <v>1</v>
      </c>
    </row>
    <row r="148" spans="1:29" ht="101.25" customHeight="1" x14ac:dyDescent="0.25">
      <c r="A148" s="29" t="s">
        <v>273</v>
      </c>
      <c r="B148" s="30" t="s">
        <v>38</v>
      </c>
      <c r="C148" s="30">
        <v>11</v>
      </c>
      <c r="D148" s="30" t="s">
        <v>39</v>
      </c>
      <c r="E148" s="31" t="s">
        <v>274</v>
      </c>
      <c r="F148" s="25">
        <f t="shared" ref="F148:K150" si="172">+F149</f>
        <v>326040964015</v>
      </c>
      <c r="G148" s="25">
        <f t="shared" si="172"/>
        <v>0</v>
      </c>
      <c r="H148" s="25">
        <f t="shared" si="172"/>
        <v>0</v>
      </c>
      <c r="I148" s="25">
        <f t="shared" si="172"/>
        <v>0</v>
      </c>
      <c r="J148" s="25">
        <f t="shared" si="172"/>
        <v>0</v>
      </c>
      <c r="K148" s="25">
        <f t="shared" si="172"/>
        <v>0</v>
      </c>
      <c r="L148" s="25">
        <f t="shared" si="158"/>
        <v>0</v>
      </c>
      <c r="M148" s="25">
        <f>+M149</f>
        <v>326040964015</v>
      </c>
      <c r="N148" s="64">
        <f t="shared" si="160"/>
        <v>3.9311023285921877E-2</v>
      </c>
      <c r="O148" s="25">
        <f t="shared" ref="O148:X150" si="173">+O149</f>
        <v>0</v>
      </c>
      <c r="P148" s="25">
        <f t="shared" si="173"/>
        <v>326040964015</v>
      </c>
      <c r="Q148" s="25">
        <f t="shared" si="173"/>
        <v>0</v>
      </c>
      <c r="R148" s="25">
        <f t="shared" si="173"/>
        <v>326040964015</v>
      </c>
      <c r="S148" s="25">
        <f t="shared" si="173"/>
        <v>0</v>
      </c>
      <c r="T148" s="25">
        <f t="shared" si="173"/>
        <v>0</v>
      </c>
      <c r="U148" s="25">
        <f t="shared" si="173"/>
        <v>96759168631</v>
      </c>
      <c r="V148" s="25">
        <f t="shared" si="173"/>
        <v>229281795384</v>
      </c>
      <c r="W148" s="25">
        <f t="shared" si="173"/>
        <v>96759168631</v>
      </c>
      <c r="X148" s="25">
        <f t="shared" si="173"/>
        <v>0</v>
      </c>
      <c r="Y148" s="34">
        <f t="shared" si="161"/>
        <v>1</v>
      </c>
      <c r="Z148" s="34">
        <f t="shared" si="162"/>
        <v>0.29676997466658345</v>
      </c>
      <c r="AA148" s="34">
        <f t="shared" si="163"/>
        <v>0.29676997466658345</v>
      </c>
      <c r="AB148" s="34">
        <f t="shared" si="171"/>
        <v>0.29676997466658345</v>
      </c>
      <c r="AC148" s="154">
        <f t="shared" si="170"/>
        <v>1</v>
      </c>
    </row>
    <row r="149" spans="1:29" ht="83.25" customHeight="1" x14ac:dyDescent="0.25">
      <c r="A149" s="29" t="s">
        <v>275</v>
      </c>
      <c r="B149" s="30" t="s">
        <v>38</v>
      </c>
      <c r="C149" s="30">
        <v>11</v>
      </c>
      <c r="D149" s="30" t="s">
        <v>39</v>
      </c>
      <c r="E149" s="31" t="s">
        <v>247</v>
      </c>
      <c r="F149" s="25">
        <f t="shared" si="172"/>
        <v>326040964015</v>
      </c>
      <c r="G149" s="25">
        <f t="shared" si="172"/>
        <v>0</v>
      </c>
      <c r="H149" s="25">
        <f t="shared" si="172"/>
        <v>0</v>
      </c>
      <c r="I149" s="25">
        <f t="shared" si="172"/>
        <v>0</v>
      </c>
      <c r="J149" s="25">
        <f t="shared" si="172"/>
        <v>0</v>
      </c>
      <c r="K149" s="25">
        <f t="shared" si="172"/>
        <v>0</v>
      </c>
      <c r="L149" s="25">
        <f t="shared" si="158"/>
        <v>0</v>
      </c>
      <c r="M149" s="25">
        <f>+M150</f>
        <v>326040964015</v>
      </c>
      <c r="N149" s="64">
        <f t="shared" si="160"/>
        <v>3.9311023285921877E-2</v>
      </c>
      <c r="O149" s="25">
        <f t="shared" si="173"/>
        <v>0</v>
      </c>
      <c r="P149" s="25">
        <f t="shared" si="173"/>
        <v>326040964015</v>
      </c>
      <c r="Q149" s="25">
        <f t="shared" si="173"/>
        <v>0</v>
      </c>
      <c r="R149" s="25">
        <f t="shared" si="173"/>
        <v>326040964015</v>
      </c>
      <c r="S149" s="25">
        <f t="shared" si="173"/>
        <v>0</v>
      </c>
      <c r="T149" s="25">
        <f t="shared" si="173"/>
        <v>0</v>
      </c>
      <c r="U149" s="25">
        <f t="shared" si="173"/>
        <v>96759168631</v>
      </c>
      <c r="V149" s="25">
        <f t="shared" si="173"/>
        <v>229281795384</v>
      </c>
      <c r="W149" s="25">
        <f t="shared" si="173"/>
        <v>96759168631</v>
      </c>
      <c r="X149" s="25">
        <f t="shared" si="173"/>
        <v>0</v>
      </c>
      <c r="Y149" s="34">
        <f t="shared" si="161"/>
        <v>1</v>
      </c>
      <c r="Z149" s="34">
        <f t="shared" si="162"/>
        <v>0.29676997466658345</v>
      </c>
      <c r="AA149" s="34">
        <f t="shared" si="163"/>
        <v>0.29676997466658345</v>
      </c>
      <c r="AB149" s="34">
        <f t="shared" si="171"/>
        <v>0.29676997466658345</v>
      </c>
      <c r="AC149" s="154">
        <f t="shared" si="170"/>
        <v>1</v>
      </c>
    </row>
    <row r="150" spans="1:29" ht="42" customHeight="1" x14ac:dyDescent="0.25">
      <c r="A150" s="29" t="s">
        <v>276</v>
      </c>
      <c r="B150" s="30" t="s">
        <v>38</v>
      </c>
      <c r="C150" s="30">
        <v>11</v>
      </c>
      <c r="D150" s="30" t="s">
        <v>39</v>
      </c>
      <c r="E150" s="31" t="s">
        <v>261</v>
      </c>
      <c r="F150" s="25">
        <f t="shared" si="172"/>
        <v>326040964015</v>
      </c>
      <c r="G150" s="25">
        <f t="shared" si="172"/>
        <v>0</v>
      </c>
      <c r="H150" s="25">
        <f t="shared" si="172"/>
        <v>0</v>
      </c>
      <c r="I150" s="25">
        <f t="shared" si="172"/>
        <v>0</v>
      </c>
      <c r="J150" s="25">
        <f t="shared" si="172"/>
        <v>0</v>
      </c>
      <c r="K150" s="25">
        <f t="shared" si="172"/>
        <v>0</v>
      </c>
      <c r="L150" s="25">
        <f t="shared" si="158"/>
        <v>0</v>
      </c>
      <c r="M150" s="25">
        <f>+M151</f>
        <v>326040964015</v>
      </c>
      <c r="N150" s="64">
        <f t="shared" si="160"/>
        <v>3.9311023285921877E-2</v>
      </c>
      <c r="O150" s="25">
        <f t="shared" si="173"/>
        <v>0</v>
      </c>
      <c r="P150" s="25">
        <f t="shared" si="173"/>
        <v>326040964015</v>
      </c>
      <c r="Q150" s="25">
        <f t="shared" si="173"/>
        <v>0</v>
      </c>
      <c r="R150" s="25">
        <f t="shared" si="173"/>
        <v>326040964015</v>
      </c>
      <c r="S150" s="25">
        <f t="shared" si="173"/>
        <v>0</v>
      </c>
      <c r="T150" s="25">
        <f t="shared" si="173"/>
        <v>0</v>
      </c>
      <c r="U150" s="25">
        <f t="shared" si="173"/>
        <v>96759168631</v>
      </c>
      <c r="V150" s="25">
        <f t="shared" si="173"/>
        <v>229281795384</v>
      </c>
      <c r="W150" s="25">
        <f t="shared" si="173"/>
        <v>96759168631</v>
      </c>
      <c r="X150" s="25">
        <f t="shared" si="173"/>
        <v>0</v>
      </c>
      <c r="Y150" s="34">
        <f t="shared" si="161"/>
        <v>1</v>
      </c>
      <c r="Z150" s="34">
        <f t="shared" si="162"/>
        <v>0.29676997466658345</v>
      </c>
      <c r="AA150" s="34">
        <f t="shared" si="163"/>
        <v>0.29676997466658345</v>
      </c>
      <c r="AB150" s="34">
        <f t="shared" si="171"/>
        <v>0.29676997466658345</v>
      </c>
      <c r="AC150" s="154">
        <f t="shared" si="170"/>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58"/>
        <v>0</v>
      </c>
      <c r="M151" s="40">
        <f>+F151+L151</f>
        <v>326040964015</v>
      </c>
      <c r="N151" s="72">
        <f t="shared" si="16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61"/>
        <v>1</v>
      </c>
      <c r="Z151" s="43">
        <f t="shared" si="162"/>
        <v>0.29676997466658345</v>
      </c>
      <c r="AA151" s="43">
        <f t="shared" si="163"/>
        <v>0.29676997466658345</v>
      </c>
      <c r="AB151" s="43">
        <f t="shared" si="171"/>
        <v>0.29676997466658345</v>
      </c>
      <c r="AC151" s="157">
        <f t="shared" si="170"/>
        <v>1</v>
      </c>
    </row>
    <row r="152" spans="1:29" ht="90" customHeight="1" x14ac:dyDescent="0.25">
      <c r="A152" s="29" t="s">
        <v>278</v>
      </c>
      <c r="B152" s="30" t="s">
        <v>38</v>
      </c>
      <c r="C152" s="30">
        <v>11</v>
      </c>
      <c r="D152" s="30" t="s">
        <v>39</v>
      </c>
      <c r="E152" s="31" t="s">
        <v>279</v>
      </c>
      <c r="F152" s="25">
        <f t="shared" ref="F152:K154" si="174">+F153</f>
        <v>229958501407</v>
      </c>
      <c r="G152" s="25">
        <f t="shared" si="174"/>
        <v>0</v>
      </c>
      <c r="H152" s="25">
        <f t="shared" si="174"/>
        <v>0</v>
      </c>
      <c r="I152" s="25">
        <f t="shared" si="174"/>
        <v>0</v>
      </c>
      <c r="J152" s="25">
        <f t="shared" si="174"/>
        <v>0</v>
      </c>
      <c r="K152" s="25">
        <f t="shared" si="174"/>
        <v>0</v>
      </c>
      <c r="L152" s="25">
        <f t="shared" si="158"/>
        <v>0</v>
      </c>
      <c r="M152" s="25">
        <f>+M153</f>
        <v>229958501407</v>
      </c>
      <c r="N152" s="64">
        <f t="shared" si="160"/>
        <v>2.7726282894901456E-2</v>
      </c>
      <c r="O152" s="25">
        <f t="shared" ref="O152:X154" si="175">+O153</f>
        <v>0</v>
      </c>
      <c r="P152" s="25">
        <f t="shared" si="175"/>
        <v>229958501407</v>
      </c>
      <c r="Q152" s="25">
        <f t="shared" si="175"/>
        <v>0</v>
      </c>
      <c r="R152" s="25">
        <f t="shared" si="175"/>
        <v>229958501407</v>
      </c>
      <c r="S152" s="25">
        <f t="shared" si="175"/>
        <v>0</v>
      </c>
      <c r="T152" s="25">
        <f t="shared" si="175"/>
        <v>0</v>
      </c>
      <c r="U152" s="25">
        <f t="shared" si="175"/>
        <v>0</v>
      </c>
      <c r="V152" s="25">
        <f t="shared" si="175"/>
        <v>229958501407</v>
      </c>
      <c r="W152" s="25">
        <f t="shared" si="175"/>
        <v>0</v>
      </c>
      <c r="X152" s="25">
        <f t="shared" si="175"/>
        <v>0</v>
      </c>
      <c r="Y152" s="34">
        <f t="shared" si="161"/>
        <v>1</v>
      </c>
      <c r="Z152" s="34">
        <f t="shared" si="162"/>
        <v>0</v>
      </c>
      <c r="AA152" s="34">
        <f t="shared" si="163"/>
        <v>0</v>
      </c>
      <c r="AB152" s="34">
        <f t="shared" si="171"/>
        <v>0</v>
      </c>
      <c r="AC152" s="154" t="s">
        <v>545</v>
      </c>
    </row>
    <row r="153" spans="1:29" ht="70.5" customHeight="1" x14ac:dyDescent="0.25">
      <c r="A153" s="29" t="s">
        <v>280</v>
      </c>
      <c r="B153" s="30" t="s">
        <v>38</v>
      </c>
      <c r="C153" s="30">
        <v>11</v>
      </c>
      <c r="D153" s="30" t="s">
        <v>39</v>
      </c>
      <c r="E153" s="31" t="s">
        <v>247</v>
      </c>
      <c r="F153" s="25">
        <f t="shared" si="174"/>
        <v>229958501407</v>
      </c>
      <c r="G153" s="25">
        <f t="shared" si="174"/>
        <v>0</v>
      </c>
      <c r="H153" s="25">
        <f t="shared" si="174"/>
        <v>0</v>
      </c>
      <c r="I153" s="25">
        <f t="shared" si="174"/>
        <v>0</v>
      </c>
      <c r="J153" s="25">
        <f t="shared" si="174"/>
        <v>0</v>
      </c>
      <c r="K153" s="25">
        <f t="shared" si="174"/>
        <v>0</v>
      </c>
      <c r="L153" s="25">
        <f t="shared" si="158"/>
        <v>0</v>
      </c>
      <c r="M153" s="25">
        <f>+M154</f>
        <v>229958501407</v>
      </c>
      <c r="N153" s="64">
        <f t="shared" si="160"/>
        <v>2.7726282894901456E-2</v>
      </c>
      <c r="O153" s="25">
        <f t="shared" si="175"/>
        <v>0</v>
      </c>
      <c r="P153" s="25">
        <f t="shared" si="175"/>
        <v>229958501407</v>
      </c>
      <c r="Q153" s="25">
        <f t="shared" si="175"/>
        <v>0</v>
      </c>
      <c r="R153" s="25">
        <f t="shared" si="175"/>
        <v>229958501407</v>
      </c>
      <c r="S153" s="25">
        <f t="shared" si="175"/>
        <v>0</v>
      </c>
      <c r="T153" s="25">
        <f t="shared" si="175"/>
        <v>0</v>
      </c>
      <c r="U153" s="25">
        <f t="shared" si="175"/>
        <v>0</v>
      </c>
      <c r="V153" s="25">
        <f t="shared" si="175"/>
        <v>229958501407</v>
      </c>
      <c r="W153" s="25">
        <f t="shared" si="175"/>
        <v>0</v>
      </c>
      <c r="X153" s="25">
        <f t="shared" si="175"/>
        <v>0</v>
      </c>
      <c r="Y153" s="34">
        <f t="shared" si="161"/>
        <v>1</v>
      </c>
      <c r="Z153" s="34">
        <f t="shared" si="162"/>
        <v>0</v>
      </c>
      <c r="AA153" s="34">
        <f t="shared" si="163"/>
        <v>0</v>
      </c>
      <c r="AB153" s="34">
        <f t="shared" si="171"/>
        <v>0</v>
      </c>
      <c r="AC153" s="154" t="s">
        <v>545</v>
      </c>
    </row>
    <row r="154" spans="1:29" ht="42" customHeight="1" x14ac:dyDescent="0.25">
      <c r="A154" s="29" t="s">
        <v>281</v>
      </c>
      <c r="B154" s="30" t="s">
        <v>38</v>
      </c>
      <c r="C154" s="30">
        <v>11</v>
      </c>
      <c r="D154" s="30" t="s">
        <v>39</v>
      </c>
      <c r="E154" s="31" t="s">
        <v>261</v>
      </c>
      <c r="F154" s="25">
        <f t="shared" si="174"/>
        <v>229958501407</v>
      </c>
      <c r="G154" s="25">
        <f t="shared" si="174"/>
        <v>0</v>
      </c>
      <c r="H154" s="25">
        <f t="shared" si="174"/>
        <v>0</v>
      </c>
      <c r="I154" s="25">
        <f t="shared" si="174"/>
        <v>0</v>
      </c>
      <c r="J154" s="25">
        <f t="shared" si="174"/>
        <v>0</v>
      </c>
      <c r="K154" s="25">
        <f t="shared" si="174"/>
        <v>0</v>
      </c>
      <c r="L154" s="25">
        <f t="shared" si="158"/>
        <v>0</v>
      </c>
      <c r="M154" s="25">
        <f>+M155</f>
        <v>229958501407</v>
      </c>
      <c r="N154" s="64">
        <f t="shared" si="160"/>
        <v>2.7726282894901456E-2</v>
      </c>
      <c r="O154" s="25">
        <f t="shared" si="175"/>
        <v>0</v>
      </c>
      <c r="P154" s="25">
        <f t="shared" si="175"/>
        <v>229958501407</v>
      </c>
      <c r="Q154" s="25">
        <f t="shared" si="175"/>
        <v>0</v>
      </c>
      <c r="R154" s="25">
        <f t="shared" si="175"/>
        <v>229958501407</v>
      </c>
      <c r="S154" s="25">
        <f t="shared" si="175"/>
        <v>0</v>
      </c>
      <c r="T154" s="25">
        <f t="shared" si="175"/>
        <v>0</v>
      </c>
      <c r="U154" s="25">
        <f t="shared" si="175"/>
        <v>0</v>
      </c>
      <c r="V154" s="25">
        <f t="shared" si="175"/>
        <v>229958501407</v>
      </c>
      <c r="W154" s="25">
        <f t="shared" si="175"/>
        <v>0</v>
      </c>
      <c r="X154" s="25">
        <f t="shared" si="175"/>
        <v>0</v>
      </c>
      <c r="Y154" s="34">
        <f t="shared" si="161"/>
        <v>1</v>
      </c>
      <c r="Z154" s="34">
        <f t="shared" si="162"/>
        <v>0</v>
      </c>
      <c r="AA154" s="34">
        <f t="shared" si="163"/>
        <v>0</v>
      </c>
      <c r="AB154" s="34">
        <f t="shared" si="171"/>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58"/>
        <v>0</v>
      </c>
      <c r="M155" s="40">
        <f>+F155+L155</f>
        <v>229958501407</v>
      </c>
      <c r="N155" s="72">
        <f t="shared" si="16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61"/>
        <v>1</v>
      </c>
      <c r="Z155" s="43">
        <f t="shared" si="162"/>
        <v>0</v>
      </c>
      <c r="AA155" s="43">
        <f t="shared" si="163"/>
        <v>0</v>
      </c>
      <c r="AB155" s="43">
        <f t="shared" si="171"/>
        <v>0</v>
      </c>
      <c r="AC155" s="157" t="s">
        <v>545</v>
      </c>
    </row>
    <row r="156" spans="1:29" ht="87.75" customHeight="1" x14ac:dyDescent="0.25">
      <c r="A156" s="29" t="s">
        <v>283</v>
      </c>
      <c r="B156" s="30" t="s">
        <v>38</v>
      </c>
      <c r="C156" s="30">
        <v>11</v>
      </c>
      <c r="D156" s="30" t="s">
        <v>39</v>
      </c>
      <c r="E156" s="31" t="s">
        <v>284</v>
      </c>
      <c r="F156" s="25">
        <f t="shared" ref="F156:K158" si="176">+F157</f>
        <v>249425160104</v>
      </c>
      <c r="G156" s="25">
        <f t="shared" si="176"/>
        <v>0</v>
      </c>
      <c r="H156" s="25">
        <f t="shared" si="176"/>
        <v>0</v>
      </c>
      <c r="I156" s="25">
        <f t="shared" si="176"/>
        <v>0</v>
      </c>
      <c r="J156" s="25">
        <f t="shared" si="176"/>
        <v>0</v>
      </c>
      <c r="K156" s="25">
        <f t="shared" si="176"/>
        <v>0</v>
      </c>
      <c r="L156" s="25">
        <f t="shared" si="158"/>
        <v>0</v>
      </c>
      <c r="M156" s="25">
        <f>+M157</f>
        <v>249425160104</v>
      </c>
      <c r="N156" s="64">
        <f t="shared" si="160"/>
        <v>3.0073393711632E-2</v>
      </c>
      <c r="O156" s="25">
        <f t="shared" ref="O156:X158" si="177">+O157</f>
        <v>0</v>
      </c>
      <c r="P156" s="25">
        <f t="shared" si="177"/>
        <v>249425160104</v>
      </c>
      <c r="Q156" s="25">
        <f t="shared" si="177"/>
        <v>0</v>
      </c>
      <c r="R156" s="25">
        <f t="shared" si="177"/>
        <v>249425160104</v>
      </c>
      <c r="S156" s="25">
        <f t="shared" si="177"/>
        <v>0</v>
      </c>
      <c r="T156" s="25">
        <f t="shared" si="177"/>
        <v>0</v>
      </c>
      <c r="U156" s="25">
        <f t="shared" si="177"/>
        <v>0</v>
      </c>
      <c r="V156" s="25">
        <f t="shared" si="177"/>
        <v>249425160104</v>
      </c>
      <c r="W156" s="25">
        <f t="shared" si="177"/>
        <v>0</v>
      </c>
      <c r="X156" s="25">
        <f t="shared" si="177"/>
        <v>0</v>
      </c>
      <c r="Y156" s="34">
        <f t="shared" si="161"/>
        <v>1</v>
      </c>
      <c r="Z156" s="34">
        <f t="shared" si="162"/>
        <v>0</v>
      </c>
      <c r="AA156" s="34">
        <f t="shared" si="163"/>
        <v>0</v>
      </c>
      <c r="AB156" s="34">
        <f t="shared" si="171"/>
        <v>0</v>
      </c>
      <c r="AC156" s="154" t="s">
        <v>545</v>
      </c>
    </row>
    <row r="157" spans="1:29" ht="75.75" customHeight="1" x14ac:dyDescent="0.25">
      <c r="A157" s="29" t="s">
        <v>285</v>
      </c>
      <c r="B157" s="30" t="s">
        <v>38</v>
      </c>
      <c r="C157" s="30">
        <v>11</v>
      </c>
      <c r="D157" s="30" t="s">
        <v>39</v>
      </c>
      <c r="E157" s="31" t="s">
        <v>247</v>
      </c>
      <c r="F157" s="25">
        <f t="shared" si="176"/>
        <v>249425160104</v>
      </c>
      <c r="G157" s="25">
        <f t="shared" si="176"/>
        <v>0</v>
      </c>
      <c r="H157" s="25">
        <f t="shared" si="176"/>
        <v>0</v>
      </c>
      <c r="I157" s="25">
        <f t="shared" si="176"/>
        <v>0</v>
      </c>
      <c r="J157" s="25">
        <f t="shared" si="176"/>
        <v>0</v>
      </c>
      <c r="K157" s="25">
        <f t="shared" si="176"/>
        <v>0</v>
      </c>
      <c r="L157" s="25">
        <f t="shared" si="158"/>
        <v>0</v>
      </c>
      <c r="M157" s="25">
        <f>+M158</f>
        <v>249425160104</v>
      </c>
      <c r="N157" s="64">
        <f t="shared" si="160"/>
        <v>3.0073393711632E-2</v>
      </c>
      <c r="O157" s="25">
        <f t="shared" si="177"/>
        <v>0</v>
      </c>
      <c r="P157" s="25">
        <f t="shared" si="177"/>
        <v>249425160104</v>
      </c>
      <c r="Q157" s="25">
        <f t="shared" si="177"/>
        <v>0</v>
      </c>
      <c r="R157" s="25">
        <f t="shared" si="177"/>
        <v>249425160104</v>
      </c>
      <c r="S157" s="25">
        <f t="shared" si="177"/>
        <v>0</v>
      </c>
      <c r="T157" s="25">
        <f t="shared" si="177"/>
        <v>0</v>
      </c>
      <c r="U157" s="25">
        <f t="shared" si="177"/>
        <v>0</v>
      </c>
      <c r="V157" s="25">
        <f t="shared" si="177"/>
        <v>249425160104</v>
      </c>
      <c r="W157" s="25">
        <f t="shared" si="177"/>
        <v>0</v>
      </c>
      <c r="X157" s="25">
        <f t="shared" si="177"/>
        <v>0</v>
      </c>
      <c r="Y157" s="34">
        <f t="shared" si="161"/>
        <v>1</v>
      </c>
      <c r="Z157" s="34">
        <f t="shared" si="162"/>
        <v>0</v>
      </c>
      <c r="AA157" s="34">
        <f t="shared" si="163"/>
        <v>0</v>
      </c>
      <c r="AB157" s="34">
        <f t="shared" si="171"/>
        <v>0</v>
      </c>
      <c r="AC157" s="154" t="s">
        <v>545</v>
      </c>
    </row>
    <row r="158" spans="1:29" ht="42" customHeight="1" x14ac:dyDescent="0.25">
      <c r="A158" s="29" t="s">
        <v>286</v>
      </c>
      <c r="B158" s="30" t="s">
        <v>38</v>
      </c>
      <c r="C158" s="30">
        <v>11</v>
      </c>
      <c r="D158" s="30" t="s">
        <v>39</v>
      </c>
      <c r="E158" s="31" t="s">
        <v>261</v>
      </c>
      <c r="F158" s="25">
        <f t="shared" si="176"/>
        <v>249425160104</v>
      </c>
      <c r="G158" s="25">
        <f t="shared" si="176"/>
        <v>0</v>
      </c>
      <c r="H158" s="25">
        <f t="shared" si="176"/>
        <v>0</v>
      </c>
      <c r="I158" s="25">
        <f t="shared" si="176"/>
        <v>0</v>
      </c>
      <c r="J158" s="25">
        <f t="shared" si="176"/>
        <v>0</v>
      </c>
      <c r="K158" s="25">
        <f t="shared" si="176"/>
        <v>0</v>
      </c>
      <c r="L158" s="25">
        <f t="shared" si="158"/>
        <v>0</v>
      </c>
      <c r="M158" s="25">
        <f>+M159</f>
        <v>249425160104</v>
      </c>
      <c r="N158" s="64">
        <f t="shared" si="160"/>
        <v>3.0073393711632E-2</v>
      </c>
      <c r="O158" s="25">
        <f t="shared" si="177"/>
        <v>0</v>
      </c>
      <c r="P158" s="25">
        <f t="shared" si="177"/>
        <v>249425160104</v>
      </c>
      <c r="Q158" s="25">
        <f t="shared" si="177"/>
        <v>0</v>
      </c>
      <c r="R158" s="25">
        <f t="shared" si="177"/>
        <v>249425160104</v>
      </c>
      <c r="S158" s="25">
        <f t="shared" si="177"/>
        <v>0</v>
      </c>
      <c r="T158" s="25">
        <f t="shared" si="177"/>
        <v>0</v>
      </c>
      <c r="U158" s="25">
        <f t="shared" si="177"/>
        <v>0</v>
      </c>
      <c r="V158" s="25">
        <f t="shared" si="177"/>
        <v>249425160104</v>
      </c>
      <c r="W158" s="25">
        <f t="shared" si="177"/>
        <v>0</v>
      </c>
      <c r="X158" s="25">
        <f t="shared" si="177"/>
        <v>0</v>
      </c>
      <c r="Y158" s="34">
        <f t="shared" si="161"/>
        <v>1</v>
      </c>
      <c r="Z158" s="34">
        <f t="shared" si="162"/>
        <v>0</v>
      </c>
      <c r="AA158" s="34">
        <f t="shared" si="163"/>
        <v>0</v>
      </c>
      <c r="AB158" s="34">
        <f t="shared" si="171"/>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58"/>
        <v>0</v>
      </c>
      <c r="M159" s="40">
        <f>+F159+L159</f>
        <v>249425160104</v>
      </c>
      <c r="N159" s="72">
        <f t="shared" si="16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61"/>
        <v>1</v>
      </c>
      <c r="Z159" s="43">
        <f t="shared" si="162"/>
        <v>0</v>
      </c>
      <c r="AA159" s="43">
        <f t="shared" si="163"/>
        <v>0</v>
      </c>
      <c r="AB159" s="43">
        <f t="shared" si="171"/>
        <v>0</v>
      </c>
      <c r="AC159" s="157" t="s">
        <v>545</v>
      </c>
    </row>
    <row r="160" spans="1:29" ht="81.75" customHeight="1" x14ac:dyDescent="0.25">
      <c r="A160" s="29" t="s">
        <v>288</v>
      </c>
      <c r="B160" s="30" t="s">
        <v>38</v>
      </c>
      <c r="C160" s="30">
        <v>11</v>
      </c>
      <c r="D160" s="30" t="s">
        <v>39</v>
      </c>
      <c r="E160" s="31" t="s">
        <v>289</v>
      </c>
      <c r="F160" s="25">
        <f t="shared" ref="F160:K162" si="178">+F161</f>
        <v>275613760759</v>
      </c>
      <c r="G160" s="25">
        <f t="shared" si="178"/>
        <v>0</v>
      </c>
      <c r="H160" s="25">
        <f t="shared" si="178"/>
        <v>0</v>
      </c>
      <c r="I160" s="25">
        <f t="shared" si="178"/>
        <v>0</v>
      </c>
      <c r="J160" s="25">
        <f t="shared" si="178"/>
        <v>0</v>
      </c>
      <c r="K160" s="25">
        <f t="shared" si="178"/>
        <v>0</v>
      </c>
      <c r="L160" s="25">
        <f t="shared" si="158"/>
        <v>0</v>
      </c>
      <c r="M160" s="25">
        <f>+M161</f>
        <v>275613760759</v>
      </c>
      <c r="N160" s="64">
        <f t="shared" si="160"/>
        <v>3.3230974518340235E-2</v>
      </c>
      <c r="O160" s="25">
        <f t="shared" ref="O160:X162" si="179">+O161</f>
        <v>0</v>
      </c>
      <c r="P160" s="25">
        <f t="shared" si="179"/>
        <v>275613760759</v>
      </c>
      <c r="Q160" s="25">
        <f t="shared" si="179"/>
        <v>0</v>
      </c>
      <c r="R160" s="25">
        <f t="shared" si="179"/>
        <v>275613760759</v>
      </c>
      <c r="S160" s="25">
        <f t="shared" si="179"/>
        <v>0</v>
      </c>
      <c r="T160" s="25">
        <f t="shared" si="179"/>
        <v>0</v>
      </c>
      <c r="U160" s="25">
        <f t="shared" si="179"/>
        <v>102163843602</v>
      </c>
      <c r="V160" s="25">
        <f t="shared" si="179"/>
        <v>173449917157</v>
      </c>
      <c r="W160" s="25">
        <f t="shared" si="179"/>
        <v>102163843602</v>
      </c>
      <c r="X160" s="25">
        <f t="shared" si="179"/>
        <v>0</v>
      </c>
      <c r="Y160" s="34">
        <f t="shared" si="161"/>
        <v>1</v>
      </c>
      <c r="Z160" s="34">
        <f t="shared" si="162"/>
        <v>0.37067758634639908</v>
      </c>
      <c r="AA160" s="34">
        <f t="shared" si="163"/>
        <v>0.37067758634639908</v>
      </c>
      <c r="AB160" s="34">
        <f t="shared" si="171"/>
        <v>0.37067758634639908</v>
      </c>
      <c r="AC160" s="154">
        <f t="shared" ref="AC160:AC171" si="180">+W160/U160</f>
        <v>1</v>
      </c>
    </row>
    <row r="161" spans="1:29" ht="82.5" customHeight="1" x14ac:dyDescent="0.25">
      <c r="A161" s="29" t="s">
        <v>290</v>
      </c>
      <c r="B161" s="30" t="s">
        <v>38</v>
      </c>
      <c r="C161" s="30">
        <v>11</v>
      </c>
      <c r="D161" s="30" t="s">
        <v>39</v>
      </c>
      <c r="E161" s="31" t="s">
        <v>247</v>
      </c>
      <c r="F161" s="25">
        <f t="shared" si="178"/>
        <v>275613760759</v>
      </c>
      <c r="G161" s="25">
        <f t="shared" si="178"/>
        <v>0</v>
      </c>
      <c r="H161" s="25">
        <f t="shared" si="178"/>
        <v>0</v>
      </c>
      <c r="I161" s="25">
        <f t="shared" si="178"/>
        <v>0</v>
      </c>
      <c r="J161" s="25">
        <f t="shared" si="178"/>
        <v>0</v>
      </c>
      <c r="K161" s="25">
        <f t="shared" si="178"/>
        <v>0</v>
      </c>
      <c r="L161" s="25">
        <f t="shared" si="158"/>
        <v>0</v>
      </c>
      <c r="M161" s="25">
        <f>+M162</f>
        <v>275613760759</v>
      </c>
      <c r="N161" s="64">
        <f t="shared" si="160"/>
        <v>3.3230974518340235E-2</v>
      </c>
      <c r="O161" s="25">
        <f t="shared" si="179"/>
        <v>0</v>
      </c>
      <c r="P161" s="25">
        <f t="shared" si="179"/>
        <v>275613760759</v>
      </c>
      <c r="Q161" s="25">
        <f t="shared" si="179"/>
        <v>0</v>
      </c>
      <c r="R161" s="25">
        <f t="shared" si="179"/>
        <v>275613760759</v>
      </c>
      <c r="S161" s="25">
        <f t="shared" si="179"/>
        <v>0</v>
      </c>
      <c r="T161" s="25">
        <f t="shared" si="179"/>
        <v>0</v>
      </c>
      <c r="U161" s="25">
        <f t="shared" si="179"/>
        <v>102163843602</v>
      </c>
      <c r="V161" s="25">
        <f t="shared" si="179"/>
        <v>173449917157</v>
      </c>
      <c r="W161" s="25">
        <f t="shared" si="179"/>
        <v>102163843602</v>
      </c>
      <c r="X161" s="25">
        <f t="shared" si="179"/>
        <v>0</v>
      </c>
      <c r="Y161" s="34">
        <f t="shared" si="161"/>
        <v>1</v>
      </c>
      <c r="Z161" s="34">
        <f t="shared" si="162"/>
        <v>0.37067758634639908</v>
      </c>
      <c r="AA161" s="34">
        <f t="shared" si="163"/>
        <v>0.37067758634639908</v>
      </c>
      <c r="AB161" s="34">
        <f t="shared" si="171"/>
        <v>0.37067758634639908</v>
      </c>
      <c r="AC161" s="154">
        <f t="shared" si="180"/>
        <v>1</v>
      </c>
    </row>
    <row r="162" spans="1:29" ht="42" customHeight="1" x14ac:dyDescent="0.25">
      <c r="A162" s="29" t="s">
        <v>291</v>
      </c>
      <c r="B162" s="30" t="s">
        <v>38</v>
      </c>
      <c r="C162" s="30">
        <v>11</v>
      </c>
      <c r="D162" s="30" t="s">
        <v>39</v>
      </c>
      <c r="E162" s="31" t="s">
        <v>261</v>
      </c>
      <c r="F162" s="25">
        <f t="shared" si="178"/>
        <v>275613760759</v>
      </c>
      <c r="G162" s="25">
        <f t="shared" si="178"/>
        <v>0</v>
      </c>
      <c r="H162" s="25">
        <f t="shared" si="178"/>
        <v>0</v>
      </c>
      <c r="I162" s="25">
        <f t="shared" si="178"/>
        <v>0</v>
      </c>
      <c r="J162" s="25">
        <f t="shared" si="178"/>
        <v>0</v>
      </c>
      <c r="K162" s="25">
        <f t="shared" si="178"/>
        <v>0</v>
      </c>
      <c r="L162" s="25">
        <f t="shared" si="158"/>
        <v>0</v>
      </c>
      <c r="M162" s="25">
        <f>+M163</f>
        <v>275613760759</v>
      </c>
      <c r="N162" s="64">
        <f t="shared" si="160"/>
        <v>3.3230974518340235E-2</v>
      </c>
      <c r="O162" s="25">
        <f t="shared" si="179"/>
        <v>0</v>
      </c>
      <c r="P162" s="25">
        <f t="shared" si="179"/>
        <v>275613760759</v>
      </c>
      <c r="Q162" s="25">
        <f t="shared" si="179"/>
        <v>0</v>
      </c>
      <c r="R162" s="25">
        <f t="shared" si="179"/>
        <v>275613760759</v>
      </c>
      <c r="S162" s="25">
        <f t="shared" si="179"/>
        <v>0</v>
      </c>
      <c r="T162" s="25">
        <f t="shared" si="179"/>
        <v>0</v>
      </c>
      <c r="U162" s="25">
        <f t="shared" si="179"/>
        <v>102163843602</v>
      </c>
      <c r="V162" s="25">
        <f t="shared" si="179"/>
        <v>173449917157</v>
      </c>
      <c r="W162" s="25">
        <f t="shared" si="179"/>
        <v>102163843602</v>
      </c>
      <c r="X162" s="25">
        <f t="shared" si="179"/>
        <v>0</v>
      </c>
      <c r="Y162" s="34">
        <f t="shared" si="161"/>
        <v>1</v>
      </c>
      <c r="Z162" s="34">
        <f t="shared" si="162"/>
        <v>0.37067758634639908</v>
      </c>
      <c r="AA162" s="34">
        <f t="shared" si="163"/>
        <v>0.37067758634639908</v>
      </c>
      <c r="AB162" s="34">
        <f t="shared" si="171"/>
        <v>0.37067758634639908</v>
      </c>
      <c r="AC162" s="154">
        <f t="shared" si="180"/>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58"/>
        <v>0</v>
      </c>
      <c r="M163" s="40">
        <f>+F163+L163</f>
        <v>275613760759</v>
      </c>
      <c r="N163" s="72">
        <f t="shared" si="16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61"/>
        <v>1</v>
      </c>
      <c r="Z163" s="43">
        <f t="shared" si="162"/>
        <v>0.37067758634639908</v>
      </c>
      <c r="AA163" s="43">
        <f t="shared" si="163"/>
        <v>0.37067758634639908</v>
      </c>
      <c r="AB163" s="43">
        <f t="shared" si="171"/>
        <v>0.37067758634639908</v>
      </c>
      <c r="AC163" s="157">
        <f t="shared" si="180"/>
        <v>1</v>
      </c>
    </row>
    <row r="164" spans="1:29" ht="70.5" customHeight="1" x14ac:dyDescent="0.25">
      <c r="A164" s="51" t="s">
        <v>293</v>
      </c>
      <c r="B164" s="30" t="s">
        <v>38</v>
      </c>
      <c r="C164" s="30">
        <v>10</v>
      </c>
      <c r="D164" s="30" t="s">
        <v>39</v>
      </c>
      <c r="E164" s="31" t="s">
        <v>294</v>
      </c>
      <c r="F164" s="25">
        <f t="shared" ref="F164:K165" si="181">+F165</f>
        <v>8400825772</v>
      </c>
      <c r="G164" s="25">
        <f t="shared" si="181"/>
        <v>0</v>
      </c>
      <c r="H164" s="25">
        <f t="shared" si="181"/>
        <v>0</v>
      </c>
      <c r="I164" s="25">
        <f t="shared" si="181"/>
        <v>0</v>
      </c>
      <c r="J164" s="25">
        <f t="shared" si="181"/>
        <v>0</v>
      </c>
      <c r="K164" s="25">
        <f t="shared" si="181"/>
        <v>0</v>
      </c>
      <c r="L164" s="25">
        <f t="shared" si="158"/>
        <v>0</v>
      </c>
      <c r="M164" s="25">
        <f>+M165</f>
        <v>8400825772</v>
      </c>
      <c r="N164" s="64">
        <f t="shared" si="160"/>
        <v>1.0128943721589266E-3</v>
      </c>
      <c r="O164" s="25">
        <f t="shared" ref="O164:X165" si="182">+O165</f>
        <v>0</v>
      </c>
      <c r="P164" s="25">
        <f t="shared" si="182"/>
        <v>7187523573.9200001</v>
      </c>
      <c r="Q164" s="25">
        <f t="shared" si="182"/>
        <v>1213302198.0799999</v>
      </c>
      <c r="R164" s="25">
        <f t="shared" si="182"/>
        <v>6994897929.5200005</v>
      </c>
      <c r="S164" s="25">
        <f t="shared" si="182"/>
        <v>1405927842.4799995</v>
      </c>
      <c r="T164" s="25">
        <f t="shared" si="182"/>
        <v>192625644.39999962</v>
      </c>
      <c r="U164" s="25">
        <f t="shared" si="182"/>
        <v>3320774219.1399999</v>
      </c>
      <c r="V164" s="25">
        <f t="shared" si="182"/>
        <v>3674123710.3800006</v>
      </c>
      <c r="W164" s="25">
        <f t="shared" si="182"/>
        <v>3297802531.1399999</v>
      </c>
      <c r="X164" s="25">
        <f t="shared" si="182"/>
        <v>22971688</v>
      </c>
      <c r="Y164" s="34">
        <f t="shared" si="161"/>
        <v>0.83264408992197347</v>
      </c>
      <c r="Z164" s="34">
        <f t="shared" si="162"/>
        <v>0.39529140459121997</v>
      </c>
      <c r="AA164" s="34">
        <f t="shared" si="163"/>
        <v>0.39255694864326246</v>
      </c>
      <c r="AB164" s="34">
        <f t="shared" si="171"/>
        <v>0.47474234114633834</v>
      </c>
      <c r="AC164" s="154">
        <f t="shared" si="180"/>
        <v>0.99308243003465946</v>
      </c>
    </row>
    <row r="165" spans="1:29" ht="70.5" customHeight="1" x14ac:dyDescent="0.25">
      <c r="A165" s="29" t="s">
        <v>295</v>
      </c>
      <c r="B165" s="30" t="s">
        <v>38</v>
      </c>
      <c r="C165" s="30">
        <v>10</v>
      </c>
      <c r="D165" s="30" t="s">
        <v>39</v>
      </c>
      <c r="E165" s="31" t="s">
        <v>247</v>
      </c>
      <c r="F165" s="25">
        <f t="shared" si="181"/>
        <v>8400825772</v>
      </c>
      <c r="G165" s="25">
        <f t="shared" si="181"/>
        <v>0</v>
      </c>
      <c r="H165" s="25">
        <f t="shared" si="181"/>
        <v>0</v>
      </c>
      <c r="I165" s="25">
        <f t="shared" si="181"/>
        <v>0</v>
      </c>
      <c r="J165" s="25">
        <f t="shared" si="181"/>
        <v>0</v>
      </c>
      <c r="K165" s="25">
        <f t="shared" si="181"/>
        <v>0</v>
      </c>
      <c r="L165" s="25">
        <f t="shared" si="158"/>
        <v>0</v>
      </c>
      <c r="M165" s="25">
        <f>+M166</f>
        <v>8400825772</v>
      </c>
      <c r="N165" s="64">
        <f t="shared" si="160"/>
        <v>1.0128943721589266E-3</v>
      </c>
      <c r="O165" s="25">
        <f t="shared" si="182"/>
        <v>0</v>
      </c>
      <c r="P165" s="25">
        <f t="shared" si="182"/>
        <v>7187523573.9200001</v>
      </c>
      <c r="Q165" s="25">
        <f t="shared" si="182"/>
        <v>1213302198.0799999</v>
      </c>
      <c r="R165" s="25">
        <f t="shared" si="182"/>
        <v>6994897929.5200005</v>
      </c>
      <c r="S165" s="25">
        <f t="shared" si="182"/>
        <v>1405927842.4799995</v>
      </c>
      <c r="T165" s="25">
        <f t="shared" si="182"/>
        <v>192625644.39999962</v>
      </c>
      <c r="U165" s="25">
        <f t="shared" si="182"/>
        <v>3320774219.1399999</v>
      </c>
      <c r="V165" s="25">
        <f t="shared" si="182"/>
        <v>3674123710.3800006</v>
      </c>
      <c r="W165" s="25">
        <f t="shared" si="182"/>
        <v>3297802531.1399999</v>
      </c>
      <c r="X165" s="25">
        <f t="shared" si="182"/>
        <v>22971688</v>
      </c>
      <c r="Y165" s="34">
        <f t="shared" si="161"/>
        <v>0.83264408992197347</v>
      </c>
      <c r="Z165" s="34">
        <f t="shared" si="162"/>
        <v>0.39529140459121997</v>
      </c>
      <c r="AA165" s="34">
        <f t="shared" si="163"/>
        <v>0.39255694864326246</v>
      </c>
      <c r="AB165" s="34">
        <f t="shared" si="171"/>
        <v>0.47474234114633834</v>
      </c>
      <c r="AC165" s="154">
        <f t="shared" si="180"/>
        <v>0.99308243003465946</v>
      </c>
    </row>
    <row r="166" spans="1:29" ht="70.5" customHeight="1" x14ac:dyDescent="0.25">
      <c r="A166" s="29" t="s">
        <v>296</v>
      </c>
      <c r="B166" s="30" t="s">
        <v>38</v>
      </c>
      <c r="C166" s="30">
        <v>10</v>
      </c>
      <c r="D166" s="30" t="s">
        <v>39</v>
      </c>
      <c r="E166" s="31" t="s">
        <v>297</v>
      </c>
      <c r="F166" s="25">
        <f t="shared" ref="F166:K166" si="183">SUM(F167:F167)</f>
        <v>8400825772</v>
      </c>
      <c r="G166" s="25">
        <f t="shared" si="183"/>
        <v>0</v>
      </c>
      <c r="H166" s="25">
        <f t="shared" si="183"/>
        <v>0</v>
      </c>
      <c r="I166" s="25">
        <f t="shared" si="183"/>
        <v>0</v>
      </c>
      <c r="J166" s="25">
        <f t="shared" si="183"/>
        <v>0</v>
      </c>
      <c r="K166" s="25">
        <f t="shared" si="183"/>
        <v>0</v>
      </c>
      <c r="L166" s="25">
        <f t="shared" si="158"/>
        <v>0</v>
      </c>
      <c r="M166" s="25">
        <f>SUM(M167:M167)</f>
        <v>8400825772</v>
      </c>
      <c r="N166" s="64">
        <f t="shared" si="160"/>
        <v>1.0128943721589266E-3</v>
      </c>
      <c r="O166" s="25">
        <f t="shared" ref="O166:X166" si="184">SUM(O167:O167)</f>
        <v>0</v>
      </c>
      <c r="P166" s="25">
        <f t="shared" si="184"/>
        <v>7187523573.9200001</v>
      </c>
      <c r="Q166" s="25">
        <f t="shared" si="184"/>
        <v>1213302198.0799999</v>
      </c>
      <c r="R166" s="25">
        <f t="shared" si="184"/>
        <v>6994897929.5200005</v>
      </c>
      <c r="S166" s="25">
        <f t="shared" si="184"/>
        <v>1405927842.4799995</v>
      </c>
      <c r="T166" s="25">
        <f t="shared" si="184"/>
        <v>192625644.39999962</v>
      </c>
      <c r="U166" s="25">
        <f t="shared" si="184"/>
        <v>3320774219.1399999</v>
      </c>
      <c r="V166" s="25">
        <f t="shared" si="184"/>
        <v>3674123710.3800006</v>
      </c>
      <c r="W166" s="25">
        <f t="shared" si="184"/>
        <v>3297802531.1399999</v>
      </c>
      <c r="X166" s="25">
        <f t="shared" si="184"/>
        <v>22971688</v>
      </c>
      <c r="Y166" s="34">
        <f t="shared" si="161"/>
        <v>0.83264408992197347</v>
      </c>
      <c r="Z166" s="34">
        <f t="shared" si="162"/>
        <v>0.39529140459121997</v>
      </c>
      <c r="AA166" s="34">
        <f t="shared" si="163"/>
        <v>0.39255694864326246</v>
      </c>
      <c r="AB166" s="34">
        <f t="shared" si="171"/>
        <v>0.47474234114633834</v>
      </c>
      <c r="AC166" s="154">
        <f t="shared" si="180"/>
        <v>0.99308243003465946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58"/>
        <v>0</v>
      </c>
      <c r="M167" s="40">
        <f>+F167+L167</f>
        <v>8400825772</v>
      </c>
      <c r="N167" s="72">
        <f t="shared" si="160"/>
        <v>1.0128943721589266E-3</v>
      </c>
      <c r="O167" s="68">
        <v>0</v>
      </c>
      <c r="P167" s="68">
        <v>7187523573.9200001</v>
      </c>
      <c r="Q167" s="68">
        <f>M167-P167</f>
        <v>1213302198.0799999</v>
      </c>
      <c r="R167" s="68">
        <v>6994897929.5200005</v>
      </c>
      <c r="S167" s="68">
        <f>+M167-R167</f>
        <v>1405927842.4799995</v>
      </c>
      <c r="T167" s="68">
        <f>P167-R167</f>
        <v>192625644.39999962</v>
      </c>
      <c r="U167" s="68">
        <v>3320774219.1399999</v>
      </c>
      <c r="V167" s="68">
        <f>+R167-U167</f>
        <v>3674123710.3800006</v>
      </c>
      <c r="W167" s="68">
        <v>3297802531.1399999</v>
      </c>
      <c r="X167" s="42">
        <f>+U167-W167</f>
        <v>22971688</v>
      </c>
      <c r="Y167" s="43">
        <f t="shared" si="161"/>
        <v>0.83264408992197347</v>
      </c>
      <c r="Z167" s="43">
        <f t="shared" si="162"/>
        <v>0.39529140459121997</v>
      </c>
      <c r="AA167" s="43">
        <f t="shared" si="163"/>
        <v>0.39255694864326246</v>
      </c>
      <c r="AB167" s="43">
        <f t="shared" si="171"/>
        <v>0.47474234114633834</v>
      </c>
      <c r="AC167" s="157">
        <f t="shared" si="180"/>
        <v>0.99308243003465946</v>
      </c>
    </row>
    <row r="168" spans="1:29" ht="75" customHeight="1" x14ac:dyDescent="0.25">
      <c r="A168" s="29" t="s">
        <v>299</v>
      </c>
      <c r="B168" s="30" t="s">
        <v>38</v>
      </c>
      <c r="C168" s="30">
        <v>11</v>
      </c>
      <c r="D168" s="30" t="s">
        <v>39</v>
      </c>
      <c r="E168" s="31" t="s">
        <v>300</v>
      </c>
      <c r="F168" s="25">
        <f t="shared" ref="F168:K170" si="185">+F169</f>
        <v>294524515023</v>
      </c>
      <c r="G168" s="25">
        <f t="shared" si="185"/>
        <v>0</v>
      </c>
      <c r="H168" s="25">
        <f t="shared" si="185"/>
        <v>0</v>
      </c>
      <c r="I168" s="25">
        <f t="shared" si="185"/>
        <v>0</v>
      </c>
      <c r="J168" s="25">
        <f t="shared" si="185"/>
        <v>0</v>
      </c>
      <c r="K168" s="25">
        <f t="shared" si="185"/>
        <v>0</v>
      </c>
      <c r="L168" s="25">
        <f t="shared" ref="L168:L199" si="186">+G168-H168-I168+J168-K168</f>
        <v>0</v>
      </c>
      <c r="M168" s="25">
        <f>+M169</f>
        <v>294524515023</v>
      </c>
      <c r="N168" s="64">
        <f t="shared" si="160"/>
        <v>3.5511059487026098E-2</v>
      </c>
      <c r="O168" s="25">
        <f t="shared" ref="O168:X170" si="187">+O169</f>
        <v>0</v>
      </c>
      <c r="P168" s="25">
        <f t="shared" si="187"/>
        <v>294524515023</v>
      </c>
      <c r="Q168" s="25">
        <f t="shared" si="187"/>
        <v>0</v>
      </c>
      <c r="R168" s="25">
        <f t="shared" si="187"/>
        <v>294524515023</v>
      </c>
      <c r="S168" s="25">
        <f t="shared" si="187"/>
        <v>0</v>
      </c>
      <c r="T168" s="25">
        <f t="shared" si="187"/>
        <v>0</v>
      </c>
      <c r="U168" s="25">
        <f t="shared" si="187"/>
        <v>79534254296</v>
      </c>
      <c r="V168" s="25">
        <f t="shared" si="187"/>
        <v>214990260727</v>
      </c>
      <c r="W168" s="25">
        <f t="shared" si="187"/>
        <v>79534254296</v>
      </c>
      <c r="X168" s="25">
        <f t="shared" si="187"/>
        <v>0</v>
      </c>
      <c r="Y168" s="34">
        <f t="shared" si="161"/>
        <v>1</v>
      </c>
      <c r="Z168" s="34">
        <f t="shared" si="162"/>
        <v>0.27004290046887613</v>
      </c>
      <c r="AA168" s="34">
        <f t="shared" si="163"/>
        <v>0.27004290046887613</v>
      </c>
      <c r="AB168" s="34">
        <f t="shared" si="171"/>
        <v>0.27004290046887613</v>
      </c>
      <c r="AC168" s="154">
        <f t="shared" si="180"/>
        <v>1</v>
      </c>
    </row>
    <row r="169" spans="1:29" ht="69.75" customHeight="1" x14ac:dyDescent="0.25">
      <c r="A169" s="29" t="s">
        <v>301</v>
      </c>
      <c r="B169" s="30" t="s">
        <v>38</v>
      </c>
      <c r="C169" s="30">
        <v>11</v>
      </c>
      <c r="D169" s="30" t="s">
        <v>39</v>
      </c>
      <c r="E169" s="31" t="s">
        <v>247</v>
      </c>
      <c r="F169" s="25">
        <f t="shared" si="185"/>
        <v>294524515023</v>
      </c>
      <c r="G169" s="25">
        <f t="shared" si="185"/>
        <v>0</v>
      </c>
      <c r="H169" s="25">
        <f t="shared" si="185"/>
        <v>0</v>
      </c>
      <c r="I169" s="25">
        <f t="shared" si="185"/>
        <v>0</v>
      </c>
      <c r="J169" s="25">
        <f t="shared" si="185"/>
        <v>0</v>
      </c>
      <c r="K169" s="25">
        <f t="shared" si="185"/>
        <v>0</v>
      </c>
      <c r="L169" s="25">
        <f t="shared" si="186"/>
        <v>0</v>
      </c>
      <c r="M169" s="25">
        <f>+M170</f>
        <v>294524515023</v>
      </c>
      <c r="N169" s="64">
        <f t="shared" si="160"/>
        <v>3.5511059487026098E-2</v>
      </c>
      <c r="O169" s="25">
        <f t="shared" si="187"/>
        <v>0</v>
      </c>
      <c r="P169" s="25">
        <f t="shared" si="187"/>
        <v>294524515023</v>
      </c>
      <c r="Q169" s="25">
        <f t="shared" si="187"/>
        <v>0</v>
      </c>
      <c r="R169" s="25">
        <f t="shared" si="187"/>
        <v>294524515023</v>
      </c>
      <c r="S169" s="25">
        <f t="shared" si="187"/>
        <v>0</v>
      </c>
      <c r="T169" s="25">
        <f t="shared" si="187"/>
        <v>0</v>
      </c>
      <c r="U169" s="25">
        <f t="shared" si="187"/>
        <v>79534254296</v>
      </c>
      <c r="V169" s="25">
        <f t="shared" si="187"/>
        <v>214990260727</v>
      </c>
      <c r="W169" s="25">
        <f t="shared" si="187"/>
        <v>79534254296</v>
      </c>
      <c r="X169" s="25">
        <f t="shared" si="187"/>
        <v>0</v>
      </c>
      <c r="Y169" s="34">
        <f t="shared" si="161"/>
        <v>1</v>
      </c>
      <c r="Z169" s="34">
        <f t="shared" si="162"/>
        <v>0.27004290046887613</v>
      </c>
      <c r="AA169" s="34">
        <f t="shared" si="163"/>
        <v>0.27004290046887613</v>
      </c>
      <c r="AB169" s="34">
        <f t="shared" si="171"/>
        <v>0.27004290046887613</v>
      </c>
      <c r="AC169" s="154">
        <f t="shared" si="180"/>
        <v>1</v>
      </c>
    </row>
    <row r="170" spans="1:29" ht="42" customHeight="1" x14ac:dyDescent="0.25">
      <c r="A170" s="29" t="s">
        <v>302</v>
      </c>
      <c r="B170" s="30" t="s">
        <v>38</v>
      </c>
      <c r="C170" s="30">
        <v>11</v>
      </c>
      <c r="D170" s="30" t="s">
        <v>39</v>
      </c>
      <c r="E170" s="31" t="s">
        <v>261</v>
      </c>
      <c r="F170" s="25">
        <f t="shared" si="185"/>
        <v>294524515023</v>
      </c>
      <c r="G170" s="25">
        <f t="shared" si="185"/>
        <v>0</v>
      </c>
      <c r="H170" s="25">
        <f t="shared" si="185"/>
        <v>0</v>
      </c>
      <c r="I170" s="25">
        <f t="shared" si="185"/>
        <v>0</v>
      </c>
      <c r="J170" s="25">
        <f t="shared" si="185"/>
        <v>0</v>
      </c>
      <c r="K170" s="25">
        <f t="shared" si="185"/>
        <v>0</v>
      </c>
      <c r="L170" s="25">
        <f t="shared" si="186"/>
        <v>0</v>
      </c>
      <c r="M170" s="25">
        <f>+M171</f>
        <v>294524515023</v>
      </c>
      <c r="N170" s="64">
        <f t="shared" si="160"/>
        <v>3.5511059487026098E-2</v>
      </c>
      <c r="O170" s="25">
        <f t="shared" si="187"/>
        <v>0</v>
      </c>
      <c r="P170" s="25">
        <f t="shared" si="187"/>
        <v>294524515023</v>
      </c>
      <c r="Q170" s="25">
        <f t="shared" si="187"/>
        <v>0</v>
      </c>
      <c r="R170" s="25">
        <f t="shared" si="187"/>
        <v>294524515023</v>
      </c>
      <c r="S170" s="25">
        <f t="shared" si="187"/>
        <v>0</v>
      </c>
      <c r="T170" s="25">
        <f t="shared" si="187"/>
        <v>0</v>
      </c>
      <c r="U170" s="25">
        <f t="shared" si="187"/>
        <v>79534254296</v>
      </c>
      <c r="V170" s="25">
        <f t="shared" si="187"/>
        <v>214990260727</v>
      </c>
      <c r="W170" s="25">
        <f t="shared" si="187"/>
        <v>79534254296</v>
      </c>
      <c r="X170" s="25">
        <f t="shared" si="187"/>
        <v>0</v>
      </c>
      <c r="Y170" s="34">
        <f t="shared" si="161"/>
        <v>1</v>
      </c>
      <c r="Z170" s="34">
        <f t="shared" si="162"/>
        <v>0.27004290046887613</v>
      </c>
      <c r="AA170" s="34">
        <f t="shared" si="163"/>
        <v>0.27004290046887613</v>
      </c>
      <c r="AB170" s="34">
        <f t="shared" si="171"/>
        <v>0.27004290046887613</v>
      </c>
      <c r="AC170" s="154">
        <f t="shared" si="180"/>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86"/>
        <v>0</v>
      </c>
      <c r="M171" s="40">
        <f>+F171+L171</f>
        <v>294524515023</v>
      </c>
      <c r="N171" s="72">
        <f t="shared" si="16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61"/>
        <v>1</v>
      </c>
      <c r="Z171" s="43">
        <f t="shared" si="162"/>
        <v>0.27004290046887613</v>
      </c>
      <c r="AA171" s="43">
        <f t="shared" si="163"/>
        <v>0.27004290046887613</v>
      </c>
      <c r="AB171" s="43">
        <f t="shared" si="171"/>
        <v>0.27004290046887613</v>
      </c>
      <c r="AC171" s="157">
        <f t="shared" si="180"/>
        <v>1</v>
      </c>
    </row>
    <row r="172" spans="1:29" ht="84" customHeight="1" x14ac:dyDescent="0.25">
      <c r="A172" s="29" t="s">
        <v>304</v>
      </c>
      <c r="B172" s="30" t="s">
        <v>38</v>
      </c>
      <c r="C172" s="30">
        <v>11</v>
      </c>
      <c r="D172" s="30" t="s">
        <v>39</v>
      </c>
      <c r="E172" s="31" t="s">
        <v>305</v>
      </c>
      <c r="F172" s="25">
        <f t="shared" ref="F172:K172" si="188">+F173</f>
        <v>339211773865</v>
      </c>
      <c r="G172" s="25">
        <f t="shared" si="188"/>
        <v>0</v>
      </c>
      <c r="H172" s="25">
        <f t="shared" si="188"/>
        <v>0</v>
      </c>
      <c r="I172" s="25">
        <f t="shared" si="188"/>
        <v>339211773865</v>
      </c>
      <c r="J172" s="25">
        <f t="shared" si="188"/>
        <v>0</v>
      </c>
      <c r="K172" s="25">
        <f t="shared" si="188"/>
        <v>0</v>
      </c>
      <c r="L172" s="25">
        <f t="shared" si="186"/>
        <v>-339211773865</v>
      </c>
      <c r="M172" s="25">
        <f>+M173</f>
        <v>0</v>
      </c>
      <c r="N172" s="64">
        <f t="shared" si="160"/>
        <v>0</v>
      </c>
      <c r="O172" s="25">
        <f t="shared" ref="O172:X174" si="189">+O173</f>
        <v>0</v>
      </c>
      <c r="P172" s="25">
        <f t="shared" si="189"/>
        <v>0</v>
      </c>
      <c r="Q172" s="25">
        <f t="shared" si="189"/>
        <v>0</v>
      </c>
      <c r="R172" s="25">
        <f t="shared" si="189"/>
        <v>0</v>
      </c>
      <c r="S172" s="25">
        <f t="shared" si="189"/>
        <v>0</v>
      </c>
      <c r="T172" s="25">
        <f t="shared" si="189"/>
        <v>0</v>
      </c>
      <c r="U172" s="25">
        <f t="shared" si="189"/>
        <v>0</v>
      </c>
      <c r="V172" s="25">
        <f t="shared" si="189"/>
        <v>0</v>
      </c>
      <c r="W172" s="25">
        <f t="shared" si="189"/>
        <v>0</v>
      </c>
      <c r="X172" s="25">
        <f t="shared" si="189"/>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86"/>
        <v>-339211773865</v>
      </c>
      <c r="M173" s="25">
        <f>+M174</f>
        <v>0</v>
      </c>
      <c r="N173" s="64">
        <f t="shared" si="160"/>
        <v>0</v>
      </c>
      <c r="O173" s="25">
        <f t="shared" si="189"/>
        <v>0</v>
      </c>
      <c r="P173" s="25">
        <f t="shared" si="189"/>
        <v>0</v>
      </c>
      <c r="Q173" s="25">
        <f t="shared" si="189"/>
        <v>0</v>
      </c>
      <c r="R173" s="25">
        <f t="shared" si="189"/>
        <v>0</v>
      </c>
      <c r="S173" s="25">
        <f t="shared" si="189"/>
        <v>0</v>
      </c>
      <c r="T173" s="25">
        <f t="shared" si="189"/>
        <v>0</v>
      </c>
      <c r="U173" s="25">
        <f t="shared" si="189"/>
        <v>0</v>
      </c>
      <c r="V173" s="25">
        <f t="shared" si="189"/>
        <v>0</v>
      </c>
      <c r="W173" s="25">
        <f t="shared" si="189"/>
        <v>0</v>
      </c>
      <c r="X173" s="25">
        <f t="shared" si="189"/>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86"/>
        <v>0</v>
      </c>
      <c r="M174" s="25">
        <f>+M175</f>
        <v>0</v>
      </c>
      <c r="N174" s="64">
        <f t="shared" si="160"/>
        <v>0</v>
      </c>
      <c r="O174" s="25">
        <f t="shared" si="189"/>
        <v>0</v>
      </c>
      <c r="P174" s="25">
        <f t="shared" si="189"/>
        <v>0</v>
      </c>
      <c r="Q174" s="25">
        <f t="shared" si="189"/>
        <v>0</v>
      </c>
      <c r="R174" s="25">
        <f t="shared" si="189"/>
        <v>0</v>
      </c>
      <c r="S174" s="25">
        <f t="shared" si="189"/>
        <v>0</v>
      </c>
      <c r="T174" s="25">
        <f t="shared" si="189"/>
        <v>0</v>
      </c>
      <c r="U174" s="25">
        <f t="shared" si="189"/>
        <v>0</v>
      </c>
      <c r="V174" s="25">
        <f t="shared" si="189"/>
        <v>0</v>
      </c>
      <c r="W174" s="25">
        <f t="shared" si="189"/>
        <v>0</v>
      </c>
      <c r="X174" s="25">
        <f t="shared" si="189"/>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86"/>
        <v>0</v>
      </c>
      <c r="M175" s="40">
        <f>+F175+L175</f>
        <v>0</v>
      </c>
      <c r="N175" s="72">
        <f t="shared" si="16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90">+F177</f>
        <v>181302207245</v>
      </c>
      <c r="G176" s="25">
        <f t="shared" si="190"/>
        <v>0</v>
      </c>
      <c r="H176" s="25">
        <f t="shared" si="190"/>
        <v>0</v>
      </c>
      <c r="I176" s="25">
        <f t="shared" si="190"/>
        <v>181302207245</v>
      </c>
      <c r="J176" s="25">
        <f t="shared" si="190"/>
        <v>0</v>
      </c>
      <c r="K176" s="25">
        <f t="shared" si="190"/>
        <v>0</v>
      </c>
      <c r="L176" s="25">
        <f t="shared" si="186"/>
        <v>-181302207245</v>
      </c>
      <c r="M176" s="25">
        <f>+M177</f>
        <v>0</v>
      </c>
      <c r="N176" s="64">
        <f t="shared" si="160"/>
        <v>0</v>
      </c>
      <c r="O176" s="25">
        <f t="shared" ref="O176:X178" si="191">+O177</f>
        <v>0</v>
      </c>
      <c r="P176" s="25">
        <f t="shared" si="191"/>
        <v>0</v>
      </c>
      <c r="Q176" s="25">
        <f t="shared" si="191"/>
        <v>0</v>
      </c>
      <c r="R176" s="25">
        <f t="shared" si="191"/>
        <v>0</v>
      </c>
      <c r="S176" s="25">
        <f t="shared" si="191"/>
        <v>0</v>
      </c>
      <c r="T176" s="25">
        <f t="shared" si="191"/>
        <v>0</v>
      </c>
      <c r="U176" s="25">
        <f t="shared" si="191"/>
        <v>0</v>
      </c>
      <c r="V176" s="25">
        <f t="shared" si="191"/>
        <v>0</v>
      </c>
      <c r="W176" s="25">
        <f t="shared" si="191"/>
        <v>0</v>
      </c>
      <c r="X176" s="25">
        <f t="shared" si="191"/>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86"/>
        <v>-181302207245</v>
      </c>
      <c r="M177" s="25">
        <f>+M178</f>
        <v>0</v>
      </c>
      <c r="N177" s="64">
        <f t="shared" si="160"/>
        <v>0</v>
      </c>
      <c r="O177" s="25">
        <f t="shared" si="191"/>
        <v>0</v>
      </c>
      <c r="P177" s="25">
        <f t="shared" si="191"/>
        <v>0</v>
      </c>
      <c r="Q177" s="25">
        <f t="shared" si="191"/>
        <v>0</v>
      </c>
      <c r="R177" s="25">
        <f t="shared" si="191"/>
        <v>0</v>
      </c>
      <c r="S177" s="25">
        <f t="shared" si="191"/>
        <v>0</v>
      </c>
      <c r="T177" s="25">
        <f t="shared" si="191"/>
        <v>0</v>
      </c>
      <c r="U177" s="25">
        <f t="shared" si="191"/>
        <v>0</v>
      </c>
      <c r="V177" s="25">
        <f t="shared" si="191"/>
        <v>0</v>
      </c>
      <c r="W177" s="25">
        <f t="shared" si="191"/>
        <v>0</v>
      </c>
      <c r="X177" s="25">
        <f t="shared" si="191"/>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86"/>
        <v>0</v>
      </c>
      <c r="M178" s="25">
        <f>+M179</f>
        <v>0</v>
      </c>
      <c r="N178" s="64">
        <f t="shared" si="160"/>
        <v>0</v>
      </c>
      <c r="O178" s="25">
        <f t="shared" si="191"/>
        <v>0</v>
      </c>
      <c r="P178" s="25">
        <f t="shared" si="191"/>
        <v>0</v>
      </c>
      <c r="Q178" s="25">
        <f t="shared" si="191"/>
        <v>0</v>
      </c>
      <c r="R178" s="25">
        <f t="shared" si="191"/>
        <v>0</v>
      </c>
      <c r="S178" s="25">
        <f t="shared" si="191"/>
        <v>0</v>
      </c>
      <c r="T178" s="25">
        <f t="shared" si="191"/>
        <v>0</v>
      </c>
      <c r="U178" s="25">
        <f t="shared" si="191"/>
        <v>0</v>
      </c>
      <c r="V178" s="25">
        <f t="shared" si="191"/>
        <v>0</v>
      </c>
      <c r="W178" s="25">
        <f t="shared" si="191"/>
        <v>0</v>
      </c>
      <c r="X178" s="25">
        <f t="shared" si="191"/>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86"/>
        <v>0</v>
      </c>
      <c r="M179" s="40">
        <f>+F179+L179</f>
        <v>0</v>
      </c>
      <c r="N179" s="72">
        <f t="shared" si="16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92">+F181</f>
        <v>87536781330</v>
      </c>
      <c r="G180" s="25">
        <f t="shared" si="192"/>
        <v>0</v>
      </c>
      <c r="H180" s="25">
        <f t="shared" si="192"/>
        <v>0</v>
      </c>
      <c r="I180" s="25">
        <f t="shared" si="192"/>
        <v>0</v>
      </c>
      <c r="J180" s="25">
        <f t="shared" si="192"/>
        <v>0</v>
      </c>
      <c r="K180" s="25">
        <f t="shared" si="192"/>
        <v>0</v>
      </c>
      <c r="L180" s="25">
        <f t="shared" si="186"/>
        <v>0</v>
      </c>
      <c r="M180" s="25">
        <f>+M181</f>
        <v>87536781330</v>
      </c>
      <c r="N180" s="64">
        <f t="shared" si="160"/>
        <v>1.0554380673098383E-2</v>
      </c>
      <c r="O180" s="25">
        <f t="shared" ref="O180:X182" si="193">+O181</f>
        <v>0</v>
      </c>
      <c r="P180" s="25">
        <f t="shared" si="193"/>
        <v>87536781330</v>
      </c>
      <c r="Q180" s="25">
        <f t="shared" si="193"/>
        <v>0</v>
      </c>
      <c r="R180" s="25">
        <f t="shared" si="193"/>
        <v>87536781330</v>
      </c>
      <c r="S180" s="25">
        <f t="shared" si="193"/>
        <v>0</v>
      </c>
      <c r="T180" s="25">
        <f t="shared" si="193"/>
        <v>0</v>
      </c>
      <c r="U180" s="25">
        <f t="shared" si="193"/>
        <v>22387977551</v>
      </c>
      <c r="V180" s="25">
        <f t="shared" si="193"/>
        <v>65148803779</v>
      </c>
      <c r="W180" s="25">
        <f t="shared" si="193"/>
        <v>22387977551</v>
      </c>
      <c r="X180" s="25">
        <f t="shared" si="193"/>
        <v>0</v>
      </c>
      <c r="Y180" s="34">
        <f t="shared" ref="Y180:Y211" si="194">+R180/M180</f>
        <v>1</v>
      </c>
      <c r="Z180" s="34">
        <f t="shared" ref="Z180:Z211" si="195">+U180/M180</f>
        <v>0.25575509186933454</v>
      </c>
      <c r="AA180" s="34">
        <f t="shared" ref="AA180:AA211" si="196">+W180/M180</f>
        <v>0.25575509186933454</v>
      </c>
      <c r="AB180" s="34">
        <f t="shared" ref="AB180:AB211" si="197">+U180/R180</f>
        <v>0.25575509186933454</v>
      </c>
      <c r="AC180" s="154">
        <f t="shared" ref="AC180:AC199" si="198">+W180/U180</f>
        <v>1</v>
      </c>
    </row>
    <row r="181" spans="1:29" ht="84" customHeight="1" x14ac:dyDescent="0.25">
      <c r="A181" s="29" t="s">
        <v>317</v>
      </c>
      <c r="B181" s="30" t="s">
        <v>38</v>
      </c>
      <c r="C181" s="30">
        <v>11</v>
      </c>
      <c r="D181" s="30" t="s">
        <v>39</v>
      </c>
      <c r="E181" s="31" t="s">
        <v>247</v>
      </c>
      <c r="F181" s="25">
        <f t="shared" si="192"/>
        <v>87536781330</v>
      </c>
      <c r="G181" s="25">
        <f t="shared" si="192"/>
        <v>0</v>
      </c>
      <c r="H181" s="25">
        <f t="shared" si="192"/>
        <v>0</v>
      </c>
      <c r="I181" s="25">
        <f t="shared" si="192"/>
        <v>0</v>
      </c>
      <c r="J181" s="25">
        <f t="shared" si="192"/>
        <v>0</v>
      </c>
      <c r="K181" s="25">
        <f t="shared" si="192"/>
        <v>0</v>
      </c>
      <c r="L181" s="25">
        <f t="shared" si="186"/>
        <v>0</v>
      </c>
      <c r="M181" s="25">
        <f>+M182</f>
        <v>87536781330</v>
      </c>
      <c r="N181" s="64">
        <f t="shared" si="160"/>
        <v>1.0554380673098383E-2</v>
      </c>
      <c r="O181" s="25">
        <f t="shared" si="193"/>
        <v>0</v>
      </c>
      <c r="P181" s="25">
        <f t="shared" si="193"/>
        <v>87536781330</v>
      </c>
      <c r="Q181" s="25">
        <f t="shared" si="193"/>
        <v>0</v>
      </c>
      <c r="R181" s="25">
        <f t="shared" si="193"/>
        <v>87536781330</v>
      </c>
      <c r="S181" s="25">
        <f t="shared" si="193"/>
        <v>0</v>
      </c>
      <c r="T181" s="25">
        <f t="shared" si="193"/>
        <v>0</v>
      </c>
      <c r="U181" s="25">
        <f t="shared" si="193"/>
        <v>22387977551</v>
      </c>
      <c r="V181" s="25">
        <f t="shared" si="193"/>
        <v>65148803779</v>
      </c>
      <c r="W181" s="25">
        <f t="shared" si="193"/>
        <v>22387977551</v>
      </c>
      <c r="X181" s="25">
        <f t="shared" si="193"/>
        <v>0</v>
      </c>
      <c r="Y181" s="34">
        <f t="shared" si="194"/>
        <v>1</v>
      </c>
      <c r="Z181" s="34">
        <f t="shared" si="195"/>
        <v>0.25575509186933454</v>
      </c>
      <c r="AA181" s="34">
        <f t="shared" si="196"/>
        <v>0.25575509186933454</v>
      </c>
      <c r="AB181" s="34">
        <f t="shared" si="197"/>
        <v>0.25575509186933454</v>
      </c>
      <c r="AC181" s="154">
        <f t="shared" si="198"/>
        <v>1</v>
      </c>
    </row>
    <row r="182" spans="1:29" ht="42" customHeight="1" x14ac:dyDescent="0.25">
      <c r="A182" s="29" t="s">
        <v>318</v>
      </c>
      <c r="B182" s="30" t="s">
        <v>38</v>
      </c>
      <c r="C182" s="30">
        <v>11</v>
      </c>
      <c r="D182" s="30" t="s">
        <v>39</v>
      </c>
      <c r="E182" s="31" t="s">
        <v>261</v>
      </c>
      <c r="F182" s="25">
        <f t="shared" si="192"/>
        <v>87536781330</v>
      </c>
      <c r="G182" s="25">
        <f t="shared" si="192"/>
        <v>0</v>
      </c>
      <c r="H182" s="25">
        <f t="shared" si="192"/>
        <v>0</v>
      </c>
      <c r="I182" s="25">
        <f t="shared" si="192"/>
        <v>0</v>
      </c>
      <c r="J182" s="25">
        <f t="shared" si="192"/>
        <v>0</v>
      </c>
      <c r="K182" s="25">
        <f t="shared" si="192"/>
        <v>0</v>
      </c>
      <c r="L182" s="25">
        <f t="shared" si="186"/>
        <v>0</v>
      </c>
      <c r="M182" s="25">
        <f>+M183</f>
        <v>87536781330</v>
      </c>
      <c r="N182" s="64">
        <f t="shared" si="160"/>
        <v>1.0554380673098383E-2</v>
      </c>
      <c r="O182" s="25">
        <f t="shared" si="193"/>
        <v>0</v>
      </c>
      <c r="P182" s="25">
        <f t="shared" si="193"/>
        <v>87536781330</v>
      </c>
      <c r="Q182" s="25">
        <f t="shared" si="193"/>
        <v>0</v>
      </c>
      <c r="R182" s="25">
        <f t="shared" si="193"/>
        <v>87536781330</v>
      </c>
      <c r="S182" s="25">
        <f t="shared" si="193"/>
        <v>0</v>
      </c>
      <c r="T182" s="25">
        <f t="shared" si="193"/>
        <v>0</v>
      </c>
      <c r="U182" s="25">
        <f t="shared" si="193"/>
        <v>22387977551</v>
      </c>
      <c r="V182" s="25">
        <f t="shared" si="193"/>
        <v>65148803779</v>
      </c>
      <c r="W182" s="25">
        <f t="shared" si="193"/>
        <v>22387977551</v>
      </c>
      <c r="X182" s="25">
        <f t="shared" si="193"/>
        <v>0</v>
      </c>
      <c r="Y182" s="34">
        <f t="shared" si="194"/>
        <v>1</v>
      </c>
      <c r="Z182" s="34">
        <f t="shared" si="195"/>
        <v>0.25575509186933454</v>
      </c>
      <c r="AA182" s="34">
        <f t="shared" si="196"/>
        <v>0.25575509186933454</v>
      </c>
      <c r="AB182" s="34">
        <f t="shared" si="197"/>
        <v>0.25575509186933454</v>
      </c>
      <c r="AC182" s="154">
        <f t="shared" si="198"/>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86"/>
        <v>0</v>
      </c>
      <c r="M183" s="40">
        <f>+F183+L183</f>
        <v>87536781330</v>
      </c>
      <c r="N183" s="72">
        <f t="shared" si="16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94"/>
        <v>1</v>
      </c>
      <c r="Z183" s="43">
        <f t="shared" si="195"/>
        <v>0.25575509186933454</v>
      </c>
      <c r="AA183" s="43">
        <f t="shared" si="196"/>
        <v>0.25575509186933454</v>
      </c>
      <c r="AB183" s="43">
        <f t="shared" si="197"/>
        <v>0.25575509186933454</v>
      </c>
      <c r="AC183" s="157">
        <f t="shared" si="198"/>
        <v>1</v>
      </c>
    </row>
    <row r="184" spans="1:29" ht="107.25" customHeight="1" x14ac:dyDescent="0.25">
      <c r="A184" s="29" t="s">
        <v>320</v>
      </c>
      <c r="B184" s="30" t="s">
        <v>38</v>
      </c>
      <c r="C184" s="30">
        <v>11</v>
      </c>
      <c r="D184" s="30" t="s">
        <v>39</v>
      </c>
      <c r="E184" s="31" t="s">
        <v>321</v>
      </c>
      <c r="F184" s="25">
        <f t="shared" ref="F184:K186" si="199">+F185</f>
        <v>224112617118</v>
      </c>
      <c r="G184" s="25">
        <f t="shared" si="199"/>
        <v>0</v>
      </c>
      <c r="H184" s="25">
        <f t="shared" si="199"/>
        <v>0</v>
      </c>
      <c r="I184" s="25">
        <f t="shared" si="199"/>
        <v>0</v>
      </c>
      <c r="J184" s="25">
        <f t="shared" si="199"/>
        <v>0</v>
      </c>
      <c r="K184" s="25">
        <f t="shared" si="199"/>
        <v>0</v>
      </c>
      <c r="L184" s="25">
        <f t="shared" si="186"/>
        <v>0</v>
      </c>
      <c r="M184" s="25">
        <f>+M185</f>
        <v>224112617118</v>
      </c>
      <c r="N184" s="64">
        <f t="shared" si="160"/>
        <v>2.7021439888115624E-2</v>
      </c>
      <c r="O184" s="25">
        <f t="shared" ref="O184:X186" si="200">+O185</f>
        <v>0</v>
      </c>
      <c r="P184" s="25">
        <f t="shared" si="200"/>
        <v>224112617118</v>
      </c>
      <c r="Q184" s="25">
        <f t="shared" si="200"/>
        <v>0</v>
      </c>
      <c r="R184" s="25">
        <f t="shared" si="200"/>
        <v>224112617118</v>
      </c>
      <c r="S184" s="25">
        <f t="shared" si="200"/>
        <v>0</v>
      </c>
      <c r="T184" s="25">
        <f t="shared" si="200"/>
        <v>0</v>
      </c>
      <c r="U184" s="25">
        <f t="shared" si="200"/>
        <v>61649547766</v>
      </c>
      <c r="V184" s="25">
        <f t="shared" si="200"/>
        <v>162463069352</v>
      </c>
      <c r="W184" s="25">
        <f t="shared" si="200"/>
        <v>61649547766</v>
      </c>
      <c r="X184" s="25">
        <f t="shared" si="200"/>
        <v>0</v>
      </c>
      <c r="Y184" s="34">
        <f t="shared" si="194"/>
        <v>1</v>
      </c>
      <c r="Z184" s="34">
        <f t="shared" si="195"/>
        <v>0.27508289608496345</v>
      </c>
      <c r="AA184" s="34">
        <f t="shared" si="196"/>
        <v>0.27508289608496345</v>
      </c>
      <c r="AB184" s="34">
        <f t="shared" si="197"/>
        <v>0.27508289608496345</v>
      </c>
      <c r="AC184" s="154">
        <f t="shared" si="198"/>
        <v>1</v>
      </c>
    </row>
    <row r="185" spans="1:29" ht="74.25" customHeight="1" x14ac:dyDescent="0.25">
      <c r="A185" s="29" t="s">
        <v>322</v>
      </c>
      <c r="B185" s="30" t="s">
        <v>38</v>
      </c>
      <c r="C185" s="30">
        <v>11</v>
      </c>
      <c r="D185" s="30" t="s">
        <v>39</v>
      </c>
      <c r="E185" s="31" t="s">
        <v>247</v>
      </c>
      <c r="F185" s="25">
        <f t="shared" si="199"/>
        <v>224112617118</v>
      </c>
      <c r="G185" s="25">
        <f t="shared" si="199"/>
        <v>0</v>
      </c>
      <c r="H185" s="25">
        <f t="shared" si="199"/>
        <v>0</v>
      </c>
      <c r="I185" s="25">
        <f t="shared" si="199"/>
        <v>0</v>
      </c>
      <c r="J185" s="25">
        <f t="shared" si="199"/>
        <v>0</v>
      </c>
      <c r="K185" s="25">
        <f t="shared" si="199"/>
        <v>0</v>
      </c>
      <c r="L185" s="25">
        <f t="shared" si="186"/>
        <v>0</v>
      </c>
      <c r="M185" s="25">
        <f>+M186</f>
        <v>224112617118</v>
      </c>
      <c r="N185" s="64">
        <f t="shared" si="160"/>
        <v>2.7021439888115624E-2</v>
      </c>
      <c r="O185" s="25">
        <f t="shared" si="200"/>
        <v>0</v>
      </c>
      <c r="P185" s="25">
        <f t="shared" si="200"/>
        <v>224112617118</v>
      </c>
      <c r="Q185" s="25">
        <f t="shared" si="200"/>
        <v>0</v>
      </c>
      <c r="R185" s="25">
        <f t="shared" si="200"/>
        <v>224112617118</v>
      </c>
      <c r="S185" s="25">
        <f t="shared" si="200"/>
        <v>0</v>
      </c>
      <c r="T185" s="25">
        <f t="shared" si="200"/>
        <v>0</v>
      </c>
      <c r="U185" s="25">
        <f t="shared" si="200"/>
        <v>61649547766</v>
      </c>
      <c r="V185" s="25">
        <f t="shared" si="200"/>
        <v>162463069352</v>
      </c>
      <c r="W185" s="25">
        <f t="shared" si="200"/>
        <v>61649547766</v>
      </c>
      <c r="X185" s="25">
        <f t="shared" si="200"/>
        <v>0</v>
      </c>
      <c r="Y185" s="34">
        <f t="shared" si="194"/>
        <v>1</v>
      </c>
      <c r="Z185" s="34">
        <f t="shared" si="195"/>
        <v>0.27508289608496345</v>
      </c>
      <c r="AA185" s="34">
        <f t="shared" si="196"/>
        <v>0.27508289608496345</v>
      </c>
      <c r="AB185" s="34">
        <f t="shared" si="197"/>
        <v>0.27508289608496345</v>
      </c>
      <c r="AC185" s="154">
        <f t="shared" si="198"/>
        <v>1</v>
      </c>
    </row>
    <row r="186" spans="1:29" ht="42" customHeight="1" x14ac:dyDescent="0.25">
      <c r="A186" s="29" t="s">
        <v>323</v>
      </c>
      <c r="B186" s="30" t="s">
        <v>38</v>
      </c>
      <c r="C186" s="30">
        <v>11</v>
      </c>
      <c r="D186" s="30" t="s">
        <v>39</v>
      </c>
      <c r="E186" s="31" t="s">
        <v>261</v>
      </c>
      <c r="F186" s="25">
        <f t="shared" si="199"/>
        <v>224112617118</v>
      </c>
      <c r="G186" s="25">
        <f t="shared" si="199"/>
        <v>0</v>
      </c>
      <c r="H186" s="25">
        <f t="shared" si="199"/>
        <v>0</v>
      </c>
      <c r="I186" s="25">
        <f t="shared" si="199"/>
        <v>0</v>
      </c>
      <c r="J186" s="25">
        <f t="shared" si="199"/>
        <v>0</v>
      </c>
      <c r="K186" s="25">
        <f t="shared" si="199"/>
        <v>0</v>
      </c>
      <c r="L186" s="25">
        <f t="shared" si="186"/>
        <v>0</v>
      </c>
      <c r="M186" s="25">
        <f>+M187</f>
        <v>224112617118</v>
      </c>
      <c r="N186" s="64">
        <f t="shared" si="160"/>
        <v>2.7021439888115624E-2</v>
      </c>
      <c r="O186" s="25">
        <f t="shared" si="200"/>
        <v>0</v>
      </c>
      <c r="P186" s="25">
        <f t="shared" si="200"/>
        <v>224112617118</v>
      </c>
      <c r="Q186" s="25">
        <f t="shared" si="200"/>
        <v>0</v>
      </c>
      <c r="R186" s="25">
        <f t="shared" si="200"/>
        <v>224112617118</v>
      </c>
      <c r="S186" s="25">
        <f t="shared" si="200"/>
        <v>0</v>
      </c>
      <c r="T186" s="25">
        <f t="shared" si="200"/>
        <v>0</v>
      </c>
      <c r="U186" s="25">
        <f t="shared" si="200"/>
        <v>61649547766</v>
      </c>
      <c r="V186" s="25">
        <f t="shared" si="200"/>
        <v>162463069352</v>
      </c>
      <c r="W186" s="25">
        <f t="shared" si="200"/>
        <v>61649547766</v>
      </c>
      <c r="X186" s="25">
        <f t="shared" si="200"/>
        <v>0</v>
      </c>
      <c r="Y186" s="34">
        <f t="shared" si="194"/>
        <v>1</v>
      </c>
      <c r="Z186" s="34">
        <f t="shared" si="195"/>
        <v>0.27508289608496345</v>
      </c>
      <c r="AA186" s="34">
        <f t="shared" si="196"/>
        <v>0.27508289608496345</v>
      </c>
      <c r="AB186" s="34">
        <f t="shared" si="197"/>
        <v>0.27508289608496345</v>
      </c>
      <c r="AC186" s="154">
        <f t="shared" si="198"/>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86"/>
        <v>0</v>
      </c>
      <c r="M187" s="40">
        <f>+F187+L187</f>
        <v>224112617118</v>
      </c>
      <c r="N187" s="72">
        <f t="shared" si="160"/>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94"/>
        <v>1</v>
      </c>
      <c r="Z187" s="43">
        <f t="shared" si="195"/>
        <v>0.27508289608496345</v>
      </c>
      <c r="AA187" s="43">
        <f t="shared" si="196"/>
        <v>0.27508289608496345</v>
      </c>
      <c r="AB187" s="43">
        <f t="shared" si="197"/>
        <v>0.27508289608496345</v>
      </c>
      <c r="AC187" s="157">
        <f t="shared" si="198"/>
        <v>1</v>
      </c>
    </row>
    <row r="188" spans="1:29" ht="71.25" customHeight="1" x14ac:dyDescent="0.25">
      <c r="A188" s="29" t="s">
        <v>325</v>
      </c>
      <c r="B188" s="30" t="s">
        <v>38</v>
      </c>
      <c r="C188" s="30">
        <v>11</v>
      </c>
      <c r="D188" s="30" t="s">
        <v>39</v>
      </c>
      <c r="E188" s="31" t="s">
        <v>326</v>
      </c>
      <c r="F188" s="25">
        <f t="shared" ref="F188:K190" si="201">+F189</f>
        <v>178011652777</v>
      </c>
      <c r="G188" s="25">
        <f t="shared" si="201"/>
        <v>0</v>
      </c>
      <c r="H188" s="25">
        <f t="shared" si="201"/>
        <v>0</v>
      </c>
      <c r="I188" s="25">
        <f t="shared" si="201"/>
        <v>0</v>
      </c>
      <c r="J188" s="25">
        <f t="shared" si="201"/>
        <v>0</v>
      </c>
      <c r="K188" s="25">
        <f t="shared" si="201"/>
        <v>0</v>
      </c>
      <c r="L188" s="25">
        <f t="shared" si="186"/>
        <v>0</v>
      </c>
      <c r="M188" s="25">
        <f>+M189</f>
        <v>178011652777</v>
      </c>
      <c r="N188" s="64">
        <f t="shared" si="160"/>
        <v>2.1463009252911367E-2</v>
      </c>
      <c r="O188" s="25">
        <f t="shared" ref="O188:X190" si="202">+O189</f>
        <v>0</v>
      </c>
      <c r="P188" s="25">
        <f t="shared" si="202"/>
        <v>178011652777</v>
      </c>
      <c r="Q188" s="25">
        <f t="shared" si="202"/>
        <v>0</v>
      </c>
      <c r="R188" s="25">
        <f t="shared" si="202"/>
        <v>178011652777</v>
      </c>
      <c r="S188" s="25">
        <f t="shared" si="202"/>
        <v>0</v>
      </c>
      <c r="T188" s="25">
        <f t="shared" si="202"/>
        <v>0</v>
      </c>
      <c r="U188" s="25">
        <f t="shared" si="202"/>
        <v>48090019503</v>
      </c>
      <c r="V188" s="25">
        <f t="shared" si="202"/>
        <v>129921633274</v>
      </c>
      <c r="W188" s="25">
        <f t="shared" si="202"/>
        <v>48090019503</v>
      </c>
      <c r="X188" s="25">
        <f t="shared" si="202"/>
        <v>0</v>
      </c>
      <c r="Y188" s="34">
        <f t="shared" si="194"/>
        <v>1</v>
      </c>
      <c r="Z188" s="34">
        <f t="shared" si="195"/>
        <v>0.27015096344981226</v>
      </c>
      <c r="AA188" s="34">
        <f t="shared" si="196"/>
        <v>0.27015096344981226</v>
      </c>
      <c r="AB188" s="34">
        <f t="shared" si="197"/>
        <v>0.27015096344981226</v>
      </c>
      <c r="AC188" s="154">
        <f t="shared" si="198"/>
        <v>1</v>
      </c>
    </row>
    <row r="189" spans="1:29" ht="76.5" customHeight="1" x14ac:dyDescent="0.25">
      <c r="A189" s="29" t="s">
        <v>327</v>
      </c>
      <c r="B189" s="30" t="s">
        <v>38</v>
      </c>
      <c r="C189" s="30">
        <v>11</v>
      </c>
      <c r="D189" s="30" t="s">
        <v>39</v>
      </c>
      <c r="E189" s="31" t="s">
        <v>247</v>
      </c>
      <c r="F189" s="25">
        <f t="shared" si="201"/>
        <v>178011652777</v>
      </c>
      <c r="G189" s="25">
        <f t="shared" si="201"/>
        <v>0</v>
      </c>
      <c r="H189" s="25">
        <f t="shared" si="201"/>
        <v>0</v>
      </c>
      <c r="I189" s="25">
        <f t="shared" si="201"/>
        <v>0</v>
      </c>
      <c r="J189" s="25">
        <f t="shared" si="201"/>
        <v>0</v>
      </c>
      <c r="K189" s="25">
        <f t="shared" si="201"/>
        <v>0</v>
      </c>
      <c r="L189" s="25">
        <f t="shared" si="186"/>
        <v>0</v>
      </c>
      <c r="M189" s="25">
        <f>+M190</f>
        <v>178011652777</v>
      </c>
      <c r="N189" s="64">
        <f t="shared" si="160"/>
        <v>2.1463009252911367E-2</v>
      </c>
      <c r="O189" s="25">
        <f t="shared" si="202"/>
        <v>0</v>
      </c>
      <c r="P189" s="25">
        <f t="shared" si="202"/>
        <v>178011652777</v>
      </c>
      <c r="Q189" s="25">
        <f t="shared" si="202"/>
        <v>0</v>
      </c>
      <c r="R189" s="25">
        <f t="shared" si="202"/>
        <v>178011652777</v>
      </c>
      <c r="S189" s="25">
        <f t="shared" si="202"/>
        <v>0</v>
      </c>
      <c r="T189" s="25">
        <f t="shared" si="202"/>
        <v>0</v>
      </c>
      <c r="U189" s="25">
        <f t="shared" si="202"/>
        <v>48090019503</v>
      </c>
      <c r="V189" s="25">
        <f t="shared" si="202"/>
        <v>129921633274</v>
      </c>
      <c r="W189" s="25">
        <f t="shared" si="202"/>
        <v>48090019503</v>
      </c>
      <c r="X189" s="25">
        <f t="shared" si="202"/>
        <v>0</v>
      </c>
      <c r="Y189" s="34">
        <f t="shared" si="194"/>
        <v>1</v>
      </c>
      <c r="Z189" s="34">
        <f t="shared" si="195"/>
        <v>0.27015096344981226</v>
      </c>
      <c r="AA189" s="34">
        <f t="shared" si="196"/>
        <v>0.27015096344981226</v>
      </c>
      <c r="AB189" s="34">
        <f t="shared" si="197"/>
        <v>0.27015096344981226</v>
      </c>
      <c r="AC189" s="154">
        <f t="shared" si="198"/>
        <v>1</v>
      </c>
    </row>
    <row r="190" spans="1:29" ht="42" customHeight="1" x14ac:dyDescent="0.25">
      <c r="A190" s="29" t="s">
        <v>328</v>
      </c>
      <c r="B190" s="30" t="s">
        <v>38</v>
      </c>
      <c r="C190" s="30">
        <v>11</v>
      </c>
      <c r="D190" s="30" t="s">
        <v>39</v>
      </c>
      <c r="E190" s="31" t="s">
        <v>261</v>
      </c>
      <c r="F190" s="25">
        <f t="shared" si="201"/>
        <v>178011652777</v>
      </c>
      <c r="G190" s="25">
        <f t="shared" si="201"/>
        <v>0</v>
      </c>
      <c r="H190" s="25">
        <f t="shared" si="201"/>
        <v>0</v>
      </c>
      <c r="I190" s="25">
        <f t="shared" si="201"/>
        <v>0</v>
      </c>
      <c r="J190" s="25">
        <f t="shared" si="201"/>
        <v>0</v>
      </c>
      <c r="K190" s="25">
        <f t="shared" si="201"/>
        <v>0</v>
      </c>
      <c r="L190" s="25">
        <f t="shared" si="186"/>
        <v>0</v>
      </c>
      <c r="M190" s="25">
        <f>+M191</f>
        <v>178011652777</v>
      </c>
      <c r="N190" s="64">
        <f t="shared" si="160"/>
        <v>2.1463009252911367E-2</v>
      </c>
      <c r="O190" s="25">
        <f t="shared" si="202"/>
        <v>0</v>
      </c>
      <c r="P190" s="25">
        <f t="shared" si="202"/>
        <v>178011652777</v>
      </c>
      <c r="Q190" s="25">
        <f t="shared" si="202"/>
        <v>0</v>
      </c>
      <c r="R190" s="25">
        <f t="shared" si="202"/>
        <v>178011652777</v>
      </c>
      <c r="S190" s="25">
        <f t="shared" si="202"/>
        <v>0</v>
      </c>
      <c r="T190" s="25">
        <f t="shared" si="202"/>
        <v>0</v>
      </c>
      <c r="U190" s="25">
        <f t="shared" si="202"/>
        <v>48090019503</v>
      </c>
      <c r="V190" s="25">
        <f t="shared" si="202"/>
        <v>129921633274</v>
      </c>
      <c r="W190" s="25">
        <f t="shared" si="202"/>
        <v>48090019503</v>
      </c>
      <c r="X190" s="25">
        <f t="shared" si="202"/>
        <v>0</v>
      </c>
      <c r="Y190" s="34">
        <f t="shared" si="194"/>
        <v>1</v>
      </c>
      <c r="Z190" s="34">
        <f t="shared" si="195"/>
        <v>0.27015096344981226</v>
      </c>
      <c r="AA190" s="34">
        <f t="shared" si="196"/>
        <v>0.27015096344981226</v>
      </c>
      <c r="AB190" s="34">
        <f t="shared" si="197"/>
        <v>0.27015096344981226</v>
      </c>
      <c r="AC190" s="154">
        <f t="shared" si="198"/>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86"/>
        <v>0</v>
      </c>
      <c r="M191" s="40">
        <f>+F191+L191</f>
        <v>178011652777</v>
      </c>
      <c r="N191" s="72">
        <f t="shared" si="16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94"/>
        <v>1</v>
      </c>
      <c r="Z191" s="43">
        <f t="shared" si="195"/>
        <v>0.27015096344981226</v>
      </c>
      <c r="AA191" s="43">
        <f t="shared" si="196"/>
        <v>0.27015096344981226</v>
      </c>
      <c r="AB191" s="43">
        <f t="shared" si="197"/>
        <v>0.27015096344981226</v>
      </c>
      <c r="AC191" s="157">
        <f t="shared" si="198"/>
        <v>1</v>
      </c>
    </row>
    <row r="192" spans="1:29" ht="89.25" customHeight="1" x14ac:dyDescent="0.25">
      <c r="A192" s="29" t="s">
        <v>330</v>
      </c>
      <c r="B192" s="30" t="s">
        <v>38</v>
      </c>
      <c r="C192" s="30">
        <v>11</v>
      </c>
      <c r="D192" s="30" t="s">
        <v>39</v>
      </c>
      <c r="E192" s="31" t="s">
        <v>331</v>
      </c>
      <c r="F192" s="25">
        <f t="shared" ref="F192:K194" si="203">+F193</f>
        <v>287007159412</v>
      </c>
      <c r="G192" s="25">
        <f t="shared" si="203"/>
        <v>0</v>
      </c>
      <c r="H192" s="25">
        <f t="shared" si="203"/>
        <v>0</v>
      </c>
      <c r="I192" s="25">
        <f t="shared" si="203"/>
        <v>0</v>
      </c>
      <c r="J192" s="25">
        <f t="shared" si="203"/>
        <v>0</v>
      </c>
      <c r="K192" s="25">
        <f t="shared" si="203"/>
        <v>0</v>
      </c>
      <c r="L192" s="25">
        <f t="shared" si="186"/>
        <v>0</v>
      </c>
      <c r="M192" s="25">
        <f>+M193</f>
        <v>287007159412</v>
      </c>
      <c r="N192" s="64">
        <f t="shared" si="160"/>
        <v>3.4604685828227261E-2</v>
      </c>
      <c r="O192" s="25">
        <f t="shared" ref="O192:X194" si="204">+O193</f>
        <v>0</v>
      </c>
      <c r="P192" s="25">
        <f t="shared" si="204"/>
        <v>287007159412</v>
      </c>
      <c r="Q192" s="25">
        <f t="shared" si="204"/>
        <v>0</v>
      </c>
      <c r="R192" s="25">
        <f t="shared" si="204"/>
        <v>287007159412</v>
      </c>
      <c r="S192" s="25">
        <f t="shared" si="204"/>
        <v>0</v>
      </c>
      <c r="T192" s="25">
        <f t="shared" si="204"/>
        <v>0</v>
      </c>
      <c r="U192" s="25">
        <f t="shared" si="204"/>
        <v>112268405519</v>
      </c>
      <c r="V192" s="25">
        <f t="shared" si="204"/>
        <v>174738753893</v>
      </c>
      <c r="W192" s="25">
        <f t="shared" si="204"/>
        <v>112268405519</v>
      </c>
      <c r="X192" s="25">
        <f t="shared" si="204"/>
        <v>0</v>
      </c>
      <c r="Y192" s="34">
        <f t="shared" si="194"/>
        <v>1</v>
      </c>
      <c r="Z192" s="34">
        <f t="shared" si="195"/>
        <v>0.39116935531854879</v>
      </c>
      <c r="AA192" s="34">
        <f t="shared" si="196"/>
        <v>0.39116935531854879</v>
      </c>
      <c r="AB192" s="34">
        <f t="shared" si="197"/>
        <v>0.39116935531854879</v>
      </c>
      <c r="AC192" s="154">
        <f t="shared" si="198"/>
        <v>1</v>
      </c>
    </row>
    <row r="193" spans="1:29" ht="81" customHeight="1" x14ac:dyDescent="0.25">
      <c r="A193" s="29" t="s">
        <v>332</v>
      </c>
      <c r="B193" s="30" t="s">
        <v>38</v>
      </c>
      <c r="C193" s="30">
        <v>11</v>
      </c>
      <c r="D193" s="30" t="s">
        <v>39</v>
      </c>
      <c r="E193" s="31" t="s">
        <v>247</v>
      </c>
      <c r="F193" s="25">
        <f t="shared" si="203"/>
        <v>287007159412</v>
      </c>
      <c r="G193" s="25">
        <f t="shared" si="203"/>
        <v>0</v>
      </c>
      <c r="H193" s="25">
        <f t="shared" si="203"/>
        <v>0</v>
      </c>
      <c r="I193" s="25">
        <f t="shared" si="203"/>
        <v>0</v>
      </c>
      <c r="J193" s="25">
        <f t="shared" si="203"/>
        <v>0</v>
      </c>
      <c r="K193" s="25">
        <f t="shared" si="203"/>
        <v>0</v>
      </c>
      <c r="L193" s="25">
        <f t="shared" si="186"/>
        <v>0</v>
      </c>
      <c r="M193" s="25">
        <f>+M194</f>
        <v>287007159412</v>
      </c>
      <c r="N193" s="64">
        <f t="shared" si="160"/>
        <v>3.4604685828227261E-2</v>
      </c>
      <c r="O193" s="25">
        <f t="shared" si="204"/>
        <v>0</v>
      </c>
      <c r="P193" s="25">
        <f t="shared" si="204"/>
        <v>287007159412</v>
      </c>
      <c r="Q193" s="25">
        <f t="shared" si="204"/>
        <v>0</v>
      </c>
      <c r="R193" s="25">
        <f t="shared" si="204"/>
        <v>287007159412</v>
      </c>
      <c r="S193" s="25">
        <f t="shared" si="204"/>
        <v>0</v>
      </c>
      <c r="T193" s="25">
        <f t="shared" si="204"/>
        <v>0</v>
      </c>
      <c r="U193" s="25">
        <f t="shared" si="204"/>
        <v>112268405519</v>
      </c>
      <c r="V193" s="25">
        <f t="shared" si="204"/>
        <v>174738753893</v>
      </c>
      <c r="W193" s="25">
        <f t="shared" si="204"/>
        <v>112268405519</v>
      </c>
      <c r="X193" s="25">
        <f t="shared" si="204"/>
        <v>0</v>
      </c>
      <c r="Y193" s="34">
        <f t="shared" si="194"/>
        <v>1</v>
      </c>
      <c r="Z193" s="34">
        <f t="shared" si="195"/>
        <v>0.39116935531854879</v>
      </c>
      <c r="AA193" s="34">
        <f t="shared" si="196"/>
        <v>0.39116935531854879</v>
      </c>
      <c r="AB193" s="34">
        <f t="shared" si="197"/>
        <v>0.39116935531854879</v>
      </c>
      <c r="AC193" s="154">
        <f t="shared" si="198"/>
        <v>1</v>
      </c>
    </row>
    <row r="194" spans="1:29" ht="42" customHeight="1" x14ac:dyDescent="0.25">
      <c r="A194" s="29" t="s">
        <v>333</v>
      </c>
      <c r="B194" s="30" t="s">
        <v>38</v>
      </c>
      <c r="C194" s="30">
        <v>11</v>
      </c>
      <c r="D194" s="30" t="s">
        <v>39</v>
      </c>
      <c r="E194" s="31" t="s">
        <v>261</v>
      </c>
      <c r="F194" s="25">
        <f t="shared" si="203"/>
        <v>287007159412</v>
      </c>
      <c r="G194" s="25">
        <f t="shared" si="203"/>
        <v>0</v>
      </c>
      <c r="H194" s="25">
        <f t="shared" si="203"/>
        <v>0</v>
      </c>
      <c r="I194" s="25">
        <f t="shared" si="203"/>
        <v>0</v>
      </c>
      <c r="J194" s="25">
        <f t="shared" si="203"/>
        <v>0</v>
      </c>
      <c r="K194" s="25">
        <f t="shared" si="203"/>
        <v>0</v>
      </c>
      <c r="L194" s="25">
        <f t="shared" si="186"/>
        <v>0</v>
      </c>
      <c r="M194" s="25">
        <f>+M195</f>
        <v>287007159412</v>
      </c>
      <c r="N194" s="64">
        <f t="shared" si="160"/>
        <v>3.4604685828227261E-2</v>
      </c>
      <c r="O194" s="25">
        <f t="shared" si="204"/>
        <v>0</v>
      </c>
      <c r="P194" s="25">
        <f t="shared" si="204"/>
        <v>287007159412</v>
      </c>
      <c r="Q194" s="25">
        <f t="shared" si="204"/>
        <v>0</v>
      </c>
      <c r="R194" s="25">
        <f t="shared" si="204"/>
        <v>287007159412</v>
      </c>
      <c r="S194" s="25">
        <f t="shared" si="204"/>
        <v>0</v>
      </c>
      <c r="T194" s="25">
        <f t="shared" si="204"/>
        <v>0</v>
      </c>
      <c r="U194" s="25">
        <f t="shared" si="204"/>
        <v>112268405519</v>
      </c>
      <c r="V194" s="25">
        <f t="shared" si="204"/>
        <v>174738753893</v>
      </c>
      <c r="W194" s="25">
        <f t="shared" si="204"/>
        <v>112268405519</v>
      </c>
      <c r="X194" s="25">
        <f t="shared" si="204"/>
        <v>0</v>
      </c>
      <c r="Y194" s="34">
        <f t="shared" si="194"/>
        <v>1</v>
      </c>
      <c r="Z194" s="34">
        <f t="shared" si="195"/>
        <v>0.39116935531854879</v>
      </c>
      <c r="AA194" s="34">
        <f t="shared" si="196"/>
        <v>0.39116935531854879</v>
      </c>
      <c r="AB194" s="34">
        <f t="shared" si="197"/>
        <v>0.39116935531854879</v>
      </c>
      <c r="AC194" s="154">
        <f t="shared" si="198"/>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86"/>
        <v>0</v>
      </c>
      <c r="M195" s="40">
        <f>+F195+L195</f>
        <v>287007159412</v>
      </c>
      <c r="N195" s="72">
        <f t="shared" si="16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94"/>
        <v>1</v>
      </c>
      <c r="Z195" s="43">
        <f t="shared" si="195"/>
        <v>0.39116935531854879</v>
      </c>
      <c r="AA195" s="43">
        <f t="shared" si="196"/>
        <v>0.39116935531854879</v>
      </c>
      <c r="AB195" s="43">
        <f t="shared" si="197"/>
        <v>0.39116935531854879</v>
      </c>
      <c r="AC195" s="157">
        <f t="shared" si="198"/>
        <v>1</v>
      </c>
    </row>
    <row r="196" spans="1:29" ht="78.75" customHeight="1" x14ac:dyDescent="0.25">
      <c r="A196" s="29" t="s">
        <v>335</v>
      </c>
      <c r="B196" s="30" t="s">
        <v>38</v>
      </c>
      <c r="C196" s="30">
        <v>11</v>
      </c>
      <c r="D196" s="30" t="s">
        <v>39</v>
      </c>
      <c r="E196" s="31" t="s">
        <v>336</v>
      </c>
      <c r="F196" s="25">
        <f t="shared" ref="F196:K198" si="205">+F197</f>
        <v>351661229344</v>
      </c>
      <c r="G196" s="25">
        <f t="shared" si="205"/>
        <v>0</v>
      </c>
      <c r="H196" s="25">
        <f t="shared" si="205"/>
        <v>0</v>
      </c>
      <c r="I196" s="25">
        <f t="shared" si="205"/>
        <v>0</v>
      </c>
      <c r="J196" s="25">
        <f t="shared" si="205"/>
        <v>0</v>
      </c>
      <c r="K196" s="25">
        <f t="shared" si="205"/>
        <v>0</v>
      </c>
      <c r="L196" s="25">
        <f t="shared" si="186"/>
        <v>0</v>
      </c>
      <c r="M196" s="25">
        <f>+M197</f>
        <v>351661229344</v>
      </c>
      <c r="N196" s="64">
        <f t="shared" si="160"/>
        <v>4.2400079441741241E-2</v>
      </c>
      <c r="O196" s="25">
        <f t="shared" ref="O196:X198" si="206">+O197</f>
        <v>0</v>
      </c>
      <c r="P196" s="25">
        <f t="shared" si="206"/>
        <v>351661229344</v>
      </c>
      <c r="Q196" s="25">
        <f t="shared" si="206"/>
        <v>0</v>
      </c>
      <c r="R196" s="25">
        <f t="shared" si="206"/>
        <v>351661229344</v>
      </c>
      <c r="S196" s="25">
        <f t="shared" si="206"/>
        <v>0</v>
      </c>
      <c r="T196" s="25">
        <f t="shared" si="206"/>
        <v>0</v>
      </c>
      <c r="U196" s="25">
        <f t="shared" si="206"/>
        <v>107557177780</v>
      </c>
      <c r="V196" s="25">
        <f t="shared" si="206"/>
        <v>244104051564</v>
      </c>
      <c r="W196" s="25">
        <f t="shared" si="206"/>
        <v>107557177780</v>
      </c>
      <c r="X196" s="25">
        <f t="shared" si="206"/>
        <v>0</v>
      </c>
      <c r="Y196" s="34">
        <f t="shared" si="194"/>
        <v>1</v>
      </c>
      <c r="Z196" s="34">
        <f t="shared" si="195"/>
        <v>0.30585452362957544</v>
      </c>
      <c r="AA196" s="34">
        <f t="shared" si="196"/>
        <v>0.30585452362957544</v>
      </c>
      <c r="AB196" s="34">
        <f t="shared" si="197"/>
        <v>0.30585452362957544</v>
      </c>
      <c r="AC196" s="154">
        <f t="shared" si="198"/>
        <v>1</v>
      </c>
    </row>
    <row r="197" spans="1:29" ht="78.75" customHeight="1" x14ac:dyDescent="0.25">
      <c r="A197" s="29" t="s">
        <v>337</v>
      </c>
      <c r="B197" s="30" t="s">
        <v>38</v>
      </c>
      <c r="C197" s="30">
        <v>11</v>
      </c>
      <c r="D197" s="30" t="s">
        <v>39</v>
      </c>
      <c r="E197" s="31" t="s">
        <v>247</v>
      </c>
      <c r="F197" s="25">
        <f t="shared" si="205"/>
        <v>351661229344</v>
      </c>
      <c r="G197" s="25">
        <f t="shared" si="205"/>
        <v>0</v>
      </c>
      <c r="H197" s="25">
        <f t="shared" si="205"/>
        <v>0</v>
      </c>
      <c r="I197" s="25">
        <f t="shared" si="205"/>
        <v>0</v>
      </c>
      <c r="J197" s="25">
        <f t="shared" si="205"/>
        <v>0</v>
      </c>
      <c r="K197" s="25">
        <f t="shared" si="205"/>
        <v>0</v>
      </c>
      <c r="L197" s="25">
        <f t="shared" si="186"/>
        <v>0</v>
      </c>
      <c r="M197" s="25">
        <f>+M198</f>
        <v>351661229344</v>
      </c>
      <c r="N197" s="64">
        <f t="shared" si="160"/>
        <v>4.2400079441741241E-2</v>
      </c>
      <c r="O197" s="25">
        <f t="shared" si="206"/>
        <v>0</v>
      </c>
      <c r="P197" s="25">
        <f t="shared" si="206"/>
        <v>351661229344</v>
      </c>
      <c r="Q197" s="25">
        <f t="shared" si="206"/>
        <v>0</v>
      </c>
      <c r="R197" s="25">
        <f t="shared" si="206"/>
        <v>351661229344</v>
      </c>
      <c r="S197" s="25">
        <f t="shared" si="206"/>
        <v>0</v>
      </c>
      <c r="T197" s="25">
        <f t="shared" si="206"/>
        <v>0</v>
      </c>
      <c r="U197" s="25">
        <f t="shared" si="206"/>
        <v>107557177780</v>
      </c>
      <c r="V197" s="25">
        <f t="shared" si="206"/>
        <v>244104051564</v>
      </c>
      <c r="W197" s="25">
        <f t="shared" si="206"/>
        <v>107557177780</v>
      </c>
      <c r="X197" s="25">
        <f t="shared" si="206"/>
        <v>0</v>
      </c>
      <c r="Y197" s="34">
        <f t="shared" si="194"/>
        <v>1</v>
      </c>
      <c r="Z197" s="34">
        <f t="shared" si="195"/>
        <v>0.30585452362957544</v>
      </c>
      <c r="AA197" s="34">
        <f t="shared" si="196"/>
        <v>0.30585452362957544</v>
      </c>
      <c r="AB197" s="34">
        <f t="shared" si="197"/>
        <v>0.30585452362957544</v>
      </c>
      <c r="AC197" s="154">
        <f t="shared" si="198"/>
        <v>1</v>
      </c>
    </row>
    <row r="198" spans="1:29" ht="42" customHeight="1" x14ac:dyDescent="0.25">
      <c r="A198" s="29" t="s">
        <v>338</v>
      </c>
      <c r="B198" s="30" t="s">
        <v>38</v>
      </c>
      <c r="C198" s="30">
        <v>11</v>
      </c>
      <c r="D198" s="30" t="s">
        <v>39</v>
      </c>
      <c r="E198" s="31" t="s">
        <v>261</v>
      </c>
      <c r="F198" s="25">
        <f t="shared" si="205"/>
        <v>351661229344</v>
      </c>
      <c r="G198" s="25">
        <f t="shared" si="205"/>
        <v>0</v>
      </c>
      <c r="H198" s="25">
        <f t="shared" si="205"/>
        <v>0</v>
      </c>
      <c r="I198" s="25">
        <f t="shared" si="205"/>
        <v>0</v>
      </c>
      <c r="J198" s="25">
        <f t="shared" si="205"/>
        <v>0</v>
      </c>
      <c r="K198" s="25">
        <f t="shared" si="205"/>
        <v>0</v>
      </c>
      <c r="L198" s="25">
        <f t="shared" si="186"/>
        <v>0</v>
      </c>
      <c r="M198" s="25">
        <f>+M199</f>
        <v>351661229344</v>
      </c>
      <c r="N198" s="64">
        <f t="shared" si="160"/>
        <v>4.2400079441741241E-2</v>
      </c>
      <c r="O198" s="25">
        <f t="shared" si="206"/>
        <v>0</v>
      </c>
      <c r="P198" s="25">
        <f t="shared" si="206"/>
        <v>351661229344</v>
      </c>
      <c r="Q198" s="25">
        <f t="shared" si="206"/>
        <v>0</v>
      </c>
      <c r="R198" s="25">
        <f t="shared" si="206"/>
        <v>351661229344</v>
      </c>
      <c r="S198" s="25">
        <f t="shared" si="206"/>
        <v>0</v>
      </c>
      <c r="T198" s="25">
        <f t="shared" si="206"/>
        <v>0</v>
      </c>
      <c r="U198" s="25">
        <f t="shared" si="206"/>
        <v>107557177780</v>
      </c>
      <c r="V198" s="25">
        <f t="shared" si="206"/>
        <v>244104051564</v>
      </c>
      <c r="W198" s="25">
        <f t="shared" si="206"/>
        <v>107557177780</v>
      </c>
      <c r="X198" s="25">
        <f t="shared" si="206"/>
        <v>0</v>
      </c>
      <c r="Y198" s="34">
        <f t="shared" si="194"/>
        <v>1</v>
      </c>
      <c r="Z198" s="34">
        <f t="shared" si="195"/>
        <v>0.30585452362957544</v>
      </c>
      <c r="AA198" s="34">
        <f t="shared" si="196"/>
        <v>0.30585452362957544</v>
      </c>
      <c r="AB198" s="34">
        <f t="shared" si="197"/>
        <v>0.30585452362957544</v>
      </c>
      <c r="AC198" s="154">
        <f t="shared" si="198"/>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86"/>
        <v>0</v>
      </c>
      <c r="M199" s="40">
        <f>+F199+L199</f>
        <v>351661229344</v>
      </c>
      <c r="N199" s="72">
        <f t="shared" si="16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94"/>
        <v>1</v>
      </c>
      <c r="Z199" s="43">
        <f t="shared" si="195"/>
        <v>0.30585452362957544</v>
      </c>
      <c r="AA199" s="43">
        <f t="shared" si="196"/>
        <v>0.30585452362957544</v>
      </c>
      <c r="AB199" s="43">
        <f t="shared" si="197"/>
        <v>0.30585452362957544</v>
      </c>
      <c r="AC199" s="157">
        <f t="shared" si="198"/>
        <v>1</v>
      </c>
    </row>
    <row r="200" spans="1:29" ht="84" customHeight="1" x14ac:dyDescent="0.25">
      <c r="A200" s="29" t="s">
        <v>340</v>
      </c>
      <c r="B200" s="30" t="s">
        <v>38</v>
      </c>
      <c r="C200" s="30">
        <v>11</v>
      </c>
      <c r="D200" s="30" t="s">
        <v>39</v>
      </c>
      <c r="E200" s="31" t="s">
        <v>341</v>
      </c>
      <c r="F200" s="25">
        <f t="shared" ref="F200:K202" si="207">+F201</f>
        <v>188943883060</v>
      </c>
      <c r="G200" s="25">
        <f t="shared" si="207"/>
        <v>0</v>
      </c>
      <c r="H200" s="25">
        <f t="shared" si="207"/>
        <v>0</v>
      </c>
      <c r="I200" s="25">
        <f t="shared" si="207"/>
        <v>0</v>
      </c>
      <c r="J200" s="25">
        <f t="shared" si="207"/>
        <v>0</v>
      </c>
      <c r="K200" s="25">
        <f t="shared" si="207"/>
        <v>0</v>
      </c>
      <c r="L200" s="25">
        <f t="shared" ref="L200:L231" si="208">+G200-H200-I200+J200-K200</f>
        <v>0</v>
      </c>
      <c r="M200" s="25">
        <f>+M201</f>
        <v>188943883060</v>
      </c>
      <c r="N200" s="64">
        <f t="shared" si="160"/>
        <v>2.2781117118652744E-2</v>
      </c>
      <c r="O200" s="25">
        <f t="shared" ref="O200:X202" si="209">+O201</f>
        <v>0</v>
      </c>
      <c r="P200" s="25">
        <f t="shared" si="209"/>
        <v>188943883060</v>
      </c>
      <c r="Q200" s="25">
        <f t="shared" si="209"/>
        <v>0</v>
      </c>
      <c r="R200" s="25">
        <f t="shared" si="209"/>
        <v>188943883060</v>
      </c>
      <c r="S200" s="25">
        <f t="shared" si="209"/>
        <v>0</v>
      </c>
      <c r="T200" s="25">
        <f t="shared" si="209"/>
        <v>0</v>
      </c>
      <c r="U200" s="25">
        <f t="shared" si="209"/>
        <v>0</v>
      </c>
      <c r="V200" s="25">
        <f t="shared" si="209"/>
        <v>188943883060</v>
      </c>
      <c r="W200" s="25">
        <f t="shared" si="209"/>
        <v>0</v>
      </c>
      <c r="X200" s="25">
        <f t="shared" si="209"/>
        <v>0</v>
      </c>
      <c r="Y200" s="34">
        <f t="shared" si="194"/>
        <v>1</v>
      </c>
      <c r="Z200" s="34">
        <f t="shared" si="195"/>
        <v>0</v>
      </c>
      <c r="AA200" s="34">
        <f t="shared" si="196"/>
        <v>0</v>
      </c>
      <c r="AB200" s="34">
        <f t="shared" si="197"/>
        <v>0</v>
      </c>
      <c r="AC200" s="154" t="s">
        <v>545</v>
      </c>
    </row>
    <row r="201" spans="1:29" ht="84" customHeight="1" x14ac:dyDescent="0.25">
      <c r="A201" s="29" t="s">
        <v>342</v>
      </c>
      <c r="B201" s="30" t="s">
        <v>38</v>
      </c>
      <c r="C201" s="30">
        <v>11</v>
      </c>
      <c r="D201" s="30" t="s">
        <v>39</v>
      </c>
      <c r="E201" s="31" t="s">
        <v>247</v>
      </c>
      <c r="F201" s="25">
        <f t="shared" si="207"/>
        <v>188943883060</v>
      </c>
      <c r="G201" s="25">
        <f t="shared" si="207"/>
        <v>0</v>
      </c>
      <c r="H201" s="25">
        <f t="shared" si="207"/>
        <v>0</v>
      </c>
      <c r="I201" s="25">
        <f t="shared" si="207"/>
        <v>0</v>
      </c>
      <c r="J201" s="25">
        <f t="shared" si="207"/>
        <v>0</v>
      </c>
      <c r="K201" s="25">
        <f t="shared" si="207"/>
        <v>0</v>
      </c>
      <c r="L201" s="25">
        <f t="shared" si="208"/>
        <v>0</v>
      </c>
      <c r="M201" s="25">
        <f>+M202</f>
        <v>188943883060</v>
      </c>
      <c r="N201" s="64">
        <f t="shared" ref="N201:N264" si="210">M201/$M$328</f>
        <v>2.2781117118652744E-2</v>
      </c>
      <c r="O201" s="25">
        <f t="shared" si="209"/>
        <v>0</v>
      </c>
      <c r="P201" s="25">
        <f t="shared" si="209"/>
        <v>188943883060</v>
      </c>
      <c r="Q201" s="25">
        <f t="shared" si="209"/>
        <v>0</v>
      </c>
      <c r="R201" s="25">
        <f t="shared" si="209"/>
        <v>188943883060</v>
      </c>
      <c r="S201" s="25">
        <f t="shared" si="209"/>
        <v>0</v>
      </c>
      <c r="T201" s="25">
        <f t="shared" si="209"/>
        <v>0</v>
      </c>
      <c r="U201" s="25">
        <f t="shared" si="209"/>
        <v>0</v>
      </c>
      <c r="V201" s="25">
        <f t="shared" si="209"/>
        <v>188943883060</v>
      </c>
      <c r="W201" s="25">
        <f t="shared" si="209"/>
        <v>0</v>
      </c>
      <c r="X201" s="25">
        <f t="shared" si="209"/>
        <v>0</v>
      </c>
      <c r="Y201" s="34">
        <f t="shared" si="194"/>
        <v>1</v>
      </c>
      <c r="Z201" s="34">
        <f t="shared" si="195"/>
        <v>0</v>
      </c>
      <c r="AA201" s="34">
        <f t="shared" si="196"/>
        <v>0</v>
      </c>
      <c r="AB201" s="34">
        <f t="shared" si="197"/>
        <v>0</v>
      </c>
      <c r="AC201" s="154" t="s">
        <v>545</v>
      </c>
    </row>
    <row r="202" spans="1:29" ht="42" customHeight="1" x14ac:dyDescent="0.25">
      <c r="A202" s="29" t="s">
        <v>343</v>
      </c>
      <c r="B202" s="30" t="s">
        <v>38</v>
      </c>
      <c r="C202" s="30">
        <v>11</v>
      </c>
      <c r="D202" s="30" t="s">
        <v>39</v>
      </c>
      <c r="E202" s="31" t="s">
        <v>261</v>
      </c>
      <c r="F202" s="25">
        <f t="shared" si="207"/>
        <v>188943883060</v>
      </c>
      <c r="G202" s="25">
        <f t="shared" si="207"/>
        <v>0</v>
      </c>
      <c r="H202" s="25">
        <f t="shared" si="207"/>
        <v>0</v>
      </c>
      <c r="I202" s="25">
        <f t="shared" si="207"/>
        <v>0</v>
      </c>
      <c r="J202" s="25">
        <f t="shared" si="207"/>
        <v>0</v>
      </c>
      <c r="K202" s="25">
        <f t="shared" si="207"/>
        <v>0</v>
      </c>
      <c r="L202" s="25">
        <f t="shared" si="208"/>
        <v>0</v>
      </c>
      <c r="M202" s="25">
        <f>+M203</f>
        <v>188943883060</v>
      </c>
      <c r="N202" s="64">
        <f t="shared" si="210"/>
        <v>2.2781117118652744E-2</v>
      </c>
      <c r="O202" s="25">
        <f t="shared" si="209"/>
        <v>0</v>
      </c>
      <c r="P202" s="25">
        <f t="shared" si="209"/>
        <v>188943883060</v>
      </c>
      <c r="Q202" s="25">
        <f t="shared" si="209"/>
        <v>0</v>
      </c>
      <c r="R202" s="25">
        <f t="shared" si="209"/>
        <v>188943883060</v>
      </c>
      <c r="S202" s="25">
        <f t="shared" si="209"/>
        <v>0</v>
      </c>
      <c r="T202" s="25">
        <f t="shared" si="209"/>
        <v>0</v>
      </c>
      <c r="U202" s="25">
        <f t="shared" si="209"/>
        <v>0</v>
      </c>
      <c r="V202" s="25">
        <f t="shared" si="209"/>
        <v>188943883060</v>
      </c>
      <c r="W202" s="25">
        <f t="shared" si="209"/>
        <v>0</v>
      </c>
      <c r="X202" s="25">
        <f t="shared" si="209"/>
        <v>0</v>
      </c>
      <c r="Y202" s="34">
        <f t="shared" si="194"/>
        <v>1</v>
      </c>
      <c r="Z202" s="34">
        <f t="shared" si="195"/>
        <v>0</v>
      </c>
      <c r="AA202" s="34">
        <f t="shared" si="196"/>
        <v>0</v>
      </c>
      <c r="AB202" s="34">
        <f t="shared" si="197"/>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208"/>
        <v>0</v>
      </c>
      <c r="M203" s="40">
        <f>+F203+L203</f>
        <v>188943883060</v>
      </c>
      <c r="N203" s="72">
        <f t="shared" si="210"/>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94"/>
        <v>1</v>
      </c>
      <c r="Z203" s="43">
        <f t="shared" si="195"/>
        <v>0</v>
      </c>
      <c r="AA203" s="43">
        <f t="shared" si="196"/>
        <v>0</v>
      </c>
      <c r="AB203" s="43">
        <f t="shared" si="197"/>
        <v>0</v>
      </c>
      <c r="AC203" s="157" t="s">
        <v>545</v>
      </c>
    </row>
    <row r="204" spans="1:29" ht="80.25" customHeight="1" x14ac:dyDescent="0.25">
      <c r="A204" s="29" t="s">
        <v>345</v>
      </c>
      <c r="B204" s="30" t="s">
        <v>38</v>
      </c>
      <c r="C204" s="30">
        <v>11</v>
      </c>
      <c r="D204" s="30" t="s">
        <v>39</v>
      </c>
      <c r="E204" s="31" t="s">
        <v>346</v>
      </c>
      <c r="F204" s="25">
        <f t="shared" ref="F204:K206" si="211">+F205</f>
        <v>434911818167</v>
      </c>
      <c r="G204" s="25">
        <f t="shared" si="211"/>
        <v>0</v>
      </c>
      <c r="H204" s="25">
        <f t="shared" si="211"/>
        <v>0</v>
      </c>
      <c r="I204" s="25">
        <f t="shared" si="211"/>
        <v>0</v>
      </c>
      <c r="J204" s="25">
        <f t="shared" si="211"/>
        <v>0</v>
      </c>
      <c r="K204" s="25">
        <f t="shared" si="211"/>
        <v>0</v>
      </c>
      <c r="L204" s="25">
        <f t="shared" si="208"/>
        <v>0</v>
      </c>
      <c r="M204" s="25">
        <f>+M205</f>
        <v>434911818167</v>
      </c>
      <c r="N204" s="64">
        <f t="shared" si="210"/>
        <v>5.2437670410332225E-2</v>
      </c>
      <c r="O204" s="25">
        <f t="shared" ref="O204:X206" si="212">+O205</f>
        <v>0</v>
      </c>
      <c r="P204" s="25">
        <f t="shared" si="212"/>
        <v>434911818167</v>
      </c>
      <c r="Q204" s="25">
        <f t="shared" si="212"/>
        <v>0</v>
      </c>
      <c r="R204" s="25">
        <f t="shared" si="212"/>
        <v>434911818167</v>
      </c>
      <c r="S204" s="25">
        <f t="shared" si="212"/>
        <v>0</v>
      </c>
      <c r="T204" s="25">
        <f t="shared" si="212"/>
        <v>0</v>
      </c>
      <c r="U204" s="25">
        <f t="shared" si="212"/>
        <v>118179862461</v>
      </c>
      <c r="V204" s="25">
        <f t="shared" si="212"/>
        <v>316731955706</v>
      </c>
      <c r="W204" s="25">
        <f t="shared" si="212"/>
        <v>118179862461</v>
      </c>
      <c r="X204" s="25">
        <f t="shared" si="212"/>
        <v>0</v>
      </c>
      <c r="Y204" s="34">
        <f t="shared" si="194"/>
        <v>1</v>
      </c>
      <c r="Z204" s="34">
        <f t="shared" si="195"/>
        <v>0.27173292958348766</v>
      </c>
      <c r="AA204" s="34">
        <f t="shared" si="196"/>
        <v>0.27173292958348766</v>
      </c>
      <c r="AB204" s="34">
        <f t="shared" si="197"/>
        <v>0.27173292958348766</v>
      </c>
      <c r="AC204" s="154">
        <f t="shared" ref="AC204:AC223" si="213">+W204/U204</f>
        <v>1</v>
      </c>
    </row>
    <row r="205" spans="1:29" ht="81.75" customHeight="1" x14ac:dyDescent="0.25">
      <c r="A205" s="29" t="s">
        <v>347</v>
      </c>
      <c r="B205" s="30" t="s">
        <v>38</v>
      </c>
      <c r="C205" s="30">
        <v>11</v>
      </c>
      <c r="D205" s="30" t="s">
        <v>39</v>
      </c>
      <c r="E205" s="31" t="s">
        <v>247</v>
      </c>
      <c r="F205" s="25">
        <f t="shared" si="211"/>
        <v>434911818167</v>
      </c>
      <c r="G205" s="25">
        <f t="shared" si="211"/>
        <v>0</v>
      </c>
      <c r="H205" s="25">
        <f t="shared" si="211"/>
        <v>0</v>
      </c>
      <c r="I205" s="25">
        <f t="shared" si="211"/>
        <v>0</v>
      </c>
      <c r="J205" s="25">
        <f t="shared" si="211"/>
        <v>0</v>
      </c>
      <c r="K205" s="25">
        <f t="shared" si="211"/>
        <v>0</v>
      </c>
      <c r="L205" s="25">
        <f t="shared" si="208"/>
        <v>0</v>
      </c>
      <c r="M205" s="25">
        <f>+M206</f>
        <v>434911818167</v>
      </c>
      <c r="N205" s="64">
        <f t="shared" si="210"/>
        <v>5.2437670410332225E-2</v>
      </c>
      <c r="O205" s="25">
        <f t="shared" si="212"/>
        <v>0</v>
      </c>
      <c r="P205" s="25">
        <f t="shared" si="212"/>
        <v>434911818167</v>
      </c>
      <c r="Q205" s="25">
        <f t="shared" si="212"/>
        <v>0</v>
      </c>
      <c r="R205" s="25">
        <f t="shared" si="212"/>
        <v>434911818167</v>
      </c>
      <c r="S205" s="25">
        <f t="shared" si="212"/>
        <v>0</v>
      </c>
      <c r="T205" s="25">
        <f t="shared" si="212"/>
        <v>0</v>
      </c>
      <c r="U205" s="25">
        <f t="shared" si="212"/>
        <v>118179862461</v>
      </c>
      <c r="V205" s="25">
        <f t="shared" si="212"/>
        <v>316731955706</v>
      </c>
      <c r="W205" s="25">
        <f t="shared" si="212"/>
        <v>118179862461</v>
      </c>
      <c r="X205" s="25">
        <f t="shared" si="212"/>
        <v>0</v>
      </c>
      <c r="Y205" s="34">
        <f t="shared" si="194"/>
        <v>1</v>
      </c>
      <c r="Z205" s="34">
        <f t="shared" si="195"/>
        <v>0.27173292958348766</v>
      </c>
      <c r="AA205" s="34">
        <f t="shared" si="196"/>
        <v>0.27173292958348766</v>
      </c>
      <c r="AB205" s="34">
        <f t="shared" si="197"/>
        <v>0.27173292958348766</v>
      </c>
      <c r="AC205" s="154">
        <f t="shared" si="213"/>
        <v>1</v>
      </c>
    </row>
    <row r="206" spans="1:29" ht="42" customHeight="1" x14ac:dyDescent="0.25">
      <c r="A206" s="29" t="s">
        <v>348</v>
      </c>
      <c r="B206" s="30" t="s">
        <v>38</v>
      </c>
      <c r="C206" s="30">
        <v>11</v>
      </c>
      <c r="D206" s="30" t="s">
        <v>39</v>
      </c>
      <c r="E206" s="31" t="s">
        <v>261</v>
      </c>
      <c r="F206" s="25">
        <f t="shared" si="211"/>
        <v>434911818167</v>
      </c>
      <c r="G206" s="25">
        <f t="shared" si="211"/>
        <v>0</v>
      </c>
      <c r="H206" s="25">
        <f t="shared" si="211"/>
        <v>0</v>
      </c>
      <c r="I206" s="25">
        <f t="shared" si="211"/>
        <v>0</v>
      </c>
      <c r="J206" s="25">
        <f t="shared" si="211"/>
        <v>0</v>
      </c>
      <c r="K206" s="25">
        <f t="shared" si="211"/>
        <v>0</v>
      </c>
      <c r="L206" s="25">
        <f t="shared" si="208"/>
        <v>0</v>
      </c>
      <c r="M206" s="25">
        <f>+M207</f>
        <v>434911818167</v>
      </c>
      <c r="N206" s="64">
        <f t="shared" si="210"/>
        <v>5.2437670410332225E-2</v>
      </c>
      <c r="O206" s="25">
        <f t="shared" si="212"/>
        <v>0</v>
      </c>
      <c r="P206" s="25">
        <f t="shared" si="212"/>
        <v>434911818167</v>
      </c>
      <c r="Q206" s="25">
        <f t="shared" si="212"/>
        <v>0</v>
      </c>
      <c r="R206" s="25">
        <f t="shared" si="212"/>
        <v>434911818167</v>
      </c>
      <c r="S206" s="25">
        <f t="shared" si="212"/>
        <v>0</v>
      </c>
      <c r="T206" s="25">
        <f t="shared" si="212"/>
        <v>0</v>
      </c>
      <c r="U206" s="25">
        <f t="shared" si="212"/>
        <v>118179862461</v>
      </c>
      <c r="V206" s="25">
        <f t="shared" si="212"/>
        <v>316731955706</v>
      </c>
      <c r="W206" s="25">
        <f t="shared" si="212"/>
        <v>118179862461</v>
      </c>
      <c r="X206" s="25">
        <f t="shared" si="212"/>
        <v>0</v>
      </c>
      <c r="Y206" s="34">
        <f t="shared" si="194"/>
        <v>1</v>
      </c>
      <c r="Z206" s="34">
        <f t="shared" si="195"/>
        <v>0.27173292958348766</v>
      </c>
      <c r="AA206" s="34">
        <f t="shared" si="196"/>
        <v>0.27173292958348766</v>
      </c>
      <c r="AB206" s="34">
        <f t="shared" si="197"/>
        <v>0.27173292958348766</v>
      </c>
      <c r="AC206" s="154">
        <f t="shared" si="213"/>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208"/>
        <v>0</v>
      </c>
      <c r="M207" s="40">
        <f>+F207+L207</f>
        <v>434911818167</v>
      </c>
      <c r="N207" s="72">
        <f t="shared" si="210"/>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94"/>
        <v>1</v>
      </c>
      <c r="Z207" s="43">
        <f t="shared" si="195"/>
        <v>0.27173292958348766</v>
      </c>
      <c r="AA207" s="43">
        <f t="shared" si="196"/>
        <v>0.27173292958348766</v>
      </c>
      <c r="AB207" s="43">
        <f t="shared" si="197"/>
        <v>0.27173292958348766</v>
      </c>
      <c r="AC207" s="157">
        <f t="shared" si="213"/>
        <v>1</v>
      </c>
    </row>
    <row r="208" spans="1:29" ht="91.5" customHeight="1" x14ac:dyDescent="0.25">
      <c r="A208" s="29" t="s">
        <v>350</v>
      </c>
      <c r="B208" s="30" t="s">
        <v>38</v>
      </c>
      <c r="C208" s="30">
        <v>11</v>
      </c>
      <c r="D208" s="30" t="s">
        <v>39</v>
      </c>
      <c r="E208" s="31" t="s">
        <v>351</v>
      </c>
      <c r="F208" s="25">
        <f t="shared" ref="F208:K210" si="214">+F209</f>
        <v>143479007403</v>
      </c>
      <c r="G208" s="25">
        <f t="shared" si="214"/>
        <v>0</v>
      </c>
      <c r="H208" s="25">
        <f t="shared" si="214"/>
        <v>0</v>
      </c>
      <c r="I208" s="25">
        <f t="shared" si="214"/>
        <v>0</v>
      </c>
      <c r="J208" s="25">
        <f t="shared" si="214"/>
        <v>0</v>
      </c>
      <c r="K208" s="25">
        <f t="shared" si="214"/>
        <v>0</v>
      </c>
      <c r="L208" s="25">
        <f t="shared" si="208"/>
        <v>0</v>
      </c>
      <c r="M208" s="25">
        <f>+M209</f>
        <v>143479007403</v>
      </c>
      <c r="N208" s="64">
        <f t="shared" si="210"/>
        <v>1.7299380211625186E-2</v>
      </c>
      <c r="O208" s="25">
        <f t="shared" ref="O208:X210" si="215">+O209</f>
        <v>0</v>
      </c>
      <c r="P208" s="25">
        <f t="shared" si="215"/>
        <v>143479007403</v>
      </c>
      <c r="Q208" s="25">
        <f t="shared" si="215"/>
        <v>0</v>
      </c>
      <c r="R208" s="25">
        <f t="shared" si="215"/>
        <v>143479007403</v>
      </c>
      <c r="S208" s="25">
        <f t="shared" si="215"/>
        <v>0</v>
      </c>
      <c r="T208" s="25">
        <f t="shared" si="215"/>
        <v>0</v>
      </c>
      <c r="U208" s="25">
        <f t="shared" si="215"/>
        <v>32924840917</v>
      </c>
      <c r="V208" s="25">
        <f t="shared" si="215"/>
        <v>110554166486</v>
      </c>
      <c r="W208" s="25">
        <f t="shared" si="215"/>
        <v>32924840917</v>
      </c>
      <c r="X208" s="25">
        <f t="shared" si="215"/>
        <v>0</v>
      </c>
      <c r="Y208" s="34">
        <f t="shared" si="194"/>
        <v>1</v>
      </c>
      <c r="Z208" s="34">
        <f t="shared" si="195"/>
        <v>0.2294749699830414</v>
      </c>
      <c r="AA208" s="34">
        <f t="shared" si="196"/>
        <v>0.2294749699830414</v>
      </c>
      <c r="AB208" s="34">
        <f t="shared" si="197"/>
        <v>0.2294749699830414</v>
      </c>
      <c r="AC208" s="154">
        <f t="shared" si="213"/>
        <v>1</v>
      </c>
    </row>
    <row r="209" spans="1:29" ht="72.75" customHeight="1" x14ac:dyDescent="0.25">
      <c r="A209" s="29" t="s">
        <v>352</v>
      </c>
      <c r="B209" s="30" t="s">
        <v>38</v>
      </c>
      <c r="C209" s="30">
        <v>11</v>
      </c>
      <c r="D209" s="30" t="s">
        <v>39</v>
      </c>
      <c r="E209" s="31" t="s">
        <v>247</v>
      </c>
      <c r="F209" s="25">
        <f t="shared" si="214"/>
        <v>143479007403</v>
      </c>
      <c r="G209" s="25">
        <f t="shared" si="214"/>
        <v>0</v>
      </c>
      <c r="H209" s="25">
        <f t="shared" si="214"/>
        <v>0</v>
      </c>
      <c r="I209" s="25">
        <f t="shared" si="214"/>
        <v>0</v>
      </c>
      <c r="J209" s="25">
        <f t="shared" si="214"/>
        <v>0</v>
      </c>
      <c r="K209" s="25">
        <f t="shared" si="214"/>
        <v>0</v>
      </c>
      <c r="L209" s="25">
        <f t="shared" si="208"/>
        <v>0</v>
      </c>
      <c r="M209" s="25">
        <f>+M210</f>
        <v>143479007403</v>
      </c>
      <c r="N209" s="64">
        <f t="shared" si="210"/>
        <v>1.7299380211625186E-2</v>
      </c>
      <c r="O209" s="25">
        <f t="shared" si="215"/>
        <v>0</v>
      </c>
      <c r="P209" s="25">
        <f t="shared" si="215"/>
        <v>143479007403</v>
      </c>
      <c r="Q209" s="25">
        <f t="shared" si="215"/>
        <v>0</v>
      </c>
      <c r="R209" s="25">
        <f t="shared" si="215"/>
        <v>143479007403</v>
      </c>
      <c r="S209" s="25">
        <f t="shared" si="215"/>
        <v>0</v>
      </c>
      <c r="T209" s="25">
        <f t="shared" si="215"/>
        <v>0</v>
      </c>
      <c r="U209" s="25">
        <f t="shared" si="215"/>
        <v>32924840917</v>
      </c>
      <c r="V209" s="25">
        <f t="shared" si="215"/>
        <v>110554166486</v>
      </c>
      <c r="W209" s="25">
        <f t="shared" si="215"/>
        <v>32924840917</v>
      </c>
      <c r="X209" s="25">
        <f t="shared" si="215"/>
        <v>0</v>
      </c>
      <c r="Y209" s="34">
        <f t="shared" si="194"/>
        <v>1</v>
      </c>
      <c r="Z209" s="34">
        <f t="shared" si="195"/>
        <v>0.2294749699830414</v>
      </c>
      <c r="AA209" s="34">
        <f t="shared" si="196"/>
        <v>0.2294749699830414</v>
      </c>
      <c r="AB209" s="34">
        <f t="shared" si="197"/>
        <v>0.2294749699830414</v>
      </c>
      <c r="AC209" s="154">
        <f t="shared" si="213"/>
        <v>1</v>
      </c>
    </row>
    <row r="210" spans="1:29" ht="42" customHeight="1" x14ac:dyDescent="0.25">
      <c r="A210" s="29" t="s">
        <v>353</v>
      </c>
      <c r="B210" s="30" t="s">
        <v>38</v>
      </c>
      <c r="C210" s="30">
        <v>11</v>
      </c>
      <c r="D210" s="30" t="s">
        <v>39</v>
      </c>
      <c r="E210" s="31" t="s">
        <v>261</v>
      </c>
      <c r="F210" s="25">
        <f t="shared" si="214"/>
        <v>143479007403</v>
      </c>
      <c r="G210" s="25">
        <f t="shared" si="214"/>
        <v>0</v>
      </c>
      <c r="H210" s="25">
        <f t="shared" si="214"/>
        <v>0</v>
      </c>
      <c r="I210" s="25">
        <f t="shared" si="214"/>
        <v>0</v>
      </c>
      <c r="J210" s="25">
        <f t="shared" si="214"/>
        <v>0</v>
      </c>
      <c r="K210" s="25">
        <f t="shared" si="214"/>
        <v>0</v>
      </c>
      <c r="L210" s="25">
        <f t="shared" si="208"/>
        <v>0</v>
      </c>
      <c r="M210" s="25">
        <f>+M211</f>
        <v>143479007403</v>
      </c>
      <c r="N210" s="64">
        <f t="shared" si="210"/>
        <v>1.7299380211625186E-2</v>
      </c>
      <c r="O210" s="25">
        <f t="shared" si="215"/>
        <v>0</v>
      </c>
      <c r="P210" s="25">
        <f t="shared" si="215"/>
        <v>143479007403</v>
      </c>
      <c r="Q210" s="25">
        <f t="shared" si="215"/>
        <v>0</v>
      </c>
      <c r="R210" s="25">
        <f t="shared" si="215"/>
        <v>143479007403</v>
      </c>
      <c r="S210" s="25">
        <f t="shared" si="215"/>
        <v>0</v>
      </c>
      <c r="T210" s="25">
        <f t="shared" si="215"/>
        <v>0</v>
      </c>
      <c r="U210" s="25">
        <f t="shared" si="215"/>
        <v>32924840917</v>
      </c>
      <c r="V210" s="25">
        <f t="shared" si="215"/>
        <v>110554166486</v>
      </c>
      <c r="W210" s="25">
        <f t="shared" si="215"/>
        <v>32924840917</v>
      </c>
      <c r="X210" s="25">
        <f t="shared" si="215"/>
        <v>0</v>
      </c>
      <c r="Y210" s="34">
        <f t="shared" si="194"/>
        <v>1</v>
      </c>
      <c r="Z210" s="34">
        <f t="shared" si="195"/>
        <v>0.2294749699830414</v>
      </c>
      <c r="AA210" s="34">
        <f t="shared" si="196"/>
        <v>0.2294749699830414</v>
      </c>
      <c r="AB210" s="34">
        <f t="shared" si="197"/>
        <v>0.2294749699830414</v>
      </c>
      <c r="AC210" s="154">
        <f t="shared" si="213"/>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208"/>
        <v>0</v>
      </c>
      <c r="M211" s="40">
        <f>+F211+L211</f>
        <v>143479007403</v>
      </c>
      <c r="N211" s="72">
        <f t="shared" si="210"/>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94"/>
        <v>1</v>
      </c>
      <c r="Z211" s="43">
        <f t="shared" si="195"/>
        <v>0.2294749699830414</v>
      </c>
      <c r="AA211" s="43">
        <f t="shared" si="196"/>
        <v>0.2294749699830414</v>
      </c>
      <c r="AB211" s="43">
        <f t="shared" si="197"/>
        <v>0.2294749699830414</v>
      </c>
      <c r="AC211" s="157">
        <f t="shared" si="213"/>
        <v>1</v>
      </c>
    </row>
    <row r="212" spans="1:29" ht="94.5" customHeight="1" x14ac:dyDescent="0.25">
      <c r="A212" s="29" t="s">
        <v>355</v>
      </c>
      <c r="B212" s="30" t="s">
        <v>38</v>
      </c>
      <c r="C212" s="30">
        <v>11</v>
      </c>
      <c r="D212" s="30" t="s">
        <v>39</v>
      </c>
      <c r="E212" s="31" t="s">
        <v>356</v>
      </c>
      <c r="F212" s="25">
        <f t="shared" ref="F212:K214" si="216">+F213</f>
        <v>432330328516</v>
      </c>
      <c r="G212" s="25">
        <f t="shared" si="216"/>
        <v>0</v>
      </c>
      <c r="H212" s="25">
        <f t="shared" si="216"/>
        <v>0</v>
      </c>
      <c r="I212" s="25">
        <f t="shared" si="216"/>
        <v>0</v>
      </c>
      <c r="J212" s="25">
        <f t="shared" si="216"/>
        <v>0</v>
      </c>
      <c r="K212" s="25">
        <f t="shared" si="216"/>
        <v>0</v>
      </c>
      <c r="L212" s="25">
        <f t="shared" si="208"/>
        <v>0</v>
      </c>
      <c r="M212" s="25">
        <f>+M213</f>
        <v>432330328516</v>
      </c>
      <c r="N212" s="64">
        <f t="shared" si="210"/>
        <v>5.2126418110826203E-2</v>
      </c>
      <c r="O212" s="25">
        <f t="shared" ref="O212:X214" si="217">+O213</f>
        <v>0</v>
      </c>
      <c r="P212" s="25">
        <f t="shared" si="217"/>
        <v>432330328516</v>
      </c>
      <c r="Q212" s="25">
        <f t="shared" si="217"/>
        <v>0</v>
      </c>
      <c r="R212" s="25">
        <f t="shared" si="217"/>
        <v>432330328516</v>
      </c>
      <c r="S212" s="25">
        <f t="shared" si="217"/>
        <v>0</v>
      </c>
      <c r="T212" s="25">
        <f t="shared" si="217"/>
        <v>0</v>
      </c>
      <c r="U212" s="25">
        <f t="shared" si="217"/>
        <v>106289550924</v>
      </c>
      <c r="V212" s="25">
        <f t="shared" si="217"/>
        <v>326040777592</v>
      </c>
      <c r="W212" s="25">
        <f t="shared" si="217"/>
        <v>106289550924</v>
      </c>
      <c r="X212" s="25">
        <f t="shared" si="217"/>
        <v>0</v>
      </c>
      <c r="Y212" s="34">
        <f t="shared" ref="Y212:Y243" si="218">+R212/M212</f>
        <v>1</v>
      </c>
      <c r="Z212" s="34">
        <f t="shared" ref="Z212:Z243" si="219">+U212/M212</f>
        <v>0.24585263608233388</v>
      </c>
      <c r="AA212" s="34">
        <f t="shared" ref="AA212:AA243" si="220">+W212/M212</f>
        <v>0.24585263608233388</v>
      </c>
      <c r="AB212" s="34">
        <f t="shared" ref="AB212:AB243" si="221">+U212/R212</f>
        <v>0.24585263608233388</v>
      </c>
      <c r="AC212" s="154">
        <f t="shared" si="213"/>
        <v>1</v>
      </c>
    </row>
    <row r="213" spans="1:29" ht="78" customHeight="1" x14ac:dyDescent="0.25">
      <c r="A213" s="29" t="s">
        <v>357</v>
      </c>
      <c r="B213" s="30" t="s">
        <v>38</v>
      </c>
      <c r="C213" s="30">
        <v>11</v>
      </c>
      <c r="D213" s="30" t="s">
        <v>39</v>
      </c>
      <c r="E213" s="31" t="s">
        <v>247</v>
      </c>
      <c r="F213" s="25">
        <f t="shared" si="216"/>
        <v>432330328516</v>
      </c>
      <c r="G213" s="25">
        <f t="shared" si="216"/>
        <v>0</v>
      </c>
      <c r="H213" s="25">
        <f t="shared" si="216"/>
        <v>0</v>
      </c>
      <c r="I213" s="25">
        <f t="shared" si="216"/>
        <v>0</v>
      </c>
      <c r="J213" s="25">
        <f t="shared" si="216"/>
        <v>0</v>
      </c>
      <c r="K213" s="25">
        <f t="shared" si="216"/>
        <v>0</v>
      </c>
      <c r="L213" s="25">
        <f t="shared" si="208"/>
        <v>0</v>
      </c>
      <c r="M213" s="25">
        <f>+M214</f>
        <v>432330328516</v>
      </c>
      <c r="N213" s="64">
        <f t="shared" si="210"/>
        <v>5.2126418110826203E-2</v>
      </c>
      <c r="O213" s="25">
        <f t="shared" si="217"/>
        <v>0</v>
      </c>
      <c r="P213" s="25">
        <f t="shared" si="217"/>
        <v>432330328516</v>
      </c>
      <c r="Q213" s="25">
        <f t="shared" si="217"/>
        <v>0</v>
      </c>
      <c r="R213" s="25">
        <f t="shared" si="217"/>
        <v>432330328516</v>
      </c>
      <c r="S213" s="25">
        <f t="shared" si="217"/>
        <v>0</v>
      </c>
      <c r="T213" s="25">
        <f t="shared" si="217"/>
        <v>0</v>
      </c>
      <c r="U213" s="25">
        <f t="shared" si="217"/>
        <v>106289550924</v>
      </c>
      <c r="V213" s="25">
        <f t="shared" si="217"/>
        <v>326040777592</v>
      </c>
      <c r="W213" s="25">
        <f t="shared" si="217"/>
        <v>106289550924</v>
      </c>
      <c r="X213" s="25">
        <f t="shared" si="217"/>
        <v>0</v>
      </c>
      <c r="Y213" s="34">
        <f t="shared" si="218"/>
        <v>1</v>
      </c>
      <c r="Z213" s="34">
        <f t="shared" si="219"/>
        <v>0.24585263608233388</v>
      </c>
      <c r="AA213" s="34">
        <f t="shared" si="220"/>
        <v>0.24585263608233388</v>
      </c>
      <c r="AB213" s="34">
        <f t="shared" si="221"/>
        <v>0.24585263608233388</v>
      </c>
      <c r="AC213" s="154">
        <f t="shared" si="213"/>
        <v>1</v>
      </c>
    </row>
    <row r="214" spans="1:29" ht="42" customHeight="1" x14ac:dyDescent="0.25">
      <c r="A214" s="29" t="s">
        <v>358</v>
      </c>
      <c r="B214" s="30" t="s">
        <v>38</v>
      </c>
      <c r="C214" s="30">
        <v>11</v>
      </c>
      <c r="D214" s="30" t="s">
        <v>39</v>
      </c>
      <c r="E214" s="31" t="s">
        <v>261</v>
      </c>
      <c r="F214" s="25">
        <f t="shared" si="216"/>
        <v>432330328516</v>
      </c>
      <c r="G214" s="25">
        <f t="shared" si="216"/>
        <v>0</v>
      </c>
      <c r="H214" s="25">
        <f t="shared" si="216"/>
        <v>0</v>
      </c>
      <c r="I214" s="25">
        <f t="shared" si="216"/>
        <v>0</v>
      </c>
      <c r="J214" s="25">
        <f t="shared" si="216"/>
        <v>0</v>
      </c>
      <c r="K214" s="25">
        <f t="shared" si="216"/>
        <v>0</v>
      </c>
      <c r="L214" s="25">
        <f t="shared" si="208"/>
        <v>0</v>
      </c>
      <c r="M214" s="25">
        <f>+M215</f>
        <v>432330328516</v>
      </c>
      <c r="N214" s="64">
        <f t="shared" si="210"/>
        <v>5.2126418110826203E-2</v>
      </c>
      <c r="O214" s="25">
        <f t="shared" si="217"/>
        <v>0</v>
      </c>
      <c r="P214" s="25">
        <f t="shared" si="217"/>
        <v>432330328516</v>
      </c>
      <c r="Q214" s="25">
        <f t="shared" si="217"/>
        <v>0</v>
      </c>
      <c r="R214" s="25">
        <f t="shared" si="217"/>
        <v>432330328516</v>
      </c>
      <c r="S214" s="25">
        <f t="shared" si="217"/>
        <v>0</v>
      </c>
      <c r="T214" s="25">
        <f t="shared" si="217"/>
        <v>0</v>
      </c>
      <c r="U214" s="25">
        <f t="shared" si="217"/>
        <v>106289550924</v>
      </c>
      <c r="V214" s="25">
        <f t="shared" si="217"/>
        <v>326040777592</v>
      </c>
      <c r="W214" s="25">
        <f t="shared" si="217"/>
        <v>106289550924</v>
      </c>
      <c r="X214" s="25">
        <f t="shared" si="217"/>
        <v>0</v>
      </c>
      <c r="Y214" s="34">
        <f t="shared" si="218"/>
        <v>1</v>
      </c>
      <c r="Z214" s="34">
        <f t="shared" si="219"/>
        <v>0.24585263608233388</v>
      </c>
      <c r="AA214" s="34">
        <f t="shared" si="220"/>
        <v>0.24585263608233388</v>
      </c>
      <c r="AB214" s="34">
        <f t="shared" si="221"/>
        <v>0.24585263608233388</v>
      </c>
      <c r="AC214" s="154">
        <f t="shared" si="213"/>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208"/>
        <v>0</v>
      </c>
      <c r="M215" s="40">
        <f>+F215+L215</f>
        <v>432330328516</v>
      </c>
      <c r="N215" s="72">
        <f t="shared" si="210"/>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218"/>
        <v>1</v>
      </c>
      <c r="Z215" s="43">
        <f t="shared" si="219"/>
        <v>0.24585263608233388</v>
      </c>
      <c r="AA215" s="43">
        <f t="shared" si="220"/>
        <v>0.24585263608233388</v>
      </c>
      <c r="AB215" s="43">
        <f t="shared" si="221"/>
        <v>0.24585263608233388</v>
      </c>
      <c r="AC215" s="157">
        <f t="shared" si="213"/>
        <v>1</v>
      </c>
    </row>
    <row r="216" spans="1:29" ht="75.75" customHeight="1" x14ac:dyDescent="0.25">
      <c r="A216" s="29" t="s">
        <v>360</v>
      </c>
      <c r="B216" s="30" t="s">
        <v>38</v>
      </c>
      <c r="C216" s="30">
        <v>11</v>
      </c>
      <c r="D216" s="30" t="s">
        <v>39</v>
      </c>
      <c r="E216" s="31" t="s">
        <v>361</v>
      </c>
      <c r="F216" s="25">
        <f t="shared" ref="F216:K218" si="222">+F217</f>
        <v>71711487704</v>
      </c>
      <c r="G216" s="25">
        <f t="shared" si="222"/>
        <v>0</v>
      </c>
      <c r="H216" s="25">
        <f t="shared" si="222"/>
        <v>0</v>
      </c>
      <c r="I216" s="25">
        <f t="shared" si="222"/>
        <v>0</v>
      </c>
      <c r="J216" s="25">
        <f t="shared" si="222"/>
        <v>0</v>
      </c>
      <c r="K216" s="25">
        <f t="shared" si="222"/>
        <v>0</v>
      </c>
      <c r="L216" s="25">
        <f t="shared" si="208"/>
        <v>0</v>
      </c>
      <c r="M216" s="25">
        <f>+M217</f>
        <v>71711487704</v>
      </c>
      <c r="N216" s="64">
        <f t="shared" si="210"/>
        <v>8.6463121942871868E-3</v>
      </c>
      <c r="O216" s="25">
        <f t="shared" ref="O216:X218" si="223">+O217</f>
        <v>0</v>
      </c>
      <c r="P216" s="25">
        <f t="shared" si="223"/>
        <v>71711487704</v>
      </c>
      <c r="Q216" s="25">
        <f t="shared" si="223"/>
        <v>0</v>
      </c>
      <c r="R216" s="25">
        <f t="shared" si="223"/>
        <v>71711487704</v>
      </c>
      <c r="S216" s="25">
        <f t="shared" si="223"/>
        <v>0</v>
      </c>
      <c r="T216" s="25">
        <f t="shared" si="223"/>
        <v>0</v>
      </c>
      <c r="U216" s="25">
        <f t="shared" si="223"/>
        <v>23841783676</v>
      </c>
      <c r="V216" s="25">
        <f t="shared" si="223"/>
        <v>47869704028</v>
      </c>
      <c r="W216" s="25">
        <f t="shared" si="223"/>
        <v>23841783676</v>
      </c>
      <c r="X216" s="25">
        <f t="shared" si="223"/>
        <v>0</v>
      </c>
      <c r="Y216" s="34">
        <f t="shared" si="218"/>
        <v>1</v>
      </c>
      <c r="Z216" s="34">
        <f t="shared" si="219"/>
        <v>0.33246812246331531</v>
      </c>
      <c r="AA216" s="34">
        <f t="shared" si="220"/>
        <v>0.33246812246331531</v>
      </c>
      <c r="AB216" s="34">
        <f t="shared" si="221"/>
        <v>0.33246812246331531</v>
      </c>
      <c r="AC216" s="154">
        <f t="shared" si="213"/>
        <v>1</v>
      </c>
    </row>
    <row r="217" spans="1:29" ht="75" customHeight="1" x14ac:dyDescent="0.25">
      <c r="A217" s="29" t="s">
        <v>362</v>
      </c>
      <c r="B217" s="30" t="s">
        <v>38</v>
      </c>
      <c r="C217" s="30">
        <v>11</v>
      </c>
      <c r="D217" s="30" t="s">
        <v>39</v>
      </c>
      <c r="E217" s="31" t="s">
        <v>247</v>
      </c>
      <c r="F217" s="25">
        <f t="shared" si="222"/>
        <v>71711487704</v>
      </c>
      <c r="G217" s="25">
        <f t="shared" si="222"/>
        <v>0</v>
      </c>
      <c r="H217" s="25">
        <f t="shared" si="222"/>
        <v>0</v>
      </c>
      <c r="I217" s="25">
        <f t="shared" si="222"/>
        <v>0</v>
      </c>
      <c r="J217" s="25">
        <f t="shared" si="222"/>
        <v>0</v>
      </c>
      <c r="K217" s="25">
        <f t="shared" si="222"/>
        <v>0</v>
      </c>
      <c r="L217" s="25">
        <f t="shared" si="208"/>
        <v>0</v>
      </c>
      <c r="M217" s="25">
        <f>+M218</f>
        <v>71711487704</v>
      </c>
      <c r="N217" s="64">
        <f t="shared" si="210"/>
        <v>8.6463121942871868E-3</v>
      </c>
      <c r="O217" s="25">
        <f t="shared" si="223"/>
        <v>0</v>
      </c>
      <c r="P217" s="25">
        <f t="shared" si="223"/>
        <v>71711487704</v>
      </c>
      <c r="Q217" s="25">
        <f t="shared" si="223"/>
        <v>0</v>
      </c>
      <c r="R217" s="25">
        <f t="shared" si="223"/>
        <v>71711487704</v>
      </c>
      <c r="S217" s="25">
        <f t="shared" si="223"/>
        <v>0</v>
      </c>
      <c r="T217" s="25">
        <f t="shared" si="223"/>
        <v>0</v>
      </c>
      <c r="U217" s="25">
        <f t="shared" si="223"/>
        <v>23841783676</v>
      </c>
      <c r="V217" s="25">
        <f t="shared" si="223"/>
        <v>47869704028</v>
      </c>
      <c r="W217" s="25">
        <f t="shared" si="223"/>
        <v>23841783676</v>
      </c>
      <c r="X217" s="25">
        <f t="shared" si="223"/>
        <v>0</v>
      </c>
      <c r="Y217" s="34">
        <f t="shared" si="218"/>
        <v>1</v>
      </c>
      <c r="Z217" s="34">
        <f t="shared" si="219"/>
        <v>0.33246812246331531</v>
      </c>
      <c r="AA217" s="34">
        <f t="shared" si="220"/>
        <v>0.33246812246331531</v>
      </c>
      <c r="AB217" s="34">
        <f t="shared" si="221"/>
        <v>0.33246812246331531</v>
      </c>
      <c r="AC217" s="154">
        <f t="shared" si="213"/>
        <v>1</v>
      </c>
    </row>
    <row r="218" spans="1:29" ht="42" customHeight="1" x14ac:dyDescent="0.25">
      <c r="A218" s="29" t="s">
        <v>363</v>
      </c>
      <c r="B218" s="30" t="s">
        <v>38</v>
      </c>
      <c r="C218" s="30">
        <v>11</v>
      </c>
      <c r="D218" s="30" t="s">
        <v>39</v>
      </c>
      <c r="E218" s="31" t="s">
        <v>261</v>
      </c>
      <c r="F218" s="25">
        <f t="shared" si="222"/>
        <v>71711487704</v>
      </c>
      <c r="G218" s="25">
        <f t="shared" si="222"/>
        <v>0</v>
      </c>
      <c r="H218" s="25">
        <f t="shared" si="222"/>
        <v>0</v>
      </c>
      <c r="I218" s="25">
        <f t="shared" si="222"/>
        <v>0</v>
      </c>
      <c r="J218" s="25">
        <f t="shared" si="222"/>
        <v>0</v>
      </c>
      <c r="K218" s="25">
        <f t="shared" si="222"/>
        <v>0</v>
      </c>
      <c r="L218" s="25">
        <f t="shared" si="208"/>
        <v>0</v>
      </c>
      <c r="M218" s="25">
        <f>+M219</f>
        <v>71711487704</v>
      </c>
      <c r="N218" s="64">
        <f t="shared" si="210"/>
        <v>8.6463121942871868E-3</v>
      </c>
      <c r="O218" s="25">
        <f t="shared" si="223"/>
        <v>0</v>
      </c>
      <c r="P218" s="25">
        <f t="shared" si="223"/>
        <v>71711487704</v>
      </c>
      <c r="Q218" s="25">
        <f t="shared" si="223"/>
        <v>0</v>
      </c>
      <c r="R218" s="25">
        <f t="shared" si="223"/>
        <v>71711487704</v>
      </c>
      <c r="S218" s="25">
        <f t="shared" si="223"/>
        <v>0</v>
      </c>
      <c r="T218" s="25">
        <f t="shared" si="223"/>
        <v>0</v>
      </c>
      <c r="U218" s="25">
        <f t="shared" si="223"/>
        <v>23841783676</v>
      </c>
      <c r="V218" s="25">
        <f t="shared" si="223"/>
        <v>47869704028</v>
      </c>
      <c r="W218" s="25">
        <f t="shared" si="223"/>
        <v>23841783676</v>
      </c>
      <c r="X218" s="25">
        <f t="shared" si="223"/>
        <v>0</v>
      </c>
      <c r="Y218" s="34">
        <f t="shared" si="218"/>
        <v>1</v>
      </c>
      <c r="Z218" s="34">
        <f t="shared" si="219"/>
        <v>0.33246812246331531</v>
      </c>
      <c r="AA218" s="34">
        <f t="shared" si="220"/>
        <v>0.33246812246331531</v>
      </c>
      <c r="AB218" s="34">
        <f t="shared" si="221"/>
        <v>0.33246812246331531</v>
      </c>
      <c r="AC218" s="154">
        <f t="shared" si="213"/>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208"/>
        <v>0</v>
      </c>
      <c r="M219" s="40">
        <f>+F219+L219</f>
        <v>71711487704</v>
      </c>
      <c r="N219" s="72">
        <f t="shared" si="210"/>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218"/>
        <v>1</v>
      </c>
      <c r="Z219" s="43">
        <f t="shared" si="219"/>
        <v>0.33246812246331531</v>
      </c>
      <c r="AA219" s="43">
        <f t="shared" si="220"/>
        <v>0.33246812246331531</v>
      </c>
      <c r="AB219" s="43">
        <f t="shared" si="221"/>
        <v>0.33246812246331531</v>
      </c>
      <c r="AC219" s="157">
        <f t="shared" si="213"/>
        <v>1</v>
      </c>
    </row>
    <row r="220" spans="1:29" ht="74.25" customHeight="1" x14ac:dyDescent="0.25">
      <c r="A220" s="51" t="s">
        <v>365</v>
      </c>
      <c r="B220" s="102" t="s">
        <v>38</v>
      </c>
      <c r="C220" s="30">
        <v>11</v>
      </c>
      <c r="D220" s="30" t="s">
        <v>39</v>
      </c>
      <c r="E220" s="53" t="s">
        <v>366</v>
      </c>
      <c r="F220" s="48">
        <f t="shared" ref="F220:K222" si="224">+F221</f>
        <v>43684000000</v>
      </c>
      <c r="G220" s="48">
        <f t="shared" si="224"/>
        <v>0</v>
      </c>
      <c r="H220" s="48">
        <f t="shared" si="224"/>
        <v>0</v>
      </c>
      <c r="I220" s="48">
        <f t="shared" si="224"/>
        <v>0</v>
      </c>
      <c r="J220" s="48">
        <f t="shared" si="224"/>
        <v>0</v>
      </c>
      <c r="K220" s="48">
        <f t="shared" si="224"/>
        <v>0</v>
      </c>
      <c r="L220" s="25">
        <f t="shared" si="208"/>
        <v>0</v>
      </c>
      <c r="M220" s="48">
        <f>+M221</f>
        <v>43684000000</v>
      </c>
      <c r="N220" s="64">
        <f t="shared" si="210"/>
        <v>5.2670152856719131E-3</v>
      </c>
      <c r="O220" s="48">
        <f t="shared" ref="O220:X222" si="225">+O221</f>
        <v>0</v>
      </c>
      <c r="P220" s="48">
        <f t="shared" si="225"/>
        <v>41006948250</v>
      </c>
      <c r="Q220" s="48">
        <f t="shared" si="225"/>
        <v>2677051750</v>
      </c>
      <c r="R220" s="48">
        <f t="shared" si="225"/>
        <v>40977940650</v>
      </c>
      <c r="S220" s="48">
        <f t="shared" si="225"/>
        <v>2706059350</v>
      </c>
      <c r="T220" s="48">
        <f t="shared" si="225"/>
        <v>29007600</v>
      </c>
      <c r="U220" s="48">
        <f t="shared" si="225"/>
        <v>293940650</v>
      </c>
      <c r="V220" s="48">
        <f t="shared" si="225"/>
        <v>40684000000</v>
      </c>
      <c r="W220" s="48">
        <f t="shared" si="225"/>
        <v>293940650</v>
      </c>
      <c r="X220" s="48">
        <f t="shared" si="225"/>
        <v>0</v>
      </c>
      <c r="Y220" s="34">
        <f t="shared" si="218"/>
        <v>0.93805376453621458</v>
      </c>
      <c r="Z220" s="34">
        <f t="shared" si="219"/>
        <v>6.728794295394195E-3</v>
      </c>
      <c r="AA220" s="34">
        <f t="shared" si="220"/>
        <v>6.728794295394195E-3</v>
      </c>
      <c r="AB220" s="34">
        <f t="shared" si="221"/>
        <v>7.1731435337514943E-3</v>
      </c>
      <c r="AC220" s="154">
        <f t="shared" si="213"/>
        <v>1</v>
      </c>
    </row>
    <row r="221" spans="1:29" ht="81.75" customHeight="1" x14ac:dyDescent="0.25">
      <c r="A221" s="51" t="s">
        <v>367</v>
      </c>
      <c r="B221" s="102" t="s">
        <v>38</v>
      </c>
      <c r="C221" s="30">
        <v>11</v>
      </c>
      <c r="D221" s="30" t="s">
        <v>39</v>
      </c>
      <c r="E221" s="31" t="s">
        <v>247</v>
      </c>
      <c r="F221" s="48">
        <f t="shared" si="224"/>
        <v>43684000000</v>
      </c>
      <c r="G221" s="48">
        <f t="shared" si="224"/>
        <v>0</v>
      </c>
      <c r="H221" s="48">
        <f t="shared" si="224"/>
        <v>0</v>
      </c>
      <c r="I221" s="48">
        <f t="shared" si="224"/>
        <v>0</v>
      </c>
      <c r="J221" s="48">
        <f t="shared" si="224"/>
        <v>0</v>
      </c>
      <c r="K221" s="48">
        <f t="shared" si="224"/>
        <v>0</v>
      </c>
      <c r="L221" s="25">
        <f t="shared" si="208"/>
        <v>0</v>
      </c>
      <c r="M221" s="48">
        <f>+M222</f>
        <v>43684000000</v>
      </c>
      <c r="N221" s="64">
        <f t="shared" si="210"/>
        <v>5.2670152856719131E-3</v>
      </c>
      <c r="O221" s="48">
        <f t="shared" si="225"/>
        <v>0</v>
      </c>
      <c r="P221" s="48">
        <f t="shared" si="225"/>
        <v>41006948250</v>
      </c>
      <c r="Q221" s="48">
        <f t="shared" si="225"/>
        <v>2677051750</v>
      </c>
      <c r="R221" s="48">
        <f t="shared" si="225"/>
        <v>40977940650</v>
      </c>
      <c r="S221" s="48">
        <f t="shared" si="225"/>
        <v>2706059350</v>
      </c>
      <c r="T221" s="48">
        <f t="shared" si="225"/>
        <v>29007600</v>
      </c>
      <c r="U221" s="48">
        <f t="shared" si="225"/>
        <v>293940650</v>
      </c>
      <c r="V221" s="48">
        <f t="shared" si="225"/>
        <v>40684000000</v>
      </c>
      <c r="W221" s="48">
        <f t="shared" si="225"/>
        <v>293940650</v>
      </c>
      <c r="X221" s="48">
        <f t="shared" si="225"/>
        <v>0</v>
      </c>
      <c r="Y221" s="34">
        <f t="shared" si="218"/>
        <v>0.93805376453621458</v>
      </c>
      <c r="Z221" s="34">
        <f t="shared" si="219"/>
        <v>6.728794295394195E-3</v>
      </c>
      <c r="AA221" s="34">
        <f t="shared" si="220"/>
        <v>6.728794295394195E-3</v>
      </c>
      <c r="AB221" s="34">
        <f t="shared" si="221"/>
        <v>7.1731435337514943E-3</v>
      </c>
      <c r="AC221" s="154">
        <f t="shared" si="213"/>
        <v>1</v>
      </c>
    </row>
    <row r="222" spans="1:29" ht="41.25" customHeight="1" x14ac:dyDescent="0.25">
      <c r="A222" s="51" t="s">
        <v>368</v>
      </c>
      <c r="B222" s="102" t="s">
        <v>38</v>
      </c>
      <c r="C222" s="30">
        <v>11</v>
      </c>
      <c r="D222" s="30" t="s">
        <v>39</v>
      </c>
      <c r="E222" s="53" t="s">
        <v>261</v>
      </c>
      <c r="F222" s="48">
        <f t="shared" si="224"/>
        <v>43684000000</v>
      </c>
      <c r="G222" s="48">
        <f t="shared" si="224"/>
        <v>0</v>
      </c>
      <c r="H222" s="48">
        <f t="shared" si="224"/>
        <v>0</v>
      </c>
      <c r="I222" s="48">
        <f t="shared" si="224"/>
        <v>0</v>
      </c>
      <c r="J222" s="48">
        <f t="shared" si="224"/>
        <v>0</v>
      </c>
      <c r="K222" s="48">
        <f t="shared" si="224"/>
        <v>0</v>
      </c>
      <c r="L222" s="25">
        <f t="shared" si="208"/>
        <v>0</v>
      </c>
      <c r="M222" s="48">
        <f>+M223</f>
        <v>43684000000</v>
      </c>
      <c r="N222" s="64">
        <f t="shared" si="210"/>
        <v>5.2670152856719131E-3</v>
      </c>
      <c r="O222" s="48">
        <f t="shared" si="225"/>
        <v>0</v>
      </c>
      <c r="P222" s="48">
        <f t="shared" si="225"/>
        <v>41006948250</v>
      </c>
      <c r="Q222" s="48">
        <f t="shared" si="225"/>
        <v>2677051750</v>
      </c>
      <c r="R222" s="48">
        <f t="shared" si="225"/>
        <v>40977940650</v>
      </c>
      <c r="S222" s="48">
        <f t="shared" si="225"/>
        <v>2706059350</v>
      </c>
      <c r="T222" s="48">
        <f t="shared" si="225"/>
        <v>29007600</v>
      </c>
      <c r="U222" s="48">
        <f t="shared" si="225"/>
        <v>293940650</v>
      </c>
      <c r="V222" s="48">
        <f t="shared" si="225"/>
        <v>40684000000</v>
      </c>
      <c r="W222" s="48">
        <f t="shared" si="225"/>
        <v>293940650</v>
      </c>
      <c r="X222" s="48">
        <f t="shared" si="225"/>
        <v>0</v>
      </c>
      <c r="Y222" s="34">
        <f t="shared" si="218"/>
        <v>0.93805376453621458</v>
      </c>
      <c r="Z222" s="34">
        <f t="shared" si="219"/>
        <v>6.728794295394195E-3</v>
      </c>
      <c r="AA222" s="34">
        <f t="shared" si="220"/>
        <v>6.728794295394195E-3</v>
      </c>
      <c r="AB222" s="34">
        <f t="shared" si="221"/>
        <v>7.1731435337514943E-3</v>
      </c>
      <c r="AC222" s="154">
        <f t="shared" si="213"/>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208"/>
        <v>0</v>
      </c>
      <c r="M223" s="40">
        <f>+F223+L223</f>
        <v>43684000000</v>
      </c>
      <c r="N223" s="41">
        <f t="shared" si="210"/>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218"/>
        <v>0.93805376453621458</v>
      </c>
      <c r="Z223" s="43">
        <f t="shared" si="219"/>
        <v>6.728794295394195E-3</v>
      </c>
      <c r="AA223" s="43">
        <f t="shared" si="220"/>
        <v>6.728794295394195E-3</v>
      </c>
      <c r="AB223" s="43">
        <f t="shared" si="221"/>
        <v>7.1731435337514943E-3</v>
      </c>
      <c r="AC223" s="157">
        <f t="shared" si="213"/>
        <v>1</v>
      </c>
    </row>
    <row r="224" spans="1:29" ht="93" customHeight="1" x14ac:dyDescent="0.25">
      <c r="A224" s="51" t="s">
        <v>370</v>
      </c>
      <c r="B224" s="102" t="s">
        <v>38</v>
      </c>
      <c r="C224" s="30">
        <v>11</v>
      </c>
      <c r="D224" s="30" t="s">
        <v>39</v>
      </c>
      <c r="E224" s="53" t="s">
        <v>371</v>
      </c>
      <c r="F224" s="48">
        <f t="shared" ref="F224:K226" si="226">+F225</f>
        <v>358942237391</v>
      </c>
      <c r="G224" s="48">
        <f t="shared" si="226"/>
        <v>0</v>
      </c>
      <c r="H224" s="48">
        <f t="shared" si="226"/>
        <v>0</v>
      </c>
      <c r="I224" s="48">
        <f t="shared" si="226"/>
        <v>0</v>
      </c>
      <c r="J224" s="48">
        <f t="shared" si="226"/>
        <v>0</v>
      </c>
      <c r="K224" s="48">
        <f t="shared" si="226"/>
        <v>0</v>
      </c>
      <c r="L224" s="25">
        <f t="shared" si="208"/>
        <v>0</v>
      </c>
      <c r="M224" s="48">
        <f>+M225</f>
        <v>358942237391</v>
      </c>
      <c r="N224" s="64">
        <f t="shared" si="210"/>
        <v>4.3277956483190036E-2</v>
      </c>
      <c r="O224" s="48">
        <f t="shared" ref="O224:X226" si="227">+O225</f>
        <v>0</v>
      </c>
      <c r="P224" s="48">
        <f t="shared" si="227"/>
        <v>358942237391</v>
      </c>
      <c r="Q224" s="48">
        <f t="shared" si="227"/>
        <v>0</v>
      </c>
      <c r="R224" s="48">
        <f t="shared" si="227"/>
        <v>358942237391</v>
      </c>
      <c r="S224" s="48">
        <f t="shared" si="227"/>
        <v>0</v>
      </c>
      <c r="T224" s="48">
        <f t="shared" si="227"/>
        <v>0</v>
      </c>
      <c r="U224" s="48">
        <f t="shared" si="227"/>
        <v>0</v>
      </c>
      <c r="V224" s="48">
        <f t="shared" si="227"/>
        <v>358942237391</v>
      </c>
      <c r="W224" s="48">
        <f t="shared" si="227"/>
        <v>0</v>
      </c>
      <c r="X224" s="48">
        <f t="shared" si="227"/>
        <v>0</v>
      </c>
      <c r="Y224" s="34">
        <f t="shared" si="218"/>
        <v>1</v>
      </c>
      <c r="Z224" s="34">
        <f t="shared" si="219"/>
        <v>0</v>
      </c>
      <c r="AA224" s="34">
        <f t="shared" si="220"/>
        <v>0</v>
      </c>
      <c r="AB224" s="34">
        <f t="shared" si="221"/>
        <v>0</v>
      </c>
      <c r="AC224" s="154" t="s">
        <v>545</v>
      </c>
    </row>
    <row r="225" spans="1:29" ht="84.75" customHeight="1" x14ac:dyDescent="0.25">
      <c r="A225" s="51" t="s">
        <v>372</v>
      </c>
      <c r="B225" s="102" t="s">
        <v>38</v>
      </c>
      <c r="C225" s="30">
        <v>11</v>
      </c>
      <c r="D225" s="30" t="s">
        <v>39</v>
      </c>
      <c r="E225" s="31" t="s">
        <v>247</v>
      </c>
      <c r="F225" s="48">
        <f t="shared" si="226"/>
        <v>358942237391</v>
      </c>
      <c r="G225" s="48">
        <f t="shared" si="226"/>
        <v>0</v>
      </c>
      <c r="H225" s="48">
        <f t="shared" si="226"/>
        <v>0</v>
      </c>
      <c r="I225" s="48">
        <f t="shared" si="226"/>
        <v>0</v>
      </c>
      <c r="J225" s="48">
        <f t="shared" si="226"/>
        <v>0</v>
      </c>
      <c r="K225" s="48">
        <f t="shared" si="226"/>
        <v>0</v>
      </c>
      <c r="L225" s="25">
        <f t="shared" si="208"/>
        <v>0</v>
      </c>
      <c r="M225" s="48">
        <f>+M226</f>
        <v>358942237391</v>
      </c>
      <c r="N225" s="64">
        <f t="shared" si="210"/>
        <v>4.3277956483190036E-2</v>
      </c>
      <c r="O225" s="48">
        <f t="shared" si="227"/>
        <v>0</v>
      </c>
      <c r="P225" s="48">
        <f t="shared" si="227"/>
        <v>358942237391</v>
      </c>
      <c r="Q225" s="48">
        <f t="shared" si="227"/>
        <v>0</v>
      </c>
      <c r="R225" s="48">
        <f t="shared" si="227"/>
        <v>358942237391</v>
      </c>
      <c r="S225" s="48">
        <f t="shared" si="227"/>
        <v>0</v>
      </c>
      <c r="T225" s="48">
        <f t="shared" si="227"/>
        <v>0</v>
      </c>
      <c r="U225" s="48">
        <f t="shared" si="227"/>
        <v>0</v>
      </c>
      <c r="V225" s="48">
        <f t="shared" si="227"/>
        <v>358942237391</v>
      </c>
      <c r="W225" s="48">
        <f t="shared" si="227"/>
        <v>0</v>
      </c>
      <c r="X225" s="48">
        <f t="shared" si="227"/>
        <v>0</v>
      </c>
      <c r="Y225" s="34">
        <f t="shared" si="218"/>
        <v>1</v>
      </c>
      <c r="Z225" s="34">
        <f t="shared" si="219"/>
        <v>0</v>
      </c>
      <c r="AA225" s="34">
        <f t="shared" si="220"/>
        <v>0</v>
      </c>
      <c r="AB225" s="34">
        <f t="shared" si="221"/>
        <v>0</v>
      </c>
      <c r="AC225" s="154" t="s">
        <v>545</v>
      </c>
    </row>
    <row r="226" spans="1:29" ht="42" customHeight="1" x14ac:dyDescent="0.25">
      <c r="A226" s="51" t="s">
        <v>373</v>
      </c>
      <c r="B226" s="102" t="s">
        <v>38</v>
      </c>
      <c r="C226" s="30">
        <v>11</v>
      </c>
      <c r="D226" s="30" t="s">
        <v>39</v>
      </c>
      <c r="E226" s="53" t="s">
        <v>261</v>
      </c>
      <c r="F226" s="48">
        <f t="shared" si="226"/>
        <v>358942237391</v>
      </c>
      <c r="G226" s="48">
        <f t="shared" si="226"/>
        <v>0</v>
      </c>
      <c r="H226" s="48">
        <f t="shared" si="226"/>
        <v>0</v>
      </c>
      <c r="I226" s="48">
        <f t="shared" si="226"/>
        <v>0</v>
      </c>
      <c r="J226" s="48">
        <f t="shared" si="226"/>
        <v>0</v>
      </c>
      <c r="K226" s="48">
        <f t="shared" si="226"/>
        <v>0</v>
      </c>
      <c r="L226" s="25">
        <f t="shared" si="208"/>
        <v>0</v>
      </c>
      <c r="M226" s="48">
        <f>+M227</f>
        <v>358942237391</v>
      </c>
      <c r="N226" s="64">
        <f t="shared" si="210"/>
        <v>4.3277956483190036E-2</v>
      </c>
      <c r="O226" s="48">
        <f t="shared" si="227"/>
        <v>0</v>
      </c>
      <c r="P226" s="48">
        <f t="shared" si="227"/>
        <v>358942237391</v>
      </c>
      <c r="Q226" s="48">
        <f t="shared" si="227"/>
        <v>0</v>
      </c>
      <c r="R226" s="48">
        <f t="shared" si="227"/>
        <v>358942237391</v>
      </c>
      <c r="S226" s="48">
        <f t="shared" si="227"/>
        <v>0</v>
      </c>
      <c r="T226" s="48">
        <f t="shared" si="227"/>
        <v>0</v>
      </c>
      <c r="U226" s="48">
        <f t="shared" si="227"/>
        <v>0</v>
      </c>
      <c r="V226" s="48">
        <f t="shared" si="227"/>
        <v>358942237391</v>
      </c>
      <c r="W226" s="48">
        <f t="shared" si="227"/>
        <v>0</v>
      </c>
      <c r="X226" s="48">
        <f t="shared" si="227"/>
        <v>0</v>
      </c>
      <c r="Y226" s="34">
        <f t="shared" si="218"/>
        <v>1</v>
      </c>
      <c r="Z226" s="34">
        <f t="shared" si="219"/>
        <v>0</v>
      </c>
      <c r="AA226" s="34">
        <f t="shared" si="220"/>
        <v>0</v>
      </c>
      <c r="AB226" s="34">
        <f t="shared" si="22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208"/>
        <v>0</v>
      </c>
      <c r="M227" s="40">
        <f>+F227+L227</f>
        <v>358942237391</v>
      </c>
      <c r="N227" s="72">
        <f t="shared" si="210"/>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218"/>
        <v>1</v>
      </c>
      <c r="Z227" s="43">
        <f t="shared" si="219"/>
        <v>0</v>
      </c>
      <c r="AA227" s="43">
        <f t="shared" si="220"/>
        <v>0</v>
      </c>
      <c r="AB227" s="43">
        <f t="shared" si="221"/>
        <v>0</v>
      </c>
      <c r="AC227" s="157" t="s">
        <v>545</v>
      </c>
    </row>
    <row r="228" spans="1:29" ht="88.5" customHeight="1" x14ac:dyDescent="0.25">
      <c r="A228" s="51" t="s">
        <v>375</v>
      </c>
      <c r="B228" s="102" t="s">
        <v>38</v>
      </c>
      <c r="C228" s="30">
        <v>11</v>
      </c>
      <c r="D228" s="30" t="s">
        <v>39</v>
      </c>
      <c r="E228" s="53" t="s">
        <v>376</v>
      </c>
      <c r="F228" s="48">
        <f t="shared" ref="F228:K230" si="228">+F229</f>
        <v>175734523132</v>
      </c>
      <c r="G228" s="48">
        <f t="shared" si="228"/>
        <v>0</v>
      </c>
      <c r="H228" s="48">
        <f t="shared" si="228"/>
        <v>0</v>
      </c>
      <c r="I228" s="48">
        <f t="shared" si="228"/>
        <v>0</v>
      </c>
      <c r="J228" s="48">
        <f t="shared" si="228"/>
        <v>0</v>
      </c>
      <c r="K228" s="48">
        <f t="shared" si="228"/>
        <v>0</v>
      </c>
      <c r="L228" s="25">
        <f t="shared" si="208"/>
        <v>0</v>
      </c>
      <c r="M228" s="48">
        <f>+M229</f>
        <v>175734523132</v>
      </c>
      <c r="N228" s="64">
        <f t="shared" si="210"/>
        <v>2.118845388601109E-2</v>
      </c>
      <c r="O228" s="48">
        <f t="shared" ref="O228:X230" si="229">+O229</f>
        <v>0</v>
      </c>
      <c r="P228" s="48">
        <f t="shared" si="229"/>
        <v>175734523132</v>
      </c>
      <c r="Q228" s="48">
        <f t="shared" si="229"/>
        <v>0</v>
      </c>
      <c r="R228" s="48">
        <f t="shared" si="229"/>
        <v>175734523132</v>
      </c>
      <c r="S228" s="48">
        <f t="shared" si="229"/>
        <v>0</v>
      </c>
      <c r="T228" s="48">
        <f t="shared" si="229"/>
        <v>0</v>
      </c>
      <c r="U228" s="48">
        <f t="shared" si="229"/>
        <v>0</v>
      </c>
      <c r="V228" s="48">
        <f t="shared" si="229"/>
        <v>175734523132</v>
      </c>
      <c r="W228" s="48">
        <f t="shared" si="229"/>
        <v>0</v>
      </c>
      <c r="X228" s="48">
        <f t="shared" si="229"/>
        <v>0</v>
      </c>
      <c r="Y228" s="34">
        <f t="shared" si="218"/>
        <v>1</v>
      </c>
      <c r="Z228" s="34">
        <f t="shared" si="219"/>
        <v>0</v>
      </c>
      <c r="AA228" s="34">
        <f t="shared" si="220"/>
        <v>0</v>
      </c>
      <c r="AB228" s="34">
        <f t="shared" si="221"/>
        <v>0</v>
      </c>
      <c r="AC228" s="154" t="s">
        <v>545</v>
      </c>
    </row>
    <row r="229" spans="1:29" ht="88.5" customHeight="1" x14ac:dyDescent="0.25">
      <c r="A229" s="51" t="s">
        <v>377</v>
      </c>
      <c r="B229" s="102" t="s">
        <v>38</v>
      </c>
      <c r="C229" s="30">
        <v>11</v>
      </c>
      <c r="D229" s="30" t="s">
        <v>39</v>
      </c>
      <c r="E229" s="31" t="s">
        <v>247</v>
      </c>
      <c r="F229" s="48">
        <f t="shared" si="228"/>
        <v>175734523132</v>
      </c>
      <c r="G229" s="48">
        <f t="shared" si="228"/>
        <v>0</v>
      </c>
      <c r="H229" s="48">
        <f t="shared" si="228"/>
        <v>0</v>
      </c>
      <c r="I229" s="48">
        <f t="shared" si="228"/>
        <v>0</v>
      </c>
      <c r="J229" s="48">
        <f t="shared" si="228"/>
        <v>0</v>
      </c>
      <c r="K229" s="48">
        <f t="shared" si="228"/>
        <v>0</v>
      </c>
      <c r="L229" s="25">
        <f t="shared" si="208"/>
        <v>0</v>
      </c>
      <c r="M229" s="48">
        <f>+M230</f>
        <v>175734523132</v>
      </c>
      <c r="N229" s="64">
        <f t="shared" si="210"/>
        <v>2.118845388601109E-2</v>
      </c>
      <c r="O229" s="48">
        <f t="shared" si="229"/>
        <v>0</v>
      </c>
      <c r="P229" s="48">
        <f t="shared" si="229"/>
        <v>175734523132</v>
      </c>
      <c r="Q229" s="48">
        <f t="shared" si="229"/>
        <v>0</v>
      </c>
      <c r="R229" s="48">
        <f t="shared" si="229"/>
        <v>175734523132</v>
      </c>
      <c r="S229" s="48">
        <f t="shared" si="229"/>
        <v>0</v>
      </c>
      <c r="T229" s="48">
        <f t="shared" si="229"/>
        <v>0</v>
      </c>
      <c r="U229" s="48">
        <f t="shared" si="229"/>
        <v>0</v>
      </c>
      <c r="V229" s="48">
        <f t="shared" si="229"/>
        <v>175734523132</v>
      </c>
      <c r="W229" s="48">
        <f t="shared" si="229"/>
        <v>0</v>
      </c>
      <c r="X229" s="48">
        <f t="shared" si="229"/>
        <v>0</v>
      </c>
      <c r="Y229" s="34">
        <f t="shared" si="218"/>
        <v>1</v>
      </c>
      <c r="Z229" s="34">
        <f t="shared" si="219"/>
        <v>0</v>
      </c>
      <c r="AA229" s="34">
        <f t="shared" si="220"/>
        <v>0</v>
      </c>
      <c r="AB229" s="34">
        <f t="shared" si="221"/>
        <v>0</v>
      </c>
      <c r="AC229" s="154" t="s">
        <v>545</v>
      </c>
    </row>
    <row r="230" spans="1:29" ht="42" customHeight="1" x14ac:dyDescent="0.25">
      <c r="A230" s="51" t="s">
        <v>378</v>
      </c>
      <c r="B230" s="102" t="s">
        <v>38</v>
      </c>
      <c r="C230" s="30">
        <v>11</v>
      </c>
      <c r="D230" s="30" t="s">
        <v>39</v>
      </c>
      <c r="E230" s="53" t="s">
        <v>261</v>
      </c>
      <c r="F230" s="48">
        <f t="shared" si="228"/>
        <v>175734523132</v>
      </c>
      <c r="G230" s="48">
        <f t="shared" si="228"/>
        <v>0</v>
      </c>
      <c r="H230" s="48">
        <f t="shared" si="228"/>
        <v>0</v>
      </c>
      <c r="I230" s="48">
        <f t="shared" si="228"/>
        <v>0</v>
      </c>
      <c r="J230" s="48">
        <f t="shared" si="228"/>
        <v>0</v>
      </c>
      <c r="K230" s="48">
        <f t="shared" si="228"/>
        <v>0</v>
      </c>
      <c r="L230" s="25">
        <f t="shared" si="208"/>
        <v>0</v>
      </c>
      <c r="M230" s="48">
        <f>+M231</f>
        <v>175734523132</v>
      </c>
      <c r="N230" s="64">
        <f t="shared" si="210"/>
        <v>2.118845388601109E-2</v>
      </c>
      <c r="O230" s="48">
        <f t="shared" si="229"/>
        <v>0</v>
      </c>
      <c r="P230" s="48">
        <f t="shared" si="229"/>
        <v>175734523132</v>
      </c>
      <c r="Q230" s="48">
        <f t="shared" si="229"/>
        <v>0</v>
      </c>
      <c r="R230" s="48">
        <f t="shared" si="229"/>
        <v>175734523132</v>
      </c>
      <c r="S230" s="48">
        <f t="shared" si="229"/>
        <v>0</v>
      </c>
      <c r="T230" s="48">
        <f t="shared" si="229"/>
        <v>0</v>
      </c>
      <c r="U230" s="48">
        <f t="shared" si="229"/>
        <v>0</v>
      </c>
      <c r="V230" s="48">
        <f t="shared" si="229"/>
        <v>175734523132</v>
      </c>
      <c r="W230" s="48">
        <f t="shared" si="229"/>
        <v>0</v>
      </c>
      <c r="X230" s="48">
        <f t="shared" si="229"/>
        <v>0</v>
      </c>
      <c r="Y230" s="34">
        <f t="shared" si="218"/>
        <v>1</v>
      </c>
      <c r="Z230" s="34">
        <f t="shared" si="219"/>
        <v>0</v>
      </c>
      <c r="AA230" s="34">
        <f t="shared" si="220"/>
        <v>0</v>
      </c>
      <c r="AB230" s="34">
        <f t="shared" si="22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208"/>
        <v>0</v>
      </c>
      <c r="M231" s="40">
        <f>+F231+L231</f>
        <v>175734523132</v>
      </c>
      <c r="N231" s="72">
        <f t="shared" si="210"/>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218"/>
        <v>1</v>
      </c>
      <c r="Z231" s="43">
        <f t="shared" si="219"/>
        <v>0</v>
      </c>
      <c r="AA231" s="43">
        <f t="shared" si="220"/>
        <v>0</v>
      </c>
      <c r="AB231" s="43">
        <f t="shared" si="221"/>
        <v>0</v>
      </c>
      <c r="AC231" s="157" t="s">
        <v>545</v>
      </c>
    </row>
    <row r="232" spans="1:29" ht="93" customHeight="1" x14ac:dyDescent="0.25">
      <c r="A232" s="51" t="s">
        <v>380</v>
      </c>
      <c r="B232" s="102" t="s">
        <v>38</v>
      </c>
      <c r="C232" s="30">
        <v>11</v>
      </c>
      <c r="D232" s="30" t="s">
        <v>39</v>
      </c>
      <c r="E232" s="53" t="s">
        <v>381</v>
      </c>
      <c r="F232" s="48">
        <f t="shared" ref="F232:K234" si="230">+F233</f>
        <v>395927154984</v>
      </c>
      <c r="G232" s="48">
        <f t="shared" si="230"/>
        <v>0</v>
      </c>
      <c r="H232" s="48">
        <f t="shared" si="230"/>
        <v>0</v>
      </c>
      <c r="I232" s="48">
        <f t="shared" si="230"/>
        <v>0</v>
      </c>
      <c r="J232" s="48">
        <f t="shared" si="230"/>
        <v>0</v>
      </c>
      <c r="K232" s="48">
        <f t="shared" si="230"/>
        <v>0</v>
      </c>
      <c r="L232" s="25">
        <f t="shared" ref="L232:L263" si="231">+G232-H232-I232+J232-K232</f>
        <v>0</v>
      </c>
      <c r="M232" s="48">
        <f>+M233</f>
        <v>395927154984</v>
      </c>
      <c r="N232" s="64">
        <f t="shared" si="210"/>
        <v>4.7737257973475888E-2</v>
      </c>
      <c r="O232" s="48">
        <f t="shared" ref="O232:X234" si="232">+O233</f>
        <v>0</v>
      </c>
      <c r="P232" s="48">
        <f t="shared" si="232"/>
        <v>395927154984</v>
      </c>
      <c r="Q232" s="48">
        <f t="shared" si="232"/>
        <v>0</v>
      </c>
      <c r="R232" s="48">
        <f t="shared" si="232"/>
        <v>395927154984</v>
      </c>
      <c r="S232" s="48">
        <f t="shared" si="232"/>
        <v>0</v>
      </c>
      <c r="T232" s="48">
        <f t="shared" si="232"/>
        <v>0</v>
      </c>
      <c r="U232" s="48">
        <f t="shared" si="232"/>
        <v>0</v>
      </c>
      <c r="V232" s="48">
        <f t="shared" si="232"/>
        <v>395927154984</v>
      </c>
      <c r="W232" s="48">
        <f t="shared" si="232"/>
        <v>0</v>
      </c>
      <c r="X232" s="48">
        <f t="shared" si="232"/>
        <v>0</v>
      </c>
      <c r="Y232" s="34">
        <f t="shared" si="218"/>
        <v>1</v>
      </c>
      <c r="Z232" s="34">
        <f t="shared" si="219"/>
        <v>0</v>
      </c>
      <c r="AA232" s="34">
        <f t="shared" si="220"/>
        <v>0</v>
      </c>
      <c r="AB232" s="34">
        <f t="shared" si="221"/>
        <v>0</v>
      </c>
      <c r="AC232" s="154" t="s">
        <v>545</v>
      </c>
    </row>
    <row r="233" spans="1:29" ht="89.25" customHeight="1" x14ac:dyDescent="0.25">
      <c r="A233" s="51" t="s">
        <v>382</v>
      </c>
      <c r="B233" s="102" t="s">
        <v>38</v>
      </c>
      <c r="C233" s="30">
        <v>11</v>
      </c>
      <c r="D233" s="30" t="s">
        <v>39</v>
      </c>
      <c r="E233" s="31" t="s">
        <v>312</v>
      </c>
      <c r="F233" s="48">
        <f t="shared" si="230"/>
        <v>395927154984</v>
      </c>
      <c r="G233" s="48">
        <f t="shared" si="230"/>
        <v>0</v>
      </c>
      <c r="H233" s="48">
        <f t="shared" si="230"/>
        <v>0</v>
      </c>
      <c r="I233" s="48">
        <f t="shared" si="230"/>
        <v>0</v>
      </c>
      <c r="J233" s="48">
        <f t="shared" si="230"/>
        <v>0</v>
      </c>
      <c r="K233" s="48">
        <f t="shared" si="230"/>
        <v>0</v>
      </c>
      <c r="L233" s="25">
        <f t="shared" si="231"/>
        <v>0</v>
      </c>
      <c r="M233" s="48">
        <f>+M234</f>
        <v>395927154984</v>
      </c>
      <c r="N233" s="64">
        <f t="shared" si="210"/>
        <v>4.7737257973475888E-2</v>
      </c>
      <c r="O233" s="48">
        <f t="shared" si="232"/>
        <v>0</v>
      </c>
      <c r="P233" s="48">
        <f t="shared" si="232"/>
        <v>395927154984</v>
      </c>
      <c r="Q233" s="48">
        <f t="shared" si="232"/>
        <v>0</v>
      </c>
      <c r="R233" s="48">
        <f t="shared" si="232"/>
        <v>395927154984</v>
      </c>
      <c r="S233" s="48">
        <f t="shared" si="232"/>
        <v>0</v>
      </c>
      <c r="T233" s="48">
        <f t="shared" si="232"/>
        <v>0</v>
      </c>
      <c r="U233" s="48">
        <f t="shared" si="232"/>
        <v>0</v>
      </c>
      <c r="V233" s="48">
        <f t="shared" si="232"/>
        <v>395927154984</v>
      </c>
      <c r="W233" s="48">
        <f t="shared" si="232"/>
        <v>0</v>
      </c>
      <c r="X233" s="48">
        <f t="shared" si="232"/>
        <v>0</v>
      </c>
      <c r="Y233" s="34">
        <f t="shared" si="218"/>
        <v>1</v>
      </c>
      <c r="Z233" s="34">
        <f t="shared" si="219"/>
        <v>0</v>
      </c>
      <c r="AA233" s="34">
        <f t="shared" si="220"/>
        <v>0</v>
      </c>
      <c r="AB233" s="34">
        <f t="shared" si="221"/>
        <v>0</v>
      </c>
      <c r="AC233" s="154" t="s">
        <v>545</v>
      </c>
    </row>
    <row r="234" spans="1:29" ht="42" customHeight="1" x14ac:dyDescent="0.25">
      <c r="A234" s="51" t="s">
        <v>383</v>
      </c>
      <c r="B234" s="102" t="s">
        <v>38</v>
      </c>
      <c r="C234" s="30">
        <v>11</v>
      </c>
      <c r="D234" s="30" t="s">
        <v>39</v>
      </c>
      <c r="E234" s="53" t="s">
        <v>261</v>
      </c>
      <c r="F234" s="48">
        <f t="shared" si="230"/>
        <v>395927154984</v>
      </c>
      <c r="G234" s="48">
        <f t="shared" si="230"/>
        <v>0</v>
      </c>
      <c r="H234" s="48">
        <f t="shared" si="230"/>
        <v>0</v>
      </c>
      <c r="I234" s="48">
        <f t="shared" si="230"/>
        <v>0</v>
      </c>
      <c r="J234" s="48">
        <f t="shared" si="230"/>
        <v>0</v>
      </c>
      <c r="K234" s="48">
        <f t="shared" si="230"/>
        <v>0</v>
      </c>
      <c r="L234" s="25">
        <f t="shared" si="231"/>
        <v>0</v>
      </c>
      <c r="M234" s="48">
        <f>+M235</f>
        <v>395927154984</v>
      </c>
      <c r="N234" s="64">
        <f t="shared" si="210"/>
        <v>4.7737257973475888E-2</v>
      </c>
      <c r="O234" s="48">
        <f t="shared" si="232"/>
        <v>0</v>
      </c>
      <c r="P234" s="48">
        <f t="shared" si="232"/>
        <v>395927154984</v>
      </c>
      <c r="Q234" s="48">
        <f t="shared" si="232"/>
        <v>0</v>
      </c>
      <c r="R234" s="48">
        <f t="shared" si="232"/>
        <v>395927154984</v>
      </c>
      <c r="S234" s="48">
        <f t="shared" si="232"/>
        <v>0</v>
      </c>
      <c r="T234" s="48">
        <f t="shared" si="232"/>
        <v>0</v>
      </c>
      <c r="U234" s="48">
        <f t="shared" si="232"/>
        <v>0</v>
      </c>
      <c r="V234" s="48">
        <f t="shared" si="232"/>
        <v>395927154984</v>
      </c>
      <c r="W234" s="48">
        <f t="shared" si="232"/>
        <v>0</v>
      </c>
      <c r="X234" s="48">
        <f t="shared" si="232"/>
        <v>0</v>
      </c>
      <c r="Y234" s="34">
        <f t="shared" si="218"/>
        <v>1</v>
      </c>
      <c r="Z234" s="34">
        <f t="shared" si="219"/>
        <v>0</v>
      </c>
      <c r="AA234" s="34">
        <f t="shared" si="220"/>
        <v>0</v>
      </c>
      <c r="AB234" s="34">
        <f t="shared" si="22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231"/>
        <v>0</v>
      </c>
      <c r="M235" s="40">
        <f>+F235+L235</f>
        <v>395927154984</v>
      </c>
      <c r="N235" s="72">
        <f t="shared" si="210"/>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218"/>
        <v>1</v>
      </c>
      <c r="Z235" s="43">
        <f t="shared" si="219"/>
        <v>0</v>
      </c>
      <c r="AA235" s="43">
        <f t="shared" si="220"/>
        <v>0</v>
      </c>
      <c r="AB235" s="43">
        <f t="shared" si="221"/>
        <v>0</v>
      </c>
      <c r="AC235" s="157" t="s">
        <v>545</v>
      </c>
    </row>
    <row r="236" spans="1:29" ht="88.5" customHeight="1" x14ac:dyDescent="0.25">
      <c r="A236" s="51" t="s">
        <v>385</v>
      </c>
      <c r="B236" s="102" t="s">
        <v>38</v>
      </c>
      <c r="C236" s="30">
        <v>10</v>
      </c>
      <c r="D236" s="30" t="s">
        <v>39</v>
      </c>
      <c r="E236" s="53" t="s">
        <v>386</v>
      </c>
      <c r="F236" s="48">
        <f t="shared" ref="F236:K236" si="233">+F237</f>
        <v>10000000000</v>
      </c>
      <c r="G236" s="48">
        <f t="shared" si="233"/>
        <v>0</v>
      </c>
      <c r="H236" s="48">
        <f t="shared" si="233"/>
        <v>0</v>
      </c>
      <c r="I236" s="48">
        <f t="shared" si="233"/>
        <v>0</v>
      </c>
      <c r="J236" s="48">
        <f t="shared" si="233"/>
        <v>1305081540</v>
      </c>
      <c r="K236" s="48">
        <f t="shared" si="233"/>
        <v>1305081540</v>
      </c>
      <c r="L236" s="25">
        <f t="shared" si="231"/>
        <v>0</v>
      </c>
      <c r="M236" s="48">
        <f t="shared" ref="M236:X236" si="234">+M237</f>
        <v>10000000000</v>
      </c>
      <c r="N236" s="33">
        <f t="shared" si="234"/>
        <v>1.2057081049519076E-3</v>
      </c>
      <c r="O236" s="48">
        <f t="shared" si="234"/>
        <v>0</v>
      </c>
      <c r="P236" s="48">
        <f t="shared" si="234"/>
        <v>8265210987</v>
      </c>
      <c r="Q236" s="48">
        <f t="shared" si="234"/>
        <v>1734789013</v>
      </c>
      <c r="R236" s="48">
        <f t="shared" si="234"/>
        <v>1708628274.96</v>
      </c>
      <c r="S236" s="48">
        <f t="shared" si="234"/>
        <v>8291371725.0400009</v>
      </c>
      <c r="T236" s="48">
        <f t="shared" si="234"/>
        <v>6556582712.0400009</v>
      </c>
      <c r="U236" s="48">
        <f t="shared" si="234"/>
        <v>851972281.96000004</v>
      </c>
      <c r="V236" s="48">
        <f t="shared" si="234"/>
        <v>856655992.99999988</v>
      </c>
      <c r="W236" s="48">
        <f t="shared" si="234"/>
        <v>851972281.96000004</v>
      </c>
      <c r="X236" s="48">
        <f t="shared" si="234"/>
        <v>0</v>
      </c>
      <c r="Y236" s="34">
        <f t="shared" si="218"/>
        <v>0.17086282749600001</v>
      </c>
      <c r="Z236" s="34">
        <f t="shared" si="219"/>
        <v>8.5197228196000008E-2</v>
      </c>
      <c r="AA236" s="34">
        <f t="shared" si="220"/>
        <v>8.5197228196000008E-2</v>
      </c>
      <c r="AB236" s="34">
        <f t="shared" si="221"/>
        <v>0.49862939437774739</v>
      </c>
      <c r="AC236" s="154">
        <f t="shared" ref="AC236:AC280" si="235">+W236/U236</f>
        <v>1</v>
      </c>
    </row>
    <row r="237" spans="1:29" ht="88.5" customHeight="1" x14ac:dyDescent="0.25">
      <c r="A237" s="51" t="s">
        <v>387</v>
      </c>
      <c r="B237" s="102" t="s">
        <v>38</v>
      </c>
      <c r="C237" s="30">
        <v>10</v>
      </c>
      <c r="D237" s="30" t="s">
        <v>39</v>
      </c>
      <c r="E237" s="53" t="s">
        <v>388</v>
      </c>
      <c r="F237" s="48">
        <f t="shared" ref="F237:K237" si="236">+F238+F240</f>
        <v>10000000000</v>
      </c>
      <c r="G237" s="48">
        <f t="shared" si="236"/>
        <v>0</v>
      </c>
      <c r="H237" s="48">
        <f t="shared" si="236"/>
        <v>0</v>
      </c>
      <c r="I237" s="48">
        <f t="shared" si="236"/>
        <v>0</v>
      </c>
      <c r="J237" s="48">
        <f t="shared" si="236"/>
        <v>1305081540</v>
      </c>
      <c r="K237" s="48">
        <f t="shared" si="236"/>
        <v>1305081540</v>
      </c>
      <c r="L237" s="25">
        <f t="shared" si="231"/>
        <v>0</v>
      </c>
      <c r="M237" s="48">
        <f t="shared" ref="M237:X237" si="237">+M238+M240</f>
        <v>10000000000</v>
      </c>
      <c r="N237" s="33">
        <f t="shared" si="237"/>
        <v>1.2057081049519076E-3</v>
      </c>
      <c r="O237" s="48">
        <f t="shared" si="237"/>
        <v>0</v>
      </c>
      <c r="P237" s="48">
        <f t="shared" si="237"/>
        <v>8265210987</v>
      </c>
      <c r="Q237" s="48">
        <f t="shared" si="237"/>
        <v>1734789013</v>
      </c>
      <c r="R237" s="48">
        <f t="shared" si="237"/>
        <v>1708628274.96</v>
      </c>
      <c r="S237" s="48">
        <f t="shared" si="237"/>
        <v>8291371725.0400009</v>
      </c>
      <c r="T237" s="48">
        <f t="shared" si="237"/>
        <v>6556582712.0400009</v>
      </c>
      <c r="U237" s="48">
        <f t="shared" si="237"/>
        <v>851972281.96000004</v>
      </c>
      <c r="V237" s="48">
        <f t="shared" si="237"/>
        <v>856655992.99999988</v>
      </c>
      <c r="W237" s="48">
        <f t="shared" si="237"/>
        <v>851972281.96000004</v>
      </c>
      <c r="X237" s="48">
        <f t="shared" si="237"/>
        <v>0</v>
      </c>
      <c r="Y237" s="34">
        <f t="shared" si="218"/>
        <v>0.17086282749600001</v>
      </c>
      <c r="Z237" s="34">
        <f t="shared" si="219"/>
        <v>8.5197228196000008E-2</v>
      </c>
      <c r="AA237" s="34">
        <f t="shared" si="220"/>
        <v>8.5197228196000008E-2</v>
      </c>
      <c r="AB237" s="34">
        <f t="shared" si="221"/>
        <v>0.49862939437774739</v>
      </c>
      <c r="AC237" s="154">
        <f t="shared" si="235"/>
        <v>1</v>
      </c>
    </row>
    <row r="238" spans="1:29" ht="42" customHeight="1" x14ac:dyDescent="0.25">
      <c r="A238" s="51" t="s">
        <v>389</v>
      </c>
      <c r="B238" s="102" t="s">
        <v>38</v>
      </c>
      <c r="C238" s="30">
        <v>10</v>
      </c>
      <c r="D238" s="30" t="s">
        <v>39</v>
      </c>
      <c r="E238" s="53" t="s">
        <v>390</v>
      </c>
      <c r="F238" s="48">
        <f t="shared" ref="F238:K238" si="238">+F239</f>
        <v>2004858778</v>
      </c>
      <c r="G238" s="48">
        <f t="shared" si="238"/>
        <v>0</v>
      </c>
      <c r="H238" s="48">
        <f t="shared" si="238"/>
        <v>0</v>
      </c>
      <c r="I238" s="48">
        <f t="shared" si="238"/>
        <v>0</v>
      </c>
      <c r="J238" s="48">
        <f t="shared" si="238"/>
        <v>1305081540</v>
      </c>
      <c r="K238" s="48">
        <f t="shared" si="238"/>
        <v>0</v>
      </c>
      <c r="L238" s="25">
        <f t="shared" si="231"/>
        <v>1305081540</v>
      </c>
      <c r="M238" s="48">
        <f>+M239</f>
        <v>3309940318</v>
      </c>
      <c r="N238" s="33">
        <f t="shared" ref="N238:N269" si="239">M238/$M$328</f>
        <v>3.9908218683196948E-4</v>
      </c>
      <c r="O238" s="48">
        <f t="shared" ref="O238:X238" si="240">+O239</f>
        <v>0</v>
      </c>
      <c r="P238" s="48">
        <f t="shared" si="240"/>
        <v>3309940318</v>
      </c>
      <c r="Q238" s="48">
        <f t="shared" si="240"/>
        <v>0</v>
      </c>
      <c r="R238" s="48">
        <f t="shared" si="240"/>
        <v>16486.64</v>
      </c>
      <c r="S238" s="48">
        <f t="shared" si="240"/>
        <v>3309923831.3600001</v>
      </c>
      <c r="T238" s="48">
        <f t="shared" si="240"/>
        <v>3309923831.3600001</v>
      </c>
      <c r="U238" s="48">
        <f t="shared" si="240"/>
        <v>16486.64</v>
      </c>
      <c r="V238" s="48">
        <f t="shared" si="240"/>
        <v>0</v>
      </c>
      <c r="W238" s="48">
        <f t="shared" si="240"/>
        <v>16486.64</v>
      </c>
      <c r="X238" s="48">
        <f t="shared" si="240"/>
        <v>0</v>
      </c>
      <c r="Y238" s="34">
        <f t="shared" si="218"/>
        <v>4.9809478165944382E-6</v>
      </c>
      <c r="Z238" s="103">
        <f t="shared" si="219"/>
        <v>4.9809478165944382E-6</v>
      </c>
      <c r="AA238" s="103">
        <f t="shared" si="220"/>
        <v>4.9809478165944382E-6</v>
      </c>
      <c r="AB238" s="34">
        <f t="shared" si="221"/>
        <v>1</v>
      </c>
      <c r="AC238" s="154">
        <f t="shared" si="235"/>
        <v>1</v>
      </c>
    </row>
    <row r="239" spans="1:29" ht="42" customHeight="1" x14ac:dyDescent="0.25">
      <c r="A239" s="104" t="s">
        <v>391</v>
      </c>
      <c r="B239" s="105" t="s">
        <v>38</v>
      </c>
      <c r="C239" s="37">
        <v>10</v>
      </c>
      <c r="D239" s="37" t="s">
        <v>39</v>
      </c>
      <c r="E239" s="38" t="s">
        <v>251</v>
      </c>
      <c r="F239" s="39">
        <v>2004858778</v>
      </c>
      <c r="G239" s="39">
        <v>0</v>
      </c>
      <c r="H239" s="39">
        <v>0</v>
      </c>
      <c r="I239" s="39">
        <v>0</v>
      </c>
      <c r="J239" s="39">
        <v>1305081540</v>
      </c>
      <c r="K239" s="39">
        <v>0</v>
      </c>
      <c r="L239" s="39">
        <f t="shared" si="231"/>
        <v>1305081540</v>
      </c>
      <c r="M239" s="40">
        <f>+F239+L239</f>
        <v>3309940318</v>
      </c>
      <c r="N239" s="33">
        <f t="shared" si="239"/>
        <v>3.9908218683196948E-4</v>
      </c>
      <c r="O239" s="40">
        <v>0</v>
      </c>
      <c r="P239" s="40">
        <v>3309940318</v>
      </c>
      <c r="Q239" s="40">
        <f>M239-P239</f>
        <v>0</v>
      </c>
      <c r="R239" s="39">
        <v>16486.64</v>
      </c>
      <c r="S239" s="39">
        <f>+M239-R239</f>
        <v>3309923831.3600001</v>
      </c>
      <c r="T239" s="39">
        <f>P239-R239</f>
        <v>3309923831.3600001</v>
      </c>
      <c r="U239" s="39">
        <v>16486.64</v>
      </c>
      <c r="V239" s="39">
        <f>+R239-U239</f>
        <v>0</v>
      </c>
      <c r="W239" s="39">
        <v>16486.64</v>
      </c>
      <c r="X239" s="42">
        <f>+U239-W239</f>
        <v>0</v>
      </c>
      <c r="Y239" s="60">
        <f t="shared" si="218"/>
        <v>4.9809478165944382E-6</v>
      </c>
      <c r="Z239" s="60">
        <f t="shared" si="219"/>
        <v>4.9809478165944382E-6</v>
      </c>
      <c r="AA239" s="60">
        <f t="shared" si="220"/>
        <v>4.9809478165944382E-6</v>
      </c>
      <c r="AB239" s="43">
        <f t="shared" si="221"/>
        <v>1</v>
      </c>
      <c r="AC239" s="157">
        <f t="shared" si="235"/>
        <v>1</v>
      </c>
    </row>
    <row r="240" spans="1:29" ht="42" customHeight="1" x14ac:dyDescent="0.25">
      <c r="A240" s="51" t="s">
        <v>392</v>
      </c>
      <c r="B240" s="102" t="s">
        <v>38</v>
      </c>
      <c r="C240" s="30">
        <v>10</v>
      </c>
      <c r="D240" s="30" t="s">
        <v>39</v>
      </c>
      <c r="E240" s="53" t="s">
        <v>393</v>
      </c>
      <c r="F240" s="48">
        <f t="shared" ref="F240:K240" si="241">+F241</f>
        <v>7995141222</v>
      </c>
      <c r="G240" s="48">
        <f t="shared" si="241"/>
        <v>0</v>
      </c>
      <c r="H240" s="48">
        <f t="shared" si="241"/>
        <v>0</v>
      </c>
      <c r="I240" s="48">
        <f t="shared" si="241"/>
        <v>0</v>
      </c>
      <c r="J240" s="48">
        <f t="shared" si="241"/>
        <v>0</v>
      </c>
      <c r="K240" s="48">
        <f t="shared" si="241"/>
        <v>1305081540</v>
      </c>
      <c r="L240" s="25">
        <f t="shared" si="231"/>
        <v>-1305081540</v>
      </c>
      <c r="M240" s="48">
        <f>+M241</f>
        <v>6690059682</v>
      </c>
      <c r="N240" s="33">
        <f t="shared" si="239"/>
        <v>8.066259181199382E-4</v>
      </c>
      <c r="O240" s="48">
        <f t="shared" ref="O240:X240" si="242">+O241</f>
        <v>0</v>
      </c>
      <c r="P240" s="48">
        <f t="shared" si="242"/>
        <v>4955270669</v>
      </c>
      <c r="Q240" s="48">
        <f t="shared" si="242"/>
        <v>1734789013</v>
      </c>
      <c r="R240" s="48">
        <f t="shared" si="242"/>
        <v>1708611788.3199999</v>
      </c>
      <c r="S240" s="48">
        <f t="shared" si="242"/>
        <v>4981447893.6800003</v>
      </c>
      <c r="T240" s="48">
        <f t="shared" si="242"/>
        <v>3246658880.6800003</v>
      </c>
      <c r="U240" s="48">
        <f t="shared" si="242"/>
        <v>851955795.32000005</v>
      </c>
      <c r="V240" s="48">
        <f t="shared" si="242"/>
        <v>856655992.99999988</v>
      </c>
      <c r="W240" s="48">
        <f t="shared" si="242"/>
        <v>851955795.32000005</v>
      </c>
      <c r="X240" s="48">
        <f t="shared" si="242"/>
        <v>0</v>
      </c>
      <c r="Y240" s="34">
        <f t="shared" si="218"/>
        <v>0.25539559727951616</v>
      </c>
      <c r="Z240" s="34">
        <f t="shared" si="219"/>
        <v>0.12734651644621905</v>
      </c>
      <c r="AA240" s="34">
        <f t="shared" si="220"/>
        <v>0.12734651644621905</v>
      </c>
      <c r="AB240" s="34">
        <f t="shared" si="221"/>
        <v>0.49862455658092431</v>
      </c>
      <c r="AC240" s="154">
        <f t="shared" si="235"/>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1305081540</v>
      </c>
      <c r="L241" s="39">
        <f t="shared" si="231"/>
        <v>-1305081540</v>
      </c>
      <c r="M241" s="40">
        <f>+F241+L241</f>
        <v>6690059682</v>
      </c>
      <c r="N241" s="33">
        <f t="shared" si="239"/>
        <v>8.066259181199382E-4</v>
      </c>
      <c r="O241" s="40">
        <v>0</v>
      </c>
      <c r="P241" s="40">
        <v>4955270669</v>
      </c>
      <c r="Q241" s="40">
        <f>M241-P241</f>
        <v>1734789013</v>
      </c>
      <c r="R241" s="39">
        <v>1708611788.3199999</v>
      </c>
      <c r="S241" s="39">
        <f>+M241-R241</f>
        <v>4981447893.6800003</v>
      </c>
      <c r="T241" s="39">
        <f>P241-R241</f>
        <v>3246658880.6800003</v>
      </c>
      <c r="U241" s="39">
        <v>851955795.32000005</v>
      </c>
      <c r="V241" s="39">
        <f>+R241-U241</f>
        <v>856655992.99999988</v>
      </c>
      <c r="W241" s="39">
        <v>851955795.32000005</v>
      </c>
      <c r="X241" s="42">
        <f>+U241-W241</f>
        <v>0</v>
      </c>
      <c r="Y241" s="43">
        <f t="shared" si="218"/>
        <v>0.25539559727951616</v>
      </c>
      <c r="Z241" s="43">
        <f t="shared" si="219"/>
        <v>0.12734651644621905</v>
      </c>
      <c r="AA241" s="43">
        <f t="shared" si="220"/>
        <v>0.12734651644621905</v>
      </c>
      <c r="AB241" s="43">
        <f t="shared" si="221"/>
        <v>0.49862455658092431</v>
      </c>
      <c r="AC241" s="157">
        <f t="shared" si="235"/>
        <v>1</v>
      </c>
    </row>
    <row r="242" spans="1:29" ht="42" customHeight="1" x14ac:dyDescent="0.25">
      <c r="A242" s="29" t="s">
        <v>395</v>
      </c>
      <c r="B242" s="30" t="s">
        <v>38</v>
      </c>
      <c r="C242" s="30">
        <v>10</v>
      </c>
      <c r="D242" s="30" t="s">
        <v>39</v>
      </c>
      <c r="E242" s="53" t="s">
        <v>396</v>
      </c>
      <c r="F242" s="54">
        <f t="shared" ref="F242:K242" si="243">+F243</f>
        <v>3278504049</v>
      </c>
      <c r="G242" s="54">
        <f t="shared" si="243"/>
        <v>0</v>
      </c>
      <c r="H242" s="54">
        <f t="shared" si="243"/>
        <v>0</v>
      </c>
      <c r="I242" s="54">
        <f t="shared" si="243"/>
        <v>0</v>
      </c>
      <c r="J242" s="54">
        <f t="shared" si="243"/>
        <v>0</v>
      </c>
      <c r="K242" s="54">
        <f t="shared" si="243"/>
        <v>0</v>
      </c>
      <c r="L242" s="25">
        <f t="shared" si="231"/>
        <v>0</v>
      </c>
      <c r="M242" s="54">
        <f>+M243</f>
        <v>3278504049</v>
      </c>
      <c r="N242" s="33">
        <f t="shared" si="239"/>
        <v>3.9529189039969466E-4</v>
      </c>
      <c r="O242" s="54">
        <f t="shared" ref="O242:X242" si="244">+O243</f>
        <v>0</v>
      </c>
      <c r="P242" s="54">
        <f t="shared" si="244"/>
        <v>1514605445.5699999</v>
      </c>
      <c r="Q242" s="54">
        <f t="shared" si="244"/>
        <v>1763898603.4300001</v>
      </c>
      <c r="R242" s="54">
        <f t="shared" si="244"/>
        <v>1453661401.0599999</v>
      </c>
      <c r="S242" s="54">
        <f t="shared" si="244"/>
        <v>1824842647.9400001</v>
      </c>
      <c r="T242" s="54">
        <f t="shared" si="244"/>
        <v>60944044.509999953</v>
      </c>
      <c r="U242" s="54">
        <f t="shared" si="244"/>
        <v>882032215.86000001</v>
      </c>
      <c r="V242" s="54">
        <f t="shared" si="244"/>
        <v>571629185.19999993</v>
      </c>
      <c r="W242" s="54">
        <f t="shared" si="244"/>
        <v>860588865.86000001</v>
      </c>
      <c r="X242" s="54">
        <f t="shared" si="244"/>
        <v>21443350</v>
      </c>
      <c r="Y242" s="34">
        <f t="shared" si="218"/>
        <v>0.44339167478026803</v>
      </c>
      <c r="Z242" s="34">
        <f t="shared" si="219"/>
        <v>0.26903496310429598</v>
      </c>
      <c r="AA242" s="34">
        <f t="shared" si="220"/>
        <v>0.26249437334765358</v>
      </c>
      <c r="AB242" s="34">
        <f t="shared" si="221"/>
        <v>0.60676593271089685</v>
      </c>
      <c r="AC242" s="154">
        <f t="shared" si="235"/>
        <v>0.97568869978395034</v>
      </c>
    </row>
    <row r="243" spans="1:29" ht="42" customHeight="1" x14ac:dyDescent="0.25">
      <c r="A243" s="29" t="s">
        <v>397</v>
      </c>
      <c r="B243" s="30" t="s">
        <v>38</v>
      </c>
      <c r="C243" s="30">
        <v>10</v>
      </c>
      <c r="D243" s="30" t="s">
        <v>39</v>
      </c>
      <c r="E243" s="31" t="s">
        <v>243</v>
      </c>
      <c r="F243" s="25">
        <f t="shared" ref="F243:K243" si="245">+F244+F248</f>
        <v>3278504049</v>
      </c>
      <c r="G243" s="25">
        <f t="shared" si="245"/>
        <v>0</v>
      </c>
      <c r="H243" s="25">
        <f t="shared" si="245"/>
        <v>0</v>
      </c>
      <c r="I243" s="25">
        <f t="shared" si="245"/>
        <v>0</v>
      </c>
      <c r="J243" s="25">
        <f t="shared" si="245"/>
        <v>0</v>
      </c>
      <c r="K243" s="25">
        <f t="shared" si="245"/>
        <v>0</v>
      </c>
      <c r="L243" s="25">
        <f t="shared" si="231"/>
        <v>0</v>
      </c>
      <c r="M243" s="25">
        <f>+M244+M248</f>
        <v>3278504049</v>
      </c>
      <c r="N243" s="33">
        <f t="shared" si="239"/>
        <v>3.9529189039969466E-4</v>
      </c>
      <c r="O243" s="25">
        <f t="shared" ref="O243:X243" si="246">+O244+O248</f>
        <v>0</v>
      </c>
      <c r="P243" s="25">
        <f t="shared" si="246"/>
        <v>1514605445.5699999</v>
      </c>
      <c r="Q243" s="25">
        <f t="shared" si="246"/>
        <v>1763898603.4300001</v>
      </c>
      <c r="R243" s="25">
        <f t="shared" si="246"/>
        <v>1453661401.0599999</v>
      </c>
      <c r="S243" s="25">
        <f t="shared" si="246"/>
        <v>1824842647.9400001</v>
      </c>
      <c r="T243" s="25">
        <f t="shared" si="246"/>
        <v>60944044.509999953</v>
      </c>
      <c r="U243" s="25">
        <f t="shared" si="246"/>
        <v>882032215.86000001</v>
      </c>
      <c r="V243" s="25">
        <f t="shared" si="246"/>
        <v>571629185.19999993</v>
      </c>
      <c r="W243" s="25">
        <f t="shared" si="246"/>
        <v>860588865.86000001</v>
      </c>
      <c r="X243" s="25">
        <f t="shared" si="246"/>
        <v>21443350</v>
      </c>
      <c r="Y243" s="34">
        <f t="shared" si="218"/>
        <v>0.44339167478026803</v>
      </c>
      <c r="Z243" s="34">
        <f t="shared" si="219"/>
        <v>0.26903496310429598</v>
      </c>
      <c r="AA243" s="34">
        <f t="shared" si="220"/>
        <v>0.26249437334765358</v>
      </c>
      <c r="AB243" s="34">
        <f t="shared" si="221"/>
        <v>0.60676593271089685</v>
      </c>
      <c r="AC243" s="154">
        <f t="shared" si="235"/>
        <v>0.97568869978395034</v>
      </c>
    </row>
    <row r="244" spans="1:29" s="2" customFormat="1" ht="63.75" customHeight="1" x14ac:dyDescent="0.25">
      <c r="A244" s="29" t="s">
        <v>398</v>
      </c>
      <c r="B244" s="30" t="s">
        <v>38</v>
      </c>
      <c r="C244" s="30">
        <v>10</v>
      </c>
      <c r="D244" s="30" t="s">
        <v>39</v>
      </c>
      <c r="E244" s="31" t="s">
        <v>399</v>
      </c>
      <c r="F244" s="25">
        <f t="shared" ref="F244:K246" si="247">+F245</f>
        <v>1878504049</v>
      </c>
      <c r="G244" s="25">
        <f t="shared" si="247"/>
        <v>0</v>
      </c>
      <c r="H244" s="25">
        <f t="shared" si="247"/>
        <v>0</v>
      </c>
      <c r="I244" s="25">
        <f t="shared" si="247"/>
        <v>0</v>
      </c>
      <c r="J244" s="25">
        <f t="shared" si="247"/>
        <v>0</v>
      </c>
      <c r="K244" s="25">
        <f t="shared" si="247"/>
        <v>0</v>
      </c>
      <c r="L244" s="25">
        <f t="shared" si="231"/>
        <v>0</v>
      </c>
      <c r="M244" s="25">
        <f>+M245</f>
        <v>1878504049</v>
      </c>
      <c r="N244" s="33">
        <f t="shared" si="239"/>
        <v>2.2649275570642754E-4</v>
      </c>
      <c r="O244" s="25">
        <f t="shared" ref="O244:X246" si="248">+O245</f>
        <v>0</v>
      </c>
      <c r="P244" s="25">
        <f t="shared" si="248"/>
        <v>1514505445.5699999</v>
      </c>
      <c r="Q244" s="25">
        <f t="shared" si="248"/>
        <v>363998603.43000007</v>
      </c>
      <c r="R244" s="25">
        <f t="shared" si="248"/>
        <v>1453619598.02</v>
      </c>
      <c r="S244" s="25">
        <f t="shared" si="248"/>
        <v>424884450.98000002</v>
      </c>
      <c r="T244" s="25">
        <f t="shared" si="248"/>
        <v>60885847.549999952</v>
      </c>
      <c r="U244" s="25">
        <f t="shared" si="248"/>
        <v>881990412.82000005</v>
      </c>
      <c r="V244" s="25">
        <f t="shared" si="248"/>
        <v>571629185.19999993</v>
      </c>
      <c r="W244" s="25">
        <f t="shared" si="248"/>
        <v>860547062.82000005</v>
      </c>
      <c r="X244" s="25">
        <f t="shared" si="248"/>
        <v>21443350</v>
      </c>
      <c r="Y244" s="34">
        <f t="shared" ref="Y244:Y280" si="249">+R244/M244</f>
        <v>0.77381765495465271</v>
      </c>
      <c r="Z244" s="34">
        <f t="shared" ref="Z244:Z280" si="250">+U244/M244</f>
        <v>0.46951744037470533</v>
      </c>
      <c r="AA244" s="34">
        <f t="shared" ref="AA244:AA280" si="251">+W244/M244</f>
        <v>0.45810231991679889</v>
      </c>
      <c r="AB244" s="34">
        <f t="shared" ref="AB244:AB280" si="252">+U244/R244</f>
        <v>0.60675462412681713</v>
      </c>
      <c r="AC244" s="154">
        <f t="shared" si="235"/>
        <v>0.97568754751943521</v>
      </c>
    </row>
    <row r="245" spans="1:29" s="2" customFormat="1" ht="63.75" customHeight="1" x14ac:dyDescent="0.25">
      <c r="A245" s="29" t="s">
        <v>400</v>
      </c>
      <c r="B245" s="30" t="s">
        <v>38</v>
      </c>
      <c r="C245" s="30">
        <v>10</v>
      </c>
      <c r="D245" s="30" t="s">
        <v>39</v>
      </c>
      <c r="E245" s="31" t="s">
        <v>401</v>
      </c>
      <c r="F245" s="25">
        <f t="shared" si="247"/>
        <v>1878504049</v>
      </c>
      <c r="G245" s="25">
        <f t="shared" si="247"/>
        <v>0</v>
      </c>
      <c r="H245" s="25">
        <f t="shared" si="247"/>
        <v>0</v>
      </c>
      <c r="I245" s="25">
        <f t="shared" si="247"/>
        <v>0</v>
      </c>
      <c r="J245" s="25">
        <f t="shared" si="247"/>
        <v>0</v>
      </c>
      <c r="K245" s="25">
        <f t="shared" si="247"/>
        <v>0</v>
      </c>
      <c r="L245" s="25">
        <f t="shared" si="231"/>
        <v>0</v>
      </c>
      <c r="M245" s="25">
        <f>+M246</f>
        <v>1878504049</v>
      </c>
      <c r="N245" s="33">
        <f t="shared" si="239"/>
        <v>2.2649275570642754E-4</v>
      </c>
      <c r="O245" s="25">
        <f t="shared" si="248"/>
        <v>0</v>
      </c>
      <c r="P245" s="25">
        <f t="shared" si="248"/>
        <v>1514505445.5699999</v>
      </c>
      <c r="Q245" s="25">
        <f t="shared" si="248"/>
        <v>363998603.43000007</v>
      </c>
      <c r="R245" s="25">
        <f t="shared" si="248"/>
        <v>1453619598.02</v>
      </c>
      <c r="S245" s="25">
        <f t="shared" si="248"/>
        <v>424884450.98000002</v>
      </c>
      <c r="T245" s="25">
        <f t="shared" si="248"/>
        <v>60885847.549999952</v>
      </c>
      <c r="U245" s="25">
        <f t="shared" si="248"/>
        <v>881990412.82000005</v>
      </c>
      <c r="V245" s="25">
        <f t="shared" si="248"/>
        <v>571629185.19999993</v>
      </c>
      <c r="W245" s="25">
        <f t="shared" si="248"/>
        <v>860547062.82000005</v>
      </c>
      <c r="X245" s="25">
        <f t="shared" si="248"/>
        <v>21443350</v>
      </c>
      <c r="Y245" s="34">
        <f t="shared" si="249"/>
        <v>0.77381765495465271</v>
      </c>
      <c r="Z245" s="34">
        <f t="shared" si="250"/>
        <v>0.46951744037470533</v>
      </c>
      <c r="AA245" s="34">
        <f t="shared" si="251"/>
        <v>0.45810231991679889</v>
      </c>
      <c r="AB245" s="34">
        <f t="shared" si="252"/>
        <v>0.60675462412681713</v>
      </c>
      <c r="AC245" s="154">
        <f t="shared" si="235"/>
        <v>0.97568754751943521</v>
      </c>
    </row>
    <row r="246" spans="1:29" ht="42" customHeight="1" x14ac:dyDescent="0.25">
      <c r="A246" s="29" t="s">
        <v>402</v>
      </c>
      <c r="B246" s="30" t="s">
        <v>38</v>
      </c>
      <c r="C246" s="30">
        <v>10</v>
      </c>
      <c r="D246" s="30" t="s">
        <v>39</v>
      </c>
      <c r="E246" s="53" t="s">
        <v>390</v>
      </c>
      <c r="F246" s="25">
        <f t="shared" si="247"/>
        <v>1878504049</v>
      </c>
      <c r="G246" s="25">
        <f t="shared" si="247"/>
        <v>0</v>
      </c>
      <c r="H246" s="25">
        <f t="shared" si="247"/>
        <v>0</v>
      </c>
      <c r="I246" s="25">
        <f t="shared" si="247"/>
        <v>0</v>
      </c>
      <c r="J246" s="25">
        <f t="shared" si="247"/>
        <v>0</v>
      </c>
      <c r="K246" s="25">
        <f t="shared" si="247"/>
        <v>0</v>
      </c>
      <c r="L246" s="25">
        <f t="shared" si="231"/>
        <v>0</v>
      </c>
      <c r="M246" s="25">
        <f>+M247</f>
        <v>1878504049</v>
      </c>
      <c r="N246" s="33">
        <f t="shared" si="239"/>
        <v>2.2649275570642754E-4</v>
      </c>
      <c r="O246" s="25">
        <f t="shared" si="248"/>
        <v>0</v>
      </c>
      <c r="P246" s="25">
        <f t="shared" si="248"/>
        <v>1514505445.5699999</v>
      </c>
      <c r="Q246" s="25">
        <f t="shared" si="248"/>
        <v>363998603.43000007</v>
      </c>
      <c r="R246" s="25">
        <f t="shared" si="248"/>
        <v>1453619598.02</v>
      </c>
      <c r="S246" s="25">
        <f t="shared" si="248"/>
        <v>424884450.98000002</v>
      </c>
      <c r="T246" s="25">
        <f t="shared" si="248"/>
        <v>60885847.549999952</v>
      </c>
      <c r="U246" s="25">
        <f t="shared" si="248"/>
        <v>881990412.82000005</v>
      </c>
      <c r="V246" s="25">
        <f t="shared" si="248"/>
        <v>571629185.19999993</v>
      </c>
      <c r="W246" s="25">
        <f t="shared" si="248"/>
        <v>860547062.82000005</v>
      </c>
      <c r="X246" s="25">
        <f t="shared" si="248"/>
        <v>21443350</v>
      </c>
      <c r="Y246" s="34">
        <f t="shared" si="249"/>
        <v>0.77381765495465271</v>
      </c>
      <c r="Z246" s="34">
        <f t="shared" si="250"/>
        <v>0.46951744037470533</v>
      </c>
      <c r="AA246" s="34">
        <f t="shared" si="251"/>
        <v>0.45810231991679889</v>
      </c>
      <c r="AB246" s="34">
        <f t="shared" si="252"/>
        <v>0.60675462412681713</v>
      </c>
      <c r="AC246" s="154">
        <f t="shared" si="235"/>
        <v>0.97568754751943521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231"/>
        <v>0</v>
      </c>
      <c r="M247" s="40">
        <f>+F247+L247</f>
        <v>1878504049</v>
      </c>
      <c r="N247" s="33">
        <f t="shared" si="239"/>
        <v>2.2649275570642754E-4</v>
      </c>
      <c r="O247" s="39">
        <v>0</v>
      </c>
      <c r="P247" s="40">
        <v>1514505445.5699999</v>
      </c>
      <c r="Q247" s="40">
        <f>M247-P247</f>
        <v>363998603.43000007</v>
      </c>
      <c r="R247" s="39">
        <v>1453619598.02</v>
      </c>
      <c r="S247" s="39">
        <f>+M247-R247</f>
        <v>424884450.98000002</v>
      </c>
      <c r="T247" s="39">
        <f>P247-R247</f>
        <v>60885847.549999952</v>
      </c>
      <c r="U247" s="39">
        <v>881990412.82000005</v>
      </c>
      <c r="V247" s="39">
        <f>+R247-U247</f>
        <v>571629185.19999993</v>
      </c>
      <c r="W247" s="39">
        <v>860547062.82000005</v>
      </c>
      <c r="X247" s="42">
        <f>+U247-W247</f>
        <v>21443350</v>
      </c>
      <c r="Y247" s="43">
        <f t="shared" si="249"/>
        <v>0.77381765495465271</v>
      </c>
      <c r="Z247" s="43">
        <f t="shared" si="250"/>
        <v>0.46951744037470533</v>
      </c>
      <c r="AA247" s="43">
        <f t="shared" si="251"/>
        <v>0.45810231991679889</v>
      </c>
      <c r="AB247" s="43">
        <f t="shared" si="252"/>
        <v>0.60675462412681713</v>
      </c>
      <c r="AC247" s="157">
        <f t="shared" si="235"/>
        <v>0.97568754751943521</v>
      </c>
    </row>
    <row r="248" spans="1:29" s="2" customFormat="1" ht="63.75" customHeight="1" x14ac:dyDescent="0.25">
      <c r="A248" s="29" t="s">
        <v>404</v>
      </c>
      <c r="B248" s="30" t="s">
        <v>38</v>
      </c>
      <c r="C248" s="30">
        <v>10</v>
      </c>
      <c r="D248" s="30" t="s">
        <v>39</v>
      </c>
      <c r="E248" s="31" t="s">
        <v>405</v>
      </c>
      <c r="F248" s="25">
        <f t="shared" ref="F248:K250" si="253">+F249</f>
        <v>1400000000</v>
      </c>
      <c r="G248" s="25">
        <f t="shared" si="253"/>
        <v>0</v>
      </c>
      <c r="H248" s="25">
        <f t="shared" si="253"/>
        <v>0</v>
      </c>
      <c r="I248" s="25">
        <f t="shared" si="253"/>
        <v>0</v>
      </c>
      <c r="J248" s="25">
        <f t="shared" si="253"/>
        <v>0</v>
      </c>
      <c r="K248" s="25">
        <f t="shared" si="253"/>
        <v>0</v>
      </c>
      <c r="L248" s="25">
        <f t="shared" si="231"/>
        <v>0</v>
      </c>
      <c r="M248" s="25">
        <f>+M249</f>
        <v>1400000000</v>
      </c>
      <c r="N248" s="33">
        <f t="shared" si="239"/>
        <v>1.6879913469326709E-4</v>
      </c>
      <c r="O248" s="25">
        <f t="shared" ref="O248:X250" si="254">+O249</f>
        <v>0</v>
      </c>
      <c r="P248" s="25">
        <f t="shared" si="254"/>
        <v>100000</v>
      </c>
      <c r="Q248" s="25">
        <f t="shared" si="254"/>
        <v>1399900000</v>
      </c>
      <c r="R248" s="25">
        <f t="shared" si="254"/>
        <v>41803.040000000001</v>
      </c>
      <c r="S248" s="25">
        <f t="shared" si="254"/>
        <v>1399958196.96</v>
      </c>
      <c r="T248" s="25">
        <f t="shared" si="254"/>
        <v>58196.959999999999</v>
      </c>
      <c r="U248" s="25">
        <f t="shared" si="254"/>
        <v>41803.040000000001</v>
      </c>
      <c r="V248" s="25">
        <f t="shared" si="254"/>
        <v>0</v>
      </c>
      <c r="W248" s="25">
        <f t="shared" si="254"/>
        <v>41803.040000000001</v>
      </c>
      <c r="X248" s="25">
        <f t="shared" si="254"/>
        <v>0</v>
      </c>
      <c r="Y248" s="103">
        <f t="shared" si="249"/>
        <v>2.9859314285714285E-5</v>
      </c>
      <c r="Z248" s="103">
        <f t="shared" si="250"/>
        <v>2.9859314285714285E-5</v>
      </c>
      <c r="AA248" s="103">
        <f t="shared" si="251"/>
        <v>2.9859314285714285E-5</v>
      </c>
      <c r="AB248" s="34">
        <f t="shared" si="252"/>
        <v>1</v>
      </c>
      <c r="AC248" s="154">
        <f t="shared" si="235"/>
        <v>1</v>
      </c>
    </row>
    <row r="249" spans="1:29" s="2" customFormat="1" ht="60" customHeight="1" x14ac:dyDescent="0.25">
      <c r="A249" s="29" t="s">
        <v>406</v>
      </c>
      <c r="B249" s="30" t="s">
        <v>38</v>
      </c>
      <c r="C249" s="30">
        <v>10</v>
      </c>
      <c r="D249" s="30" t="s">
        <v>39</v>
      </c>
      <c r="E249" s="31" t="s">
        <v>401</v>
      </c>
      <c r="F249" s="25">
        <f t="shared" si="253"/>
        <v>1400000000</v>
      </c>
      <c r="G249" s="25">
        <f t="shared" si="253"/>
        <v>0</v>
      </c>
      <c r="H249" s="25">
        <f t="shared" si="253"/>
        <v>0</v>
      </c>
      <c r="I249" s="25">
        <f t="shared" si="253"/>
        <v>0</v>
      </c>
      <c r="J249" s="25">
        <f t="shared" si="253"/>
        <v>0</v>
      </c>
      <c r="K249" s="25">
        <f t="shared" si="253"/>
        <v>0</v>
      </c>
      <c r="L249" s="25">
        <f t="shared" si="231"/>
        <v>0</v>
      </c>
      <c r="M249" s="25">
        <f>+M250</f>
        <v>1400000000</v>
      </c>
      <c r="N249" s="33">
        <f t="shared" si="239"/>
        <v>1.6879913469326709E-4</v>
      </c>
      <c r="O249" s="25">
        <f t="shared" si="254"/>
        <v>0</v>
      </c>
      <c r="P249" s="25">
        <f t="shared" si="254"/>
        <v>100000</v>
      </c>
      <c r="Q249" s="25">
        <f t="shared" si="254"/>
        <v>1399900000</v>
      </c>
      <c r="R249" s="25">
        <f t="shared" si="254"/>
        <v>41803.040000000001</v>
      </c>
      <c r="S249" s="25">
        <f t="shared" si="254"/>
        <v>1399958196.96</v>
      </c>
      <c r="T249" s="25">
        <f t="shared" si="254"/>
        <v>58196.959999999999</v>
      </c>
      <c r="U249" s="25">
        <f t="shared" si="254"/>
        <v>41803.040000000001</v>
      </c>
      <c r="V249" s="25">
        <f t="shared" si="254"/>
        <v>0</v>
      </c>
      <c r="W249" s="25">
        <f t="shared" si="254"/>
        <v>41803.040000000001</v>
      </c>
      <c r="X249" s="25">
        <f t="shared" si="254"/>
        <v>0</v>
      </c>
      <c r="Y249" s="103">
        <f t="shared" si="249"/>
        <v>2.9859314285714285E-5</v>
      </c>
      <c r="Z249" s="103">
        <f t="shared" si="250"/>
        <v>2.9859314285714285E-5</v>
      </c>
      <c r="AA249" s="103">
        <f t="shared" si="251"/>
        <v>2.9859314285714285E-5</v>
      </c>
      <c r="AB249" s="34">
        <f t="shared" si="252"/>
        <v>1</v>
      </c>
      <c r="AC249" s="154">
        <f t="shared" si="235"/>
        <v>1</v>
      </c>
    </row>
    <row r="250" spans="1:29" ht="42" customHeight="1" x14ac:dyDescent="0.25">
      <c r="A250" s="29" t="s">
        <v>407</v>
      </c>
      <c r="B250" s="30" t="s">
        <v>38</v>
      </c>
      <c r="C250" s="30">
        <v>10</v>
      </c>
      <c r="D250" s="30" t="s">
        <v>39</v>
      </c>
      <c r="E250" s="53" t="s">
        <v>390</v>
      </c>
      <c r="F250" s="25">
        <f t="shared" si="253"/>
        <v>1400000000</v>
      </c>
      <c r="G250" s="25">
        <f t="shared" si="253"/>
        <v>0</v>
      </c>
      <c r="H250" s="25">
        <f t="shared" si="253"/>
        <v>0</v>
      </c>
      <c r="I250" s="25">
        <f t="shared" si="253"/>
        <v>0</v>
      </c>
      <c r="J250" s="25">
        <f t="shared" si="253"/>
        <v>0</v>
      </c>
      <c r="K250" s="25">
        <f t="shared" si="253"/>
        <v>0</v>
      </c>
      <c r="L250" s="25">
        <f t="shared" si="231"/>
        <v>0</v>
      </c>
      <c r="M250" s="25">
        <f>+M251</f>
        <v>1400000000</v>
      </c>
      <c r="N250" s="33">
        <f t="shared" si="239"/>
        <v>1.6879913469326709E-4</v>
      </c>
      <c r="O250" s="25">
        <f t="shared" si="254"/>
        <v>0</v>
      </c>
      <c r="P250" s="25">
        <f t="shared" si="254"/>
        <v>100000</v>
      </c>
      <c r="Q250" s="25">
        <f t="shared" si="254"/>
        <v>1399900000</v>
      </c>
      <c r="R250" s="25">
        <f t="shared" si="254"/>
        <v>41803.040000000001</v>
      </c>
      <c r="S250" s="25">
        <f t="shared" si="254"/>
        <v>1399958196.96</v>
      </c>
      <c r="T250" s="25">
        <f t="shared" si="254"/>
        <v>58196.959999999999</v>
      </c>
      <c r="U250" s="25">
        <f t="shared" si="254"/>
        <v>41803.040000000001</v>
      </c>
      <c r="V250" s="25">
        <f t="shared" si="254"/>
        <v>0</v>
      </c>
      <c r="W250" s="25">
        <f t="shared" si="254"/>
        <v>41803.040000000001</v>
      </c>
      <c r="X250" s="25">
        <f t="shared" si="254"/>
        <v>0</v>
      </c>
      <c r="Y250" s="103">
        <f t="shared" si="249"/>
        <v>2.9859314285714285E-5</v>
      </c>
      <c r="Z250" s="103">
        <f t="shared" si="250"/>
        <v>2.9859314285714285E-5</v>
      </c>
      <c r="AA250" s="103">
        <f t="shared" si="251"/>
        <v>2.9859314285714285E-5</v>
      </c>
      <c r="AB250" s="34">
        <f t="shared" si="252"/>
        <v>1</v>
      </c>
      <c r="AC250" s="154">
        <f t="shared" si="235"/>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231"/>
        <v>0</v>
      </c>
      <c r="M251" s="40">
        <f>+F251+L251</f>
        <v>1400000000</v>
      </c>
      <c r="N251" s="33">
        <f t="shared" si="23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49"/>
        <v>2.9859314285714285E-5</v>
      </c>
      <c r="Z251" s="60">
        <f t="shared" si="250"/>
        <v>2.9859314285714285E-5</v>
      </c>
      <c r="AA251" s="60">
        <f t="shared" si="251"/>
        <v>2.9859314285714285E-5</v>
      </c>
      <c r="AB251" s="43">
        <f t="shared" si="252"/>
        <v>1</v>
      </c>
      <c r="AC251" s="157">
        <f t="shared" si="235"/>
        <v>1</v>
      </c>
    </row>
    <row r="252" spans="1:29" s="2" customFormat="1" ht="29.25" customHeight="1" x14ac:dyDescent="0.25">
      <c r="A252" s="304" t="s">
        <v>409</v>
      </c>
      <c r="B252" s="30" t="s">
        <v>38</v>
      </c>
      <c r="C252" s="30">
        <v>10</v>
      </c>
      <c r="D252" s="353" t="s">
        <v>39</v>
      </c>
      <c r="E252" s="355" t="s">
        <v>410</v>
      </c>
      <c r="F252" s="25">
        <f t="shared" ref="F252:K253" si="255">+F254</f>
        <v>6568192616</v>
      </c>
      <c r="G252" s="25">
        <f t="shared" si="255"/>
        <v>0</v>
      </c>
      <c r="H252" s="25">
        <f t="shared" si="255"/>
        <v>0</v>
      </c>
      <c r="I252" s="25">
        <f t="shared" si="255"/>
        <v>0</v>
      </c>
      <c r="J252" s="25">
        <f t="shared" si="255"/>
        <v>0</v>
      </c>
      <c r="K252" s="25">
        <f t="shared" si="255"/>
        <v>0</v>
      </c>
      <c r="L252" s="25">
        <f t="shared" si="231"/>
        <v>0</v>
      </c>
      <c r="M252" s="25">
        <f>+M254</f>
        <v>6568192616</v>
      </c>
      <c r="N252" s="33">
        <f t="shared" si="239"/>
        <v>7.9193230719964731E-4</v>
      </c>
      <c r="O252" s="25">
        <f t="shared" ref="O252:X252" si="256">+O254</f>
        <v>0</v>
      </c>
      <c r="P252" s="25">
        <f t="shared" si="256"/>
        <v>5969858688.1700001</v>
      </c>
      <c r="Q252" s="25">
        <f t="shared" si="256"/>
        <v>598333927.82999992</v>
      </c>
      <c r="R252" s="25">
        <f t="shared" si="256"/>
        <v>5762113619.2299995</v>
      </c>
      <c r="S252" s="25">
        <f t="shared" si="256"/>
        <v>806078996.77000022</v>
      </c>
      <c r="T252" s="25">
        <f t="shared" si="256"/>
        <v>207745068.9400003</v>
      </c>
      <c r="U252" s="25">
        <f t="shared" si="256"/>
        <v>3495739894.7199998</v>
      </c>
      <c r="V252" s="25">
        <f t="shared" si="256"/>
        <v>2266373724.5100002</v>
      </c>
      <c r="W252" s="25">
        <f t="shared" si="256"/>
        <v>3494999413.7199998</v>
      </c>
      <c r="X252" s="25">
        <f t="shared" si="256"/>
        <v>740481</v>
      </c>
      <c r="Y252" s="34">
        <f t="shared" si="249"/>
        <v>0.87727537179613058</v>
      </c>
      <c r="Z252" s="34">
        <f t="shared" si="250"/>
        <v>0.53222250002298044</v>
      </c>
      <c r="AA252" s="34">
        <f t="shared" si="251"/>
        <v>0.53210976261662057</v>
      </c>
      <c r="AB252" s="34">
        <f t="shared" si="252"/>
        <v>0.60667666861923852</v>
      </c>
      <c r="AC252" s="154">
        <f t="shared" si="235"/>
        <v>0.99978817617377125</v>
      </c>
    </row>
    <row r="253" spans="1:29" s="107" customFormat="1" ht="29.25" customHeight="1" x14ac:dyDescent="0.25">
      <c r="A253" s="305"/>
      <c r="B253" s="52" t="s">
        <v>41</v>
      </c>
      <c r="C253" s="52">
        <v>20</v>
      </c>
      <c r="D253" s="353"/>
      <c r="E253" s="355"/>
      <c r="F253" s="54">
        <f t="shared" si="255"/>
        <v>121330438170</v>
      </c>
      <c r="G253" s="54">
        <f t="shared" si="255"/>
        <v>0</v>
      </c>
      <c r="H253" s="54">
        <f t="shared" si="255"/>
        <v>0</v>
      </c>
      <c r="I253" s="54">
        <f t="shared" si="255"/>
        <v>0</v>
      </c>
      <c r="J253" s="54">
        <f t="shared" si="255"/>
        <v>0</v>
      </c>
      <c r="K253" s="54">
        <f t="shared" si="255"/>
        <v>0</v>
      </c>
      <c r="L253" s="25">
        <f t="shared" si="231"/>
        <v>0</v>
      </c>
      <c r="M253" s="54">
        <f>+M255</f>
        <v>121330438170</v>
      </c>
      <c r="N253" s="33">
        <f t="shared" si="239"/>
        <v>1.4628909267893531E-2</v>
      </c>
      <c r="O253" s="54">
        <f t="shared" ref="O253:X253" si="257">+O255</f>
        <v>0</v>
      </c>
      <c r="P253" s="54">
        <f t="shared" si="257"/>
        <v>69049667520.300003</v>
      </c>
      <c r="Q253" s="54">
        <f t="shared" si="257"/>
        <v>52280770649.699997</v>
      </c>
      <c r="R253" s="54">
        <f t="shared" si="257"/>
        <v>69049581840.790009</v>
      </c>
      <c r="S253" s="54">
        <f t="shared" si="257"/>
        <v>52280856329.209999</v>
      </c>
      <c r="T253" s="54">
        <f t="shared" si="257"/>
        <v>85679.51000213623</v>
      </c>
      <c r="U253" s="54">
        <f t="shared" si="257"/>
        <v>59331504031.459999</v>
      </c>
      <c r="V253" s="54">
        <f t="shared" si="257"/>
        <v>9718077809.3300018</v>
      </c>
      <c r="W253" s="54">
        <f t="shared" si="257"/>
        <v>59331504031.459999</v>
      </c>
      <c r="X253" s="54">
        <f t="shared" si="257"/>
        <v>0</v>
      </c>
      <c r="Y253" s="34">
        <f t="shared" si="249"/>
        <v>0.56910353974031158</v>
      </c>
      <c r="Z253" s="34">
        <f t="shared" si="250"/>
        <v>0.48900758067261496</v>
      </c>
      <c r="AA253" s="34">
        <f t="shared" si="251"/>
        <v>0.48900758067261496</v>
      </c>
      <c r="AB253" s="34">
        <f t="shared" si="252"/>
        <v>0.85925942561480939</v>
      </c>
      <c r="AC253" s="154">
        <f t="shared" si="235"/>
        <v>1</v>
      </c>
    </row>
    <row r="254" spans="1:29" ht="30" customHeight="1" x14ac:dyDescent="0.25">
      <c r="A254" s="304" t="s">
        <v>411</v>
      </c>
      <c r="B254" s="30" t="s">
        <v>38</v>
      </c>
      <c r="C254" s="30">
        <v>10</v>
      </c>
      <c r="D254" s="353" t="s">
        <v>39</v>
      </c>
      <c r="E254" s="355" t="s">
        <v>243</v>
      </c>
      <c r="F254" s="25">
        <f t="shared" ref="F254:K254" si="258">+F256+F266</f>
        <v>6568192616</v>
      </c>
      <c r="G254" s="25">
        <f t="shared" si="258"/>
        <v>0</v>
      </c>
      <c r="H254" s="25">
        <f t="shared" si="258"/>
        <v>0</v>
      </c>
      <c r="I254" s="25">
        <f t="shared" si="258"/>
        <v>0</v>
      </c>
      <c r="J254" s="25">
        <f t="shared" si="258"/>
        <v>0</v>
      </c>
      <c r="K254" s="25">
        <f t="shared" si="258"/>
        <v>0</v>
      </c>
      <c r="L254" s="25">
        <f t="shared" si="231"/>
        <v>0</v>
      </c>
      <c r="M254" s="25">
        <f>+M256+M266</f>
        <v>6568192616</v>
      </c>
      <c r="N254" s="33">
        <f t="shared" si="239"/>
        <v>7.9193230719964731E-4</v>
      </c>
      <c r="O254" s="25">
        <f t="shared" ref="O254:X254" si="259">+O256+O266</f>
        <v>0</v>
      </c>
      <c r="P254" s="25">
        <f t="shared" si="259"/>
        <v>5969858688.1700001</v>
      </c>
      <c r="Q254" s="25">
        <f t="shared" si="259"/>
        <v>598333927.82999992</v>
      </c>
      <c r="R254" s="25">
        <f t="shared" si="259"/>
        <v>5762113619.2299995</v>
      </c>
      <c r="S254" s="25">
        <f t="shared" si="259"/>
        <v>806078996.77000022</v>
      </c>
      <c r="T254" s="25">
        <f t="shared" si="259"/>
        <v>207745068.9400003</v>
      </c>
      <c r="U254" s="25">
        <f t="shared" si="259"/>
        <v>3495739894.7199998</v>
      </c>
      <c r="V254" s="25">
        <f t="shared" si="259"/>
        <v>2266373724.5100002</v>
      </c>
      <c r="W254" s="25">
        <f t="shared" si="259"/>
        <v>3494999413.7199998</v>
      </c>
      <c r="X254" s="25">
        <f t="shared" si="259"/>
        <v>740481</v>
      </c>
      <c r="Y254" s="34">
        <f t="shared" si="249"/>
        <v>0.87727537179613058</v>
      </c>
      <c r="Z254" s="34">
        <f t="shared" si="250"/>
        <v>0.53222250002298044</v>
      </c>
      <c r="AA254" s="34">
        <f t="shared" si="251"/>
        <v>0.53210976261662057</v>
      </c>
      <c r="AB254" s="34">
        <f t="shared" si="252"/>
        <v>0.60667666861923852</v>
      </c>
      <c r="AC254" s="154">
        <f t="shared" si="235"/>
        <v>0.99978817617377125</v>
      </c>
    </row>
    <row r="255" spans="1:29" ht="30" customHeight="1" x14ac:dyDescent="0.25">
      <c r="A255" s="305"/>
      <c r="B255" s="30" t="s">
        <v>41</v>
      </c>
      <c r="C255" s="30">
        <v>20</v>
      </c>
      <c r="D255" s="353"/>
      <c r="E255" s="355"/>
      <c r="F255" s="25">
        <f t="shared" ref="F255:K258" si="260">+F257</f>
        <v>121330438170</v>
      </c>
      <c r="G255" s="25">
        <f t="shared" si="260"/>
        <v>0</v>
      </c>
      <c r="H255" s="25">
        <f t="shared" si="260"/>
        <v>0</v>
      </c>
      <c r="I255" s="25">
        <f t="shared" si="260"/>
        <v>0</v>
      </c>
      <c r="J255" s="25">
        <f t="shared" si="260"/>
        <v>0</v>
      </c>
      <c r="K255" s="25">
        <f t="shared" si="260"/>
        <v>0</v>
      </c>
      <c r="L255" s="25">
        <f t="shared" si="231"/>
        <v>0</v>
      </c>
      <c r="M255" s="25">
        <f>+M257</f>
        <v>121330438170</v>
      </c>
      <c r="N255" s="33">
        <f t="shared" si="239"/>
        <v>1.4628909267893531E-2</v>
      </c>
      <c r="O255" s="25">
        <f t="shared" ref="O255:X255" si="261">+O257</f>
        <v>0</v>
      </c>
      <c r="P255" s="25">
        <f t="shared" si="261"/>
        <v>69049667520.300003</v>
      </c>
      <c r="Q255" s="25">
        <f t="shared" si="261"/>
        <v>52280770649.699997</v>
      </c>
      <c r="R255" s="25">
        <f t="shared" si="261"/>
        <v>69049581840.790009</v>
      </c>
      <c r="S255" s="25">
        <f t="shared" si="261"/>
        <v>52280856329.209999</v>
      </c>
      <c r="T255" s="25">
        <f t="shared" si="261"/>
        <v>85679.51000213623</v>
      </c>
      <c r="U255" s="25">
        <f t="shared" si="261"/>
        <v>59331504031.459999</v>
      </c>
      <c r="V255" s="25">
        <f t="shared" si="261"/>
        <v>9718077809.3300018</v>
      </c>
      <c r="W255" s="25">
        <f t="shared" si="261"/>
        <v>59331504031.459999</v>
      </c>
      <c r="X255" s="25">
        <f t="shared" si="261"/>
        <v>0</v>
      </c>
      <c r="Y255" s="34">
        <f t="shared" si="249"/>
        <v>0.56910353974031158</v>
      </c>
      <c r="Z255" s="34">
        <f t="shared" si="250"/>
        <v>0.48900758067261496</v>
      </c>
      <c r="AA255" s="34">
        <f t="shared" si="251"/>
        <v>0.48900758067261496</v>
      </c>
      <c r="AB255" s="34">
        <f t="shared" si="252"/>
        <v>0.85925942561480939</v>
      </c>
      <c r="AC255" s="154">
        <f t="shared" si="235"/>
        <v>1</v>
      </c>
    </row>
    <row r="256" spans="1:29" ht="37.5" customHeight="1" x14ac:dyDescent="0.25">
      <c r="A256" s="304" t="s">
        <v>412</v>
      </c>
      <c r="B256" s="30" t="s">
        <v>38</v>
      </c>
      <c r="C256" s="30">
        <v>10</v>
      </c>
      <c r="D256" s="353" t="s">
        <v>39</v>
      </c>
      <c r="E256" s="355" t="s">
        <v>413</v>
      </c>
      <c r="F256" s="25">
        <f t="shared" si="260"/>
        <v>4448192616</v>
      </c>
      <c r="G256" s="25">
        <f t="shared" si="260"/>
        <v>0</v>
      </c>
      <c r="H256" s="25">
        <f t="shared" si="260"/>
        <v>0</v>
      </c>
      <c r="I256" s="25">
        <f t="shared" si="260"/>
        <v>0</v>
      </c>
      <c r="J256" s="25">
        <f t="shared" si="260"/>
        <v>0</v>
      </c>
      <c r="K256" s="25">
        <f t="shared" si="260"/>
        <v>0</v>
      </c>
      <c r="L256" s="25">
        <f t="shared" si="231"/>
        <v>0</v>
      </c>
      <c r="M256" s="25">
        <f>+M258</f>
        <v>4448192616</v>
      </c>
      <c r="N256" s="33">
        <f t="shared" si="239"/>
        <v>5.3632218894984285E-4</v>
      </c>
      <c r="O256" s="25">
        <f t="shared" ref="O256:X256" si="262">+O258</f>
        <v>0</v>
      </c>
      <c r="P256" s="25">
        <f t="shared" si="262"/>
        <v>4448192616</v>
      </c>
      <c r="Q256" s="25">
        <f t="shared" si="262"/>
        <v>0</v>
      </c>
      <c r="R256" s="25">
        <f t="shared" si="262"/>
        <v>4448157516.9499998</v>
      </c>
      <c r="S256" s="25">
        <f t="shared" si="262"/>
        <v>35099.050000190735</v>
      </c>
      <c r="T256" s="25">
        <f t="shared" si="262"/>
        <v>35099.050000190735</v>
      </c>
      <c r="U256" s="25">
        <f t="shared" si="262"/>
        <v>2719502528.7399998</v>
      </c>
      <c r="V256" s="25">
        <f t="shared" si="262"/>
        <v>1728654988.21</v>
      </c>
      <c r="W256" s="25">
        <f t="shared" si="262"/>
        <v>2719502528.7399998</v>
      </c>
      <c r="X256" s="25">
        <f t="shared" si="262"/>
        <v>0</v>
      </c>
      <c r="Y256" s="34">
        <f t="shared" si="249"/>
        <v>0.99999210936822436</v>
      </c>
      <c r="Z256" s="268">
        <f t="shared" si="250"/>
        <v>0.61137247495938918</v>
      </c>
      <c r="AA256" s="268">
        <f t="shared" si="251"/>
        <v>0.61137247495938918</v>
      </c>
      <c r="AB256" s="268">
        <f t="shared" si="252"/>
        <v>0.61137729911253247</v>
      </c>
      <c r="AC256" s="154">
        <f t="shared" si="235"/>
        <v>1</v>
      </c>
    </row>
    <row r="257" spans="1:29" ht="37.5" customHeight="1" x14ac:dyDescent="0.25">
      <c r="A257" s="305"/>
      <c r="B257" s="30" t="s">
        <v>41</v>
      </c>
      <c r="C257" s="30">
        <v>20</v>
      </c>
      <c r="D257" s="353"/>
      <c r="E257" s="355"/>
      <c r="F257" s="25">
        <f t="shared" si="260"/>
        <v>121330438170</v>
      </c>
      <c r="G257" s="25">
        <f t="shared" si="260"/>
        <v>0</v>
      </c>
      <c r="H257" s="25">
        <f t="shared" si="260"/>
        <v>0</v>
      </c>
      <c r="I257" s="25">
        <f t="shared" si="260"/>
        <v>0</v>
      </c>
      <c r="J257" s="25">
        <f t="shared" si="260"/>
        <v>0</v>
      </c>
      <c r="K257" s="25">
        <f t="shared" si="260"/>
        <v>0</v>
      </c>
      <c r="L257" s="25">
        <f t="shared" si="231"/>
        <v>0</v>
      </c>
      <c r="M257" s="25">
        <f>+M259</f>
        <v>121330438170</v>
      </c>
      <c r="N257" s="33">
        <f t="shared" si="239"/>
        <v>1.4628909267893531E-2</v>
      </c>
      <c r="O257" s="25">
        <f t="shared" ref="O257:X257" si="263">+O259</f>
        <v>0</v>
      </c>
      <c r="P257" s="25">
        <f t="shared" si="263"/>
        <v>69049667520.300003</v>
      </c>
      <c r="Q257" s="25">
        <f t="shared" si="263"/>
        <v>52280770649.699997</v>
      </c>
      <c r="R257" s="25">
        <f t="shared" si="263"/>
        <v>69049581840.790009</v>
      </c>
      <c r="S257" s="25">
        <f t="shared" si="263"/>
        <v>52280856329.209999</v>
      </c>
      <c r="T257" s="25">
        <f t="shared" si="263"/>
        <v>85679.51000213623</v>
      </c>
      <c r="U257" s="25">
        <f t="shared" si="263"/>
        <v>59331504031.459999</v>
      </c>
      <c r="V257" s="25">
        <f t="shared" si="263"/>
        <v>9718077809.3300018</v>
      </c>
      <c r="W257" s="25">
        <f t="shared" si="263"/>
        <v>59331504031.459999</v>
      </c>
      <c r="X257" s="25">
        <f t="shared" si="263"/>
        <v>0</v>
      </c>
      <c r="Y257" s="34">
        <f t="shared" si="249"/>
        <v>0.56910353974031158</v>
      </c>
      <c r="Z257" s="34">
        <f t="shared" si="250"/>
        <v>0.48900758067261496</v>
      </c>
      <c r="AA257" s="34">
        <f t="shared" si="251"/>
        <v>0.48900758067261496</v>
      </c>
      <c r="AB257" s="34">
        <f t="shared" si="252"/>
        <v>0.85925942561480939</v>
      </c>
      <c r="AC257" s="154">
        <f t="shared" si="235"/>
        <v>1</v>
      </c>
    </row>
    <row r="258" spans="1:29" ht="60" customHeight="1" x14ac:dyDescent="0.25">
      <c r="A258" s="304" t="s">
        <v>414</v>
      </c>
      <c r="B258" s="30" t="s">
        <v>38</v>
      </c>
      <c r="C258" s="30">
        <v>10</v>
      </c>
      <c r="D258" s="353" t="s">
        <v>39</v>
      </c>
      <c r="E258" s="355" t="s">
        <v>415</v>
      </c>
      <c r="F258" s="25">
        <f t="shared" si="260"/>
        <v>4448192616</v>
      </c>
      <c r="G258" s="25">
        <f t="shared" si="260"/>
        <v>0</v>
      </c>
      <c r="H258" s="25">
        <f t="shared" si="260"/>
        <v>0</v>
      </c>
      <c r="I258" s="25">
        <f t="shared" si="260"/>
        <v>0</v>
      </c>
      <c r="J258" s="25">
        <f t="shared" si="260"/>
        <v>0</v>
      </c>
      <c r="K258" s="25">
        <f t="shared" si="260"/>
        <v>0</v>
      </c>
      <c r="L258" s="25">
        <f t="shared" si="231"/>
        <v>0</v>
      </c>
      <c r="M258" s="25">
        <f>+M260</f>
        <v>4448192616</v>
      </c>
      <c r="N258" s="33">
        <f t="shared" si="239"/>
        <v>5.3632218894984285E-4</v>
      </c>
      <c r="O258" s="25">
        <f t="shared" ref="O258:X258" si="264">+O260</f>
        <v>0</v>
      </c>
      <c r="P258" s="25">
        <f t="shared" si="264"/>
        <v>4448192616</v>
      </c>
      <c r="Q258" s="25">
        <f t="shared" si="264"/>
        <v>0</v>
      </c>
      <c r="R258" s="25">
        <f t="shared" si="264"/>
        <v>4448157516.9499998</v>
      </c>
      <c r="S258" s="25">
        <f t="shared" si="264"/>
        <v>35099.050000190735</v>
      </c>
      <c r="T258" s="25">
        <f t="shared" si="264"/>
        <v>35099.050000190735</v>
      </c>
      <c r="U258" s="25">
        <f t="shared" si="264"/>
        <v>2719502528.7399998</v>
      </c>
      <c r="V258" s="25">
        <f t="shared" si="264"/>
        <v>1728654988.21</v>
      </c>
      <c r="W258" s="25">
        <f t="shared" si="264"/>
        <v>2719502528.7399998</v>
      </c>
      <c r="X258" s="25">
        <f t="shared" si="264"/>
        <v>0</v>
      </c>
      <c r="Y258" s="34">
        <f t="shared" si="249"/>
        <v>0.99999210936822436</v>
      </c>
      <c r="Z258" s="268">
        <f t="shared" si="250"/>
        <v>0.61137247495938918</v>
      </c>
      <c r="AA258" s="268">
        <f t="shared" si="251"/>
        <v>0.61137247495938918</v>
      </c>
      <c r="AB258" s="268">
        <f t="shared" si="252"/>
        <v>0.61137729911253247</v>
      </c>
      <c r="AC258" s="154">
        <f t="shared" si="235"/>
        <v>1</v>
      </c>
    </row>
    <row r="259" spans="1:29" ht="56.25" customHeight="1" x14ac:dyDescent="0.25">
      <c r="A259" s="305"/>
      <c r="B259" s="30" t="s">
        <v>41</v>
      </c>
      <c r="C259" s="30">
        <v>20</v>
      </c>
      <c r="D259" s="353"/>
      <c r="E259" s="355"/>
      <c r="F259" s="25">
        <f t="shared" ref="F259:K259" si="265">+F262+F264</f>
        <v>121330438170</v>
      </c>
      <c r="G259" s="25">
        <f t="shared" si="265"/>
        <v>0</v>
      </c>
      <c r="H259" s="25">
        <f t="shared" si="265"/>
        <v>0</v>
      </c>
      <c r="I259" s="25">
        <f t="shared" si="265"/>
        <v>0</v>
      </c>
      <c r="J259" s="25">
        <f t="shared" si="265"/>
        <v>0</v>
      </c>
      <c r="K259" s="25">
        <f t="shared" si="265"/>
        <v>0</v>
      </c>
      <c r="L259" s="25">
        <f t="shared" si="231"/>
        <v>0</v>
      </c>
      <c r="M259" s="25">
        <f>+M262+M264</f>
        <v>121330438170</v>
      </c>
      <c r="N259" s="33">
        <f t="shared" si="239"/>
        <v>1.4628909267893531E-2</v>
      </c>
      <c r="O259" s="25">
        <f t="shared" ref="O259:X259" si="266">+O262+O264</f>
        <v>0</v>
      </c>
      <c r="P259" s="25">
        <f t="shared" si="266"/>
        <v>69049667520.300003</v>
      </c>
      <c r="Q259" s="25">
        <f t="shared" si="266"/>
        <v>52280770649.699997</v>
      </c>
      <c r="R259" s="25">
        <f t="shared" si="266"/>
        <v>69049581840.790009</v>
      </c>
      <c r="S259" s="25">
        <f t="shared" si="266"/>
        <v>52280856329.209999</v>
      </c>
      <c r="T259" s="25">
        <f t="shared" si="266"/>
        <v>85679.51000213623</v>
      </c>
      <c r="U259" s="25">
        <f t="shared" si="266"/>
        <v>59331504031.459999</v>
      </c>
      <c r="V259" s="25">
        <f t="shared" si="266"/>
        <v>9718077809.3300018</v>
      </c>
      <c r="W259" s="25">
        <f t="shared" si="266"/>
        <v>59331504031.459999</v>
      </c>
      <c r="X259" s="25">
        <f t="shared" si="266"/>
        <v>0</v>
      </c>
      <c r="Y259" s="34">
        <f t="shared" si="249"/>
        <v>0.56910353974031158</v>
      </c>
      <c r="Z259" s="34">
        <f t="shared" si="250"/>
        <v>0.48900758067261496</v>
      </c>
      <c r="AA259" s="34">
        <f t="shared" si="251"/>
        <v>0.48900758067261496</v>
      </c>
      <c r="AB259" s="34">
        <f t="shared" si="252"/>
        <v>0.85925942561480939</v>
      </c>
      <c r="AC259" s="154">
        <f t="shared" si="235"/>
        <v>1</v>
      </c>
    </row>
    <row r="260" spans="1:29" ht="42" customHeight="1" x14ac:dyDescent="0.25">
      <c r="A260" s="29" t="s">
        <v>416</v>
      </c>
      <c r="B260" s="30" t="s">
        <v>38</v>
      </c>
      <c r="C260" s="30">
        <v>10</v>
      </c>
      <c r="D260" s="30" t="s">
        <v>39</v>
      </c>
      <c r="E260" s="31" t="s">
        <v>417</v>
      </c>
      <c r="F260" s="25">
        <f t="shared" ref="F260:K260" si="267">+F261</f>
        <v>4448192616</v>
      </c>
      <c r="G260" s="25">
        <f t="shared" si="267"/>
        <v>0</v>
      </c>
      <c r="H260" s="25">
        <f t="shared" si="267"/>
        <v>0</v>
      </c>
      <c r="I260" s="25">
        <f t="shared" si="267"/>
        <v>0</v>
      </c>
      <c r="J260" s="25">
        <f t="shared" si="267"/>
        <v>0</v>
      </c>
      <c r="K260" s="25">
        <f t="shared" si="267"/>
        <v>0</v>
      </c>
      <c r="L260" s="25">
        <f t="shared" si="231"/>
        <v>0</v>
      </c>
      <c r="M260" s="25">
        <f>+M261</f>
        <v>4448192616</v>
      </c>
      <c r="N260" s="33">
        <f t="shared" si="239"/>
        <v>5.3632218894984285E-4</v>
      </c>
      <c r="O260" s="25">
        <f t="shared" ref="O260:X260" si="268">+O261</f>
        <v>0</v>
      </c>
      <c r="P260" s="25">
        <f t="shared" si="268"/>
        <v>4448192616</v>
      </c>
      <c r="Q260" s="25">
        <f t="shared" si="268"/>
        <v>0</v>
      </c>
      <c r="R260" s="25">
        <f t="shared" si="268"/>
        <v>4448157516.9499998</v>
      </c>
      <c r="S260" s="25">
        <f t="shared" si="268"/>
        <v>35099.050000190735</v>
      </c>
      <c r="T260" s="25">
        <f t="shared" si="268"/>
        <v>35099.050000190735</v>
      </c>
      <c r="U260" s="25">
        <f t="shared" si="268"/>
        <v>2719502528.7399998</v>
      </c>
      <c r="V260" s="25">
        <f t="shared" si="268"/>
        <v>1728654988.21</v>
      </c>
      <c r="W260" s="25">
        <f t="shared" si="268"/>
        <v>2719502528.7399998</v>
      </c>
      <c r="X260" s="25">
        <f t="shared" si="268"/>
        <v>0</v>
      </c>
      <c r="Y260" s="34">
        <f t="shared" si="249"/>
        <v>0.99999210936822436</v>
      </c>
      <c r="Z260" s="268">
        <f t="shared" si="250"/>
        <v>0.61137247495938918</v>
      </c>
      <c r="AA260" s="268">
        <f t="shared" si="251"/>
        <v>0.61137247495938918</v>
      </c>
      <c r="AB260" s="268">
        <f t="shared" si="252"/>
        <v>0.61137729911253247</v>
      </c>
      <c r="AC260" s="154">
        <f t="shared" si="235"/>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231"/>
        <v>0</v>
      </c>
      <c r="M261" s="40">
        <f>+F261+L261</f>
        <v>4448192616</v>
      </c>
      <c r="N261" s="33">
        <f t="shared" si="239"/>
        <v>5.3632218894984285E-4</v>
      </c>
      <c r="O261" s="39">
        <v>0</v>
      </c>
      <c r="P261" s="39">
        <v>4448192616</v>
      </c>
      <c r="Q261" s="39">
        <f>M261-P261</f>
        <v>0</v>
      </c>
      <c r="R261" s="39">
        <v>4448157516.9499998</v>
      </c>
      <c r="S261" s="39">
        <f>+M261-R261</f>
        <v>35099.050000190735</v>
      </c>
      <c r="T261" s="39">
        <f>P261-R261</f>
        <v>35099.050000190735</v>
      </c>
      <c r="U261" s="39">
        <v>2719502528.7399998</v>
      </c>
      <c r="V261" s="39">
        <f>+R261-U261</f>
        <v>1728654988.21</v>
      </c>
      <c r="W261" s="39">
        <v>2719502528.7399998</v>
      </c>
      <c r="X261" s="42">
        <f>+U261-W261</f>
        <v>0</v>
      </c>
      <c r="Y261" s="43">
        <f t="shared" si="249"/>
        <v>0.99999210936822436</v>
      </c>
      <c r="Z261" s="266">
        <f t="shared" si="250"/>
        <v>0.61137247495938918</v>
      </c>
      <c r="AA261" s="266">
        <f t="shared" si="251"/>
        <v>0.61137247495938918</v>
      </c>
      <c r="AB261" s="266">
        <f t="shared" si="252"/>
        <v>0.61137729911253247</v>
      </c>
      <c r="AC261" s="157">
        <f t="shared" si="235"/>
        <v>1</v>
      </c>
    </row>
    <row r="262" spans="1:29" ht="42" customHeight="1" x14ac:dyDescent="0.25">
      <c r="A262" s="29" t="s">
        <v>416</v>
      </c>
      <c r="B262" s="30" t="s">
        <v>41</v>
      </c>
      <c r="C262" s="30">
        <v>20</v>
      </c>
      <c r="D262" s="30" t="s">
        <v>39</v>
      </c>
      <c r="E262" s="31" t="s">
        <v>417</v>
      </c>
      <c r="F262" s="25">
        <f t="shared" ref="F262:K262" si="269">+F263</f>
        <v>116756585630</v>
      </c>
      <c r="G262" s="25">
        <f t="shared" si="269"/>
        <v>0</v>
      </c>
      <c r="H262" s="25">
        <f t="shared" si="269"/>
        <v>0</v>
      </c>
      <c r="I262" s="25">
        <f t="shared" si="269"/>
        <v>0</v>
      </c>
      <c r="J262" s="25">
        <f t="shared" si="269"/>
        <v>0</v>
      </c>
      <c r="K262" s="25">
        <f t="shared" si="269"/>
        <v>0</v>
      </c>
      <c r="L262" s="25">
        <f t="shared" si="231"/>
        <v>0</v>
      </c>
      <c r="M262" s="25">
        <f>+M263</f>
        <v>116756585630</v>
      </c>
      <c r="N262" s="33">
        <f t="shared" si="239"/>
        <v>1.4077436160060243E-2</v>
      </c>
      <c r="O262" s="25">
        <f t="shared" ref="O262:X262" si="270">+O263</f>
        <v>0</v>
      </c>
      <c r="P262" s="25">
        <f t="shared" si="270"/>
        <v>64601474904.300003</v>
      </c>
      <c r="Q262" s="25">
        <f t="shared" si="270"/>
        <v>52155110725.699997</v>
      </c>
      <c r="R262" s="25">
        <f t="shared" si="270"/>
        <v>64601389224.790001</v>
      </c>
      <c r="S262" s="25">
        <f t="shared" si="270"/>
        <v>52155196405.209999</v>
      </c>
      <c r="T262" s="25">
        <f t="shared" si="270"/>
        <v>85679.51000213623</v>
      </c>
      <c r="U262" s="25">
        <f t="shared" si="270"/>
        <v>58545834788.459999</v>
      </c>
      <c r="V262" s="25">
        <f t="shared" si="270"/>
        <v>6055554436.3300018</v>
      </c>
      <c r="W262" s="25">
        <f t="shared" si="270"/>
        <v>58545834788.459999</v>
      </c>
      <c r="X262" s="25">
        <f t="shared" si="270"/>
        <v>0</v>
      </c>
      <c r="Y262" s="34">
        <f t="shared" si="249"/>
        <v>0.55329974644437541</v>
      </c>
      <c r="Z262" s="34">
        <f t="shared" si="250"/>
        <v>0.50143496807958177</v>
      </c>
      <c r="AA262" s="34">
        <f t="shared" si="251"/>
        <v>0.50143496807958177</v>
      </c>
      <c r="AB262" s="34">
        <f t="shared" si="252"/>
        <v>0.90626278306092134</v>
      </c>
      <c r="AC262" s="154">
        <f t="shared" si="235"/>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231"/>
        <v>0</v>
      </c>
      <c r="M263" s="40">
        <f>+F263+L263</f>
        <v>116756585630</v>
      </c>
      <c r="N263" s="33">
        <f t="shared" si="23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49"/>
        <v>0.55329974644437541</v>
      </c>
      <c r="Z263" s="43">
        <f t="shared" si="250"/>
        <v>0.50143496807958177</v>
      </c>
      <c r="AA263" s="43">
        <f t="shared" si="251"/>
        <v>0.50143496807958177</v>
      </c>
      <c r="AB263" s="43">
        <f t="shared" si="252"/>
        <v>0.90626278306092134</v>
      </c>
      <c r="AC263" s="157">
        <f t="shared" si="235"/>
        <v>1</v>
      </c>
    </row>
    <row r="264" spans="1:29" ht="42" customHeight="1" x14ac:dyDescent="0.25">
      <c r="A264" s="29" t="s">
        <v>419</v>
      </c>
      <c r="B264" s="30" t="s">
        <v>41</v>
      </c>
      <c r="C264" s="30">
        <v>20</v>
      </c>
      <c r="D264" s="30" t="s">
        <v>39</v>
      </c>
      <c r="E264" s="31" t="s">
        <v>420</v>
      </c>
      <c r="F264" s="25">
        <f t="shared" ref="F264:K264" si="271">+F265</f>
        <v>4573852540</v>
      </c>
      <c r="G264" s="25">
        <f t="shared" si="271"/>
        <v>0</v>
      </c>
      <c r="H264" s="25">
        <f t="shared" si="271"/>
        <v>0</v>
      </c>
      <c r="I264" s="25">
        <f t="shared" si="271"/>
        <v>0</v>
      </c>
      <c r="J264" s="25">
        <f t="shared" si="271"/>
        <v>0</v>
      </c>
      <c r="K264" s="25">
        <f t="shared" si="271"/>
        <v>0</v>
      </c>
      <c r="L264" s="25">
        <f t="shared" ref="L264:L295" si="272">+G264-H264-I264+J264-K264</f>
        <v>0</v>
      </c>
      <c r="M264" s="25">
        <f>+M265</f>
        <v>4573852540</v>
      </c>
      <c r="N264" s="33">
        <f t="shared" si="239"/>
        <v>5.5147310783328692E-4</v>
      </c>
      <c r="O264" s="25">
        <f t="shared" ref="O264:X264" si="273">+O265</f>
        <v>0</v>
      </c>
      <c r="P264" s="25">
        <f t="shared" si="273"/>
        <v>4448192616</v>
      </c>
      <c r="Q264" s="25">
        <f t="shared" si="273"/>
        <v>125659924</v>
      </c>
      <c r="R264" s="25">
        <f t="shared" si="273"/>
        <v>4448192616</v>
      </c>
      <c r="S264" s="25">
        <f t="shared" si="273"/>
        <v>125659924</v>
      </c>
      <c r="T264" s="25">
        <f t="shared" si="273"/>
        <v>0</v>
      </c>
      <c r="U264" s="25">
        <f t="shared" si="273"/>
        <v>785669243</v>
      </c>
      <c r="V264" s="25">
        <f t="shared" si="273"/>
        <v>3662523373</v>
      </c>
      <c r="W264" s="25">
        <f t="shared" si="273"/>
        <v>785669243</v>
      </c>
      <c r="X264" s="25">
        <f t="shared" si="273"/>
        <v>0</v>
      </c>
      <c r="Y264" s="34">
        <f t="shared" si="249"/>
        <v>0.97252645928108561</v>
      </c>
      <c r="Z264" s="34">
        <f t="shared" si="250"/>
        <v>0.17177406488928915</v>
      </c>
      <c r="AA264" s="34">
        <f t="shared" si="251"/>
        <v>0.17177406488928915</v>
      </c>
      <c r="AB264" s="34">
        <f t="shared" si="252"/>
        <v>0.17662662362550893</v>
      </c>
      <c r="AC264" s="154">
        <f t="shared" si="235"/>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72"/>
        <v>0</v>
      </c>
      <c r="M265" s="40">
        <f>+F265+L265</f>
        <v>4573852540</v>
      </c>
      <c r="N265" s="33">
        <f t="shared" si="239"/>
        <v>5.5147310783328692E-4</v>
      </c>
      <c r="O265" s="110">
        <v>0</v>
      </c>
      <c r="P265" s="39">
        <v>4448192616</v>
      </c>
      <c r="Q265" s="39">
        <f>M265-P265</f>
        <v>125659924</v>
      </c>
      <c r="R265" s="39">
        <v>4448192616</v>
      </c>
      <c r="S265" s="39">
        <f>+M265-R265</f>
        <v>125659924</v>
      </c>
      <c r="T265" s="39">
        <f>P265-R265</f>
        <v>0</v>
      </c>
      <c r="U265" s="39">
        <v>785669243</v>
      </c>
      <c r="V265" s="39">
        <f>+R265-U265</f>
        <v>3662523373</v>
      </c>
      <c r="W265" s="39">
        <v>785669243</v>
      </c>
      <c r="X265" s="42">
        <f>+U265-W265</f>
        <v>0</v>
      </c>
      <c r="Y265" s="43">
        <f t="shared" si="249"/>
        <v>0.97252645928108561</v>
      </c>
      <c r="Z265" s="43">
        <f t="shared" si="250"/>
        <v>0.17177406488928915</v>
      </c>
      <c r="AA265" s="43">
        <f t="shared" si="251"/>
        <v>0.17177406488928915</v>
      </c>
      <c r="AB265" s="43">
        <f t="shared" si="252"/>
        <v>0.17662662362550893</v>
      </c>
      <c r="AC265" s="157">
        <f t="shared" si="235"/>
        <v>1</v>
      </c>
    </row>
    <row r="266" spans="1:29" ht="55.5" customHeight="1" x14ac:dyDescent="0.25">
      <c r="A266" s="29" t="s">
        <v>422</v>
      </c>
      <c r="B266" s="30" t="s">
        <v>38</v>
      </c>
      <c r="C266" s="30">
        <v>10</v>
      </c>
      <c r="D266" s="30" t="s">
        <v>39</v>
      </c>
      <c r="E266" s="31" t="s">
        <v>423</v>
      </c>
      <c r="F266" s="54">
        <f t="shared" ref="F266:K268" si="274">+F267</f>
        <v>2120000000</v>
      </c>
      <c r="G266" s="54">
        <f t="shared" si="274"/>
        <v>0</v>
      </c>
      <c r="H266" s="54">
        <f t="shared" si="274"/>
        <v>0</v>
      </c>
      <c r="I266" s="54">
        <f t="shared" si="274"/>
        <v>0</v>
      </c>
      <c r="J266" s="54">
        <f t="shared" si="274"/>
        <v>0</v>
      </c>
      <c r="K266" s="54">
        <f t="shared" si="274"/>
        <v>0</v>
      </c>
      <c r="L266" s="25">
        <f t="shared" si="272"/>
        <v>0</v>
      </c>
      <c r="M266" s="54">
        <f>+M267</f>
        <v>2120000000</v>
      </c>
      <c r="N266" s="33">
        <f t="shared" si="239"/>
        <v>2.5561011824980445E-4</v>
      </c>
      <c r="O266" s="54">
        <f t="shared" ref="O266:X268" si="275">+O267</f>
        <v>0</v>
      </c>
      <c r="P266" s="54">
        <f t="shared" si="275"/>
        <v>1521666072.1700001</v>
      </c>
      <c r="Q266" s="54">
        <f t="shared" si="275"/>
        <v>598333927.82999992</v>
      </c>
      <c r="R266" s="54">
        <f t="shared" si="275"/>
        <v>1313956102.28</v>
      </c>
      <c r="S266" s="54">
        <f t="shared" si="275"/>
        <v>806043897.72000003</v>
      </c>
      <c r="T266" s="54">
        <f t="shared" si="275"/>
        <v>207709969.8900001</v>
      </c>
      <c r="U266" s="54">
        <f t="shared" si="275"/>
        <v>776237365.98000002</v>
      </c>
      <c r="V266" s="54">
        <f t="shared" si="275"/>
        <v>537718736.29999995</v>
      </c>
      <c r="W266" s="54">
        <f t="shared" si="275"/>
        <v>775496884.98000002</v>
      </c>
      <c r="X266" s="54">
        <f t="shared" si="275"/>
        <v>740481</v>
      </c>
      <c r="Y266" s="34">
        <f t="shared" si="249"/>
        <v>0.61979061428301885</v>
      </c>
      <c r="Z266" s="34">
        <f t="shared" si="250"/>
        <v>0.36614970093396226</v>
      </c>
      <c r="AA266" s="34">
        <f t="shared" si="251"/>
        <v>0.36580041744339625</v>
      </c>
      <c r="AB266" s="34">
        <f t="shared" si="252"/>
        <v>0.59076354577832479</v>
      </c>
      <c r="AC266" s="154">
        <f t="shared" si="235"/>
        <v>0.99904606370106241</v>
      </c>
    </row>
    <row r="267" spans="1:29" ht="113.25" customHeight="1" x14ac:dyDescent="0.25">
      <c r="A267" s="29" t="s">
        <v>424</v>
      </c>
      <c r="B267" s="30" t="s">
        <v>38</v>
      </c>
      <c r="C267" s="30">
        <v>10</v>
      </c>
      <c r="D267" s="30" t="s">
        <v>39</v>
      </c>
      <c r="E267" s="31" t="s">
        <v>415</v>
      </c>
      <c r="F267" s="25">
        <f t="shared" si="274"/>
        <v>2120000000</v>
      </c>
      <c r="G267" s="25">
        <f t="shared" si="274"/>
        <v>0</v>
      </c>
      <c r="H267" s="25">
        <f t="shared" si="274"/>
        <v>0</v>
      </c>
      <c r="I267" s="25">
        <f t="shared" si="274"/>
        <v>0</v>
      </c>
      <c r="J267" s="25">
        <f t="shared" si="274"/>
        <v>0</v>
      </c>
      <c r="K267" s="25">
        <f t="shared" si="274"/>
        <v>0</v>
      </c>
      <c r="L267" s="25">
        <f t="shared" si="272"/>
        <v>0</v>
      </c>
      <c r="M267" s="25">
        <f>+M268</f>
        <v>2120000000</v>
      </c>
      <c r="N267" s="33">
        <f t="shared" si="239"/>
        <v>2.5561011824980445E-4</v>
      </c>
      <c r="O267" s="25">
        <f t="shared" si="275"/>
        <v>0</v>
      </c>
      <c r="P267" s="25">
        <f t="shared" si="275"/>
        <v>1521666072.1700001</v>
      </c>
      <c r="Q267" s="25">
        <f t="shared" si="275"/>
        <v>598333927.82999992</v>
      </c>
      <c r="R267" s="25">
        <f t="shared" si="275"/>
        <v>1313956102.28</v>
      </c>
      <c r="S267" s="25">
        <f t="shared" si="275"/>
        <v>806043897.72000003</v>
      </c>
      <c r="T267" s="25">
        <f t="shared" si="275"/>
        <v>207709969.8900001</v>
      </c>
      <c r="U267" s="25">
        <f t="shared" si="275"/>
        <v>776237365.98000002</v>
      </c>
      <c r="V267" s="25">
        <f t="shared" si="275"/>
        <v>537718736.29999995</v>
      </c>
      <c r="W267" s="25">
        <f t="shared" si="275"/>
        <v>775496884.98000002</v>
      </c>
      <c r="X267" s="25">
        <f t="shared" si="275"/>
        <v>740481</v>
      </c>
      <c r="Y267" s="34">
        <f t="shared" si="249"/>
        <v>0.61979061428301885</v>
      </c>
      <c r="Z267" s="34">
        <f t="shared" si="250"/>
        <v>0.36614970093396226</v>
      </c>
      <c r="AA267" s="34">
        <f t="shared" si="251"/>
        <v>0.36580041744339625</v>
      </c>
      <c r="AB267" s="34">
        <f t="shared" si="252"/>
        <v>0.59076354577832479</v>
      </c>
      <c r="AC267" s="154">
        <f t="shared" si="235"/>
        <v>0.99904606370106241</v>
      </c>
    </row>
    <row r="268" spans="1:29" ht="42" customHeight="1" x14ac:dyDescent="0.25">
      <c r="A268" s="29" t="s">
        <v>425</v>
      </c>
      <c r="B268" s="30" t="s">
        <v>38</v>
      </c>
      <c r="C268" s="30">
        <v>10</v>
      </c>
      <c r="D268" s="30" t="s">
        <v>39</v>
      </c>
      <c r="E268" s="31" t="s">
        <v>390</v>
      </c>
      <c r="F268" s="32">
        <f t="shared" si="274"/>
        <v>2120000000</v>
      </c>
      <c r="G268" s="32">
        <f t="shared" si="274"/>
        <v>0</v>
      </c>
      <c r="H268" s="32">
        <f t="shared" si="274"/>
        <v>0</v>
      </c>
      <c r="I268" s="32">
        <f t="shared" si="274"/>
        <v>0</v>
      </c>
      <c r="J268" s="32">
        <f t="shared" si="274"/>
        <v>0</v>
      </c>
      <c r="K268" s="32">
        <f t="shared" si="274"/>
        <v>0</v>
      </c>
      <c r="L268" s="25">
        <f t="shared" si="272"/>
        <v>0</v>
      </c>
      <c r="M268" s="32">
        <f>+M269</f>
        <v>2120000000</v>
      </c>
      <c r="N268" s="33">
        <f t="shared" si="239"/>
        <v>2.5561011824980445E-4</v>
      </c>
      <c r="O268" s="32">
        <f t="shared" si="275"/>
        <v>0</v>
      </c>
      <c r="P268" s="32">
        <f t="shared" si="275"/>
        <v>1521666072.1700001</v>
      </c>
      <c r="Q268" s="32">
        <f t="shared" si="275"/>
        <v>598333927.82999992</v>
      </c>
      <c r="R268" s="32">
        <f t="shared" si="275"/>
        <v>1313956102.28</v>
      </c>
      <c r="S268" s="32">
        <f t="shared" si="275"/>
        <v>806043897.72000003</v>
      </c>
      <c r="T268" s="32">
        <f t="shared" si="275"/>
        <v>207709969.8900001</v>
      </c>
      <c r="U268" s="32">
        <f t="shared" si="275"/>
        <v>776237365.98000002</v>
      </c>
      <c r="V268" s="32">
        <f t="shared" si="275"/>
        <v>537718736.29999995</v>
      </c>
      <c r="W268" s="32">
        <f t="shared" si="275"/>
        <v>775496884.98000002</v>
      </c>
      <c r="X268" s="32">
        <f t="shared" si="275"/>
        <v>740481</v>
      </c>
      <c r="Y268" s="34">
        <f t="shared" si="249"/>
        <v>0.61979061428301885</v>
      </c>
      <c r="Z268" s="34">
        <f t="shared" si="250"/>
        <v>0.36614970093396226</v>
      </c>
      <c r="AA268" s="34">
        <f t="shared" si="251"/>
        <v>0.36580041744339625</v>
      </c>
      <c r="AB268" s="34">
        <f t="shared" si="252"/>
        <v>0.59076354577832479</v>
      </c>
      <c r="AC268" s="154">
        <f t="shared" si="235"/>
        <v>0.99904606370106241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72"/>
        <v>0</v>
      </c>
      <c r="M269" s="40">
        <f>+F269+L269</f>
        <v>2120000000</v>
      </c>
      <c r="N269" s="33">
        <f t="shared" si="239"/>
        <v>2.5561011824980445E-4</v>
      </c>
      <c r="O269" s="39">
        <v>0</v>
      </c>
      <c r="P269" s="39">
        <v>1521666072.1700001</v>
      </c>
      <c r="Q269" s="39">
        <f>M269-P269</f>
        <v>598333927.82999992</v>
      </c>
      <c r="R269" s="39">
        <v>1313956102.28</v>
      </c>
      <c r="S269" s="39">
        <f>+M269-R269</f>
        <v>806043897.72000003</v>
      </c>
      <c r="T269" s="39">
        <f>P269-R269</f>
        <v>207709969.8900001</v>
      </c>
      <c r="U269" s="39">
        <v>776237365.98000002</v>
      </c>
      <c r="V269" s="39">
        <f>+R269-U269</f>
        <v>537718736.29999995</v>
      </c>
      <c r="W269" s="39">
        <v>775496884.98000002</v>
      </c>
      <c r="X269" s="42">
        <f>+U269-W269</f>
        <v>740481</v>
      </c>
      <c r="Y269" s="43">
        <f t="shared" si="249"/>
        <v>0.61979061428301885</v>
      </c>
      <c r="Z269" s="43">
        <f t="shared" si="250"/>
        <v>0.36614970093396226</v>
      </c>
      <c r="AA269" s="43">
        <f t="shared" si="251"/>
        <v>0.36580041744339625</v>
      </c>
      <c r="AB269" s="43">
        <f t="shared" si="252"/>
        <v>0.59076354577832479</v>
      </c>
      <c r="AC269" s="157">
        <f t="shared" si="235"/>
        <v>0.99904606370106241</v>
      </c>
    </row>
    <row r="270" spans="1:29" ht="42" customHeight="1" x14ac:dyDescent="0.25">
      <c r="A270" s="29" t="s">
        <v>427</v>
      </c>
      <c r="B270" s="30" t="s">
        <v>38</v>
      </c>
      <c r="C270" s="30">
        <v>10</v>
      </c>
      <c r="D270" s="30" t="s">
        <v>39</v>
      </c>
      <c r="E270" s="31" t="s">
        <v>428</v>
      </c>
      <c r="F270" s="48">
        <f t="shared" ref="F270:K270" si="276">+F271</f>
        <v>3143327526</v>
      </c>
      <c r="G270" s="48">
        <f t="shared" si="276"/>
        <v>0</v>
      </c>
      <c r="H270" s="48">
        <f t="shared" si="276"/>
        <v>0</v>
      </c>
      <c r="I270" s="48">
        <f t="shared" si="276"/>
        <v>0</v>
      </c>
      <c r="J270" s="48">
        <f t="shared" si="276"/>
        <v>0</v>
      </c>
      <c r="K270" s="48">
        <f t="shared" si="276"/>
        <v>0</v>
      </c>
      <c r="L270" s="25">
        <f t="shared" si="272"/>
        <v>0</v>
      </c>
      <c r="M270" s="48">
        <f>+M271</f>
        <v>3143327526</v>
      </c>
      <c r="N270" s="33">
        <f t="shared" ref="N270:N301" si="277">M270/$M$328</f>
        <v>3.7899354746166286E-4</v>
      </c>
      <c r="O270" s="48">
        <f t="shared" ref="O270:X270" si="278">+O271</f>
        <v>0</v>
      </c>
      <c r="P270" s="48">
        <f t="shared" si="278"/>
        <v>2284779425.52</v>
      </c>
      <c r="Q270" s="48">
        <f t="shared" si="278"/>
        <v>887164752.48000002</v>
      </c>
      <c r="R270" s="48">
        <f t="shared" si="278"/>
        <v>2186920847.5599999</v>
      </c>
      <c r="S270" s="48">
        <f t="shared" si="278"/>
        <v>956406678.44000006</v>
      </c>
      <c r="T270" s="48">
        <f t="shared" si="278"/>
        <v>69241925.960000053</v>
      </c>
      <c r="U270" s="48">
        <f t="shared" si="278"/>
        <v>1226568619.26</v>
      </c>
      <c r="V270" s="48">
        <f t="shared" si="278"/>
        <v>960352228.29999995</v>
      </c>
      <c r="W270" s="48">
        <f t="shared" si="278"/>
        <v>1218542331.26</v>
      </c>
      <c r="X270" s="48">
        <f t="shared" si="278"/>
        <v>8026288</v>
      </c>
      <c r="Y270" s="34">
        <f t="shared" si="249"/>
        <v>0.69573432277448266</v>
      </c>
      <c r="Z270" s="34">
        <f t="shared" si="250"/>
        <v>0.39021343118540808</v>
      </c>
      <c r="AA270" s="34">
        <f t="shared" si="251"/>
        <v>0.38765999444246269</v>
      </c>
      <c r="AB270" s="34">
        <f t="shared" si="252"/>
        <v>0.56086557528065639</v>
      </c>
      <c r="AC270" s="154">
        <f t="shared" si="235"/>
        <v>0.99345630739775304</v>
      </c>
    </row>
    <row r="271" spans="1:29" ht="42" customHeight="1" x14ac:dyDescent="0.25">
      <c r="A271" s="29" t="s">
        <v>429</v>
      </c>
      <c r="B271" s="30" t="s">
        <v>38</v>
      </c>
      <c r="C271" s="30">
        <v>10</v>
      </c>
      <c r="D271" s="30" t="s">
        <v>39</v>
      </c>
      <c r="E271" s="53" t="s">
        <v>243</v>
      </c>
      <c r="F271" s="48">
        <f t="shared" ref="F271:K271" si="279">+F272+F276</f>
        <v>3143327526</v>
      </c>
      <c r="G271" s="48">
        <f t="shared" si="279"/>
        <v>0</v>
      </c>
      <c r="H271" s="48">
        <f t="shared" si="279"/>
        <v>0</v>
      </c>
      <c r="I271" s="48">
        <f t="shared" si="279"/>
        <v>0</v>
      </c>
      <c r="J271" s="48">
        <f t="shared" si="279"/>
        <v>0</v>
      </c>
      <c r="K271" s="48">
        <f t="shared" si="279"/>
        <v>0</v>
      </c>
      <c r="L271" s="25">
        <f t="shared" si="272"/>
        <v>0</v>
      </c>
      <c r="M271" s="48">
        <f>+M272+M276</f>
        <v>3143327526</v>
      </c>
      <c r="N271" s="33">
        <f t="shared" si="277"/>
        <v>3.7899354746166286E-4</v>
      </c>
      <c r="O271" s="48">
        <f t="shared" ref="O271:X271" si="280">+O272+O276</f>
        <v>0</v>
      </c>
      <c r="P271" s="48">
        <f t="shared" si="280"/>
        <v>2284779425.52</v>
      </c>
      <c r="Q271" s="48">
        <f t="shared" si="280"/>
        <v>887164752.48000002</v>
      </c>
      <c r="R271" s="48">
        <f t="shared" si="280"/>
        <v>2186920847.5599999</v>
      </c>
      <c r="S271" s="48">
        <f t="shared" si="280"/>
        <v>956406678.44000006</v>
      </c>
      <c r="T271" s="48">
        <f t="shared" si="280"/>
        <v>69241925.960000053</v>
      </c>
      <c r="U271" s="48">
        <f t="shared" si="280"/>
        <v>1226568619.26</v>
      </c>
      <c r="V271" s="48">
        <f t="shared" si="280"/>
        <v>960352228.29999995</v>
      </c>
      <c r="W271" s="48">
        <f t="shared" si="280"/>
        <v>1218542331.26</v>
      </c>
      <c r="X271" s="48">
        <f t="shared" si="280"/>
        <v>8026288</v>
      </c>
      <c r="Y271" s="34">
        <f t="shared" si="249"/>
        <v>0.69573432277448266</v>
      </c>
      <c r="Z271" s="34">
        <f t="shared" si="250"/>
        <v>0.39021343118540808</v>
      </c>
      <c r="AA271" s="34">
        <f t="shared" si="251"/>
        <v>0.38765999444246269</v>
      </c>
      <c r="AB271" s="34">
        <f t="shared" si="252"/>
        <v>0.56086557528065639</v>
      </c>
      <c r="AC271" s="154">
        <f t="shared" si="235"/>
        <v>0.99345630739775304</v>
      </c>
    </row>
    <row r="272" spans="1:29" ht="42" customHeight="1" x14ac:dyDescent="0.25">
      <c r="A272" s="29" t="s">
        <v>430</v>
      </c>
      <c r="B272" s="30" t="s">
        <v>38</v>
      </c>
      <c r="C272" s="30">
        <v>10</v>
      </c>
      <c r="D272" s="30" t="s">
        <v>39</v>
      </c>
      <c r="E272" s="31" t="s">
        <v>431</v>
      </c>
      <c r="F272" s="48">
        <f t="shared" ref="F272:K272" si="281">F273</f>
        <v>400000000</v>
      </c>
      <c r="G272" s="48">
        <f t="shared" si="281"/>
        <v>0</v>
      </c>
      <c r="H272" s="48">
        <f t="shared" si="281"/>
        <v>0</v>
      </c>
      <c r="I272" s="48">
        <f t="shared" si="281"/>
        <v>0</v>
      </c>
      <c r="J272" s="48">
        <f t="shared" si="281"/>
        <v>0</v>
      </c>
      <c r="K272" s="48">
        <f t="shared" si="281"/>
        <v>0</v>
      </c>
      <c r="L272" s="25">
        <f t="shared" si="272"/>
        <v>0</v>
      </c>
      <c r="M272" s="48">
        <f>M273</f>
        <v>400000000</v>
      </c>
      <c r="N272" s="58">
        <f t="shared" si="277"/>
        <v>4.8228324198076309E-5</v>
      </c>
      <c r="O272" s="48">
        <f t="shared" ref="O272:X272" si="282">O273</f>
        <v>0</v>
      </c>
      <c r="P272" s="48">
        <f t="shared" si="282"/>
        <v>10000</v>
      </c>
      <c r="Q272" s="48">
        <f t="shared" si="282"/>
        <v>399990000</v>
      </c>
      <c r="R272" s="48">
        <f t="shared" si="282"/>
        <v>85.73</v>
      </c>
      <c r="S272" s="48">
        <f t="shared" si="282"/>
        <v>399999914.26999998</v>
      </c>
      <c r="T272" s="48">
        <f t="shared" si="282"/>
        <v>9914.27</v>
      </c>
      <c r="U272" s="48">
        <f t="shared" si="282"/>
        <v>85.73</v>
      </c>
      <c r="V272" s="48">
        <f t="shared" si="282"/>
        <v>0</v>
      </c>
      <c r="W272" s="48">
        <f t="shared" si="282"/>
        <v>85.73</v>
      </c>
      <c r="X272" s="48">
        <f t="shared" si="282"/>
        <v>0</v>
      </c>
      <c r="Y272" s="255">
        <f t="shared" si="249"/>
        <v>2.1432500000000001E-7</v>
      </c>
      <c r="Z272" s="255">
        <f t="shared" si="250"/>
        <v>2.1432500000000001E-7</v>
      </c>
      <c r="AA272" s="255">
        <f t="shared" si="251"/>
        <v>2.1432500000000001E-7</v>
      </c>
      <c r="AB272" s="34">
        <f t="shared" si="252"/>
        <v>1</v>
      </c>
      <c r="AC272" s="154">
        <f t="shared" si="235"/>
        <v>1</v>
      </c>
    </row>
    <row r="273" spans="1:30" ht="63" customHeight="1" x14ac:dyDescent="0.25">
      <c r="A273" s="29" t="s">
        <v>432</v>
      </c>
      <c r="B273" s="30" t="s">
        <v>38</v>
      </c>
      <c r="C273" s="30">
        <v>10</v>
      </c>
      <c r="D273" s="30" t="s">
        <v>39</v>
      </c>
      <c r="E273" s="31" t="s">
        <v>401</v>
      </c>
      <c r="F273" s="48">
        <f t="shared" ref="F273:K274" si="283">+F274</f>
        <v>400000000</v>
      </c>
      <c r="G273" s="48">
        <f t="shared" si="283"/>
        <v>0</v>
      </c>
      <c r="H273" s="48">
        <f t="shared" si="283"/>
        <v>0</v>
      </c>
      <c r="I273" s="48">
        <f t="shared" si="283"/>
        <v>0</v>
      </c>
      <c r="J273" s="48">
        <f t="shared" si="283"/>
        <v>0</v>
      </c>
      <c r="K273" s="48">
        <f t="shared" si="283"/>
        <v>0</v>
      </c>
      <c r="L273" s="25">
        <f t="shared" si="272"/>
        <v>0</v>
      </c>
      <c r="M273" s="48">
        <f>+M274</f>
        <v>400000000</v>
      </c>
      <c r="N273" s="58">
        <f t="shared" si="277"/>
        <v>4.8228324198076309E-5</v>
      </c>
      <c r="O273" s="48">
        <f t="shared" ref="O273:X274" si="284">+O274</f>
        <v>0</v>
      </c>
      <c r="P273" s="48">
        <f t="shared" si="284"/>
        <v>10000</v>
      </c>
      <c r="Q273" s="48">
        <f t="shared" si="284"/>
        <v>399990000</v>
      </c>
      <c r="R273" s="48">
        <f t="shared" si="284"/>
        <v>85.73</v>
      </c>
      <c r="S273" s="48">
        <f t="shared" si="284"/>
        <v>399999914.26999998</v>
      </c>
      <c r="T273" s="48">
        <f t="shared" si="284"/>
        <v>9914.27</v>
      </c>
      <c r="U273" s="48">
        <f t="shared" si="284"/>
        <v>85.73</v>
      </c>
      <c r="V273" s="48">
        <f t="shared" si="284"/>
        <v>0</v>
      </c>
      <c r="W273" s="48">
        <f t="shared" si="284"/>
        <v>85.73</v>
      </c>
      <c r="X273" s="48">
        <f t="shared" si="284"/>
        <v>0</v>
      </c>
      <c r="Y273" s="255">
        <f t="shared" si="249"/>
        <v>2.1432500000000001E-7</v>
      </c>
      <c r="Z273" s="255">
        <f t="shared" si="250"/>
        <v>2.1432500000000001E-7</v>
      </c>
      <c r="AA273" s="255">
        <f t="shared" si="251"/>
        <v>2.1432500000000001E-7</v>
      </c>
      <c r="AB273" s="34">
        <f t="shared" si="252"/>
        <v>1</v>
      </c>
      <c r="AC273" s="154">
        <f t="shared" si="235"/>
        <v>1</v>
      </c>
      <c r="AD273" s="1" t="s">
        <v>552</v>
      </c>
    </row>
    <row r="274" spans="1:30" ht="42" customHeight="1" x14ac:dyDescent="0.25">
      <c r="A274" s="29" t="s">
        <v>433</v>
      </c>
      <c r="B274" s="30" t="s">
        <v>38</v>
      </c>
      <c r="C274" s="30">
        <v>10</v>
      </c>
      <c r="D274" s="30" t="s">
        <v>39</v>
      </c>
      <c r="E274" s="31" t="s">
        <v>434</v>
      </c>
      <c r="F274" s="48">
        <f t="shared" si="283"/>
        <v>400000000</v>
      </c>
      <c r="G274" s="48">
        <f t="shared" si="283"/>
        <v>0</v>
      </c>
      <c r="H274" s="48">
        <f t="shared" si="283"/>
        <v>0</v>
      </c>
      <c r="I274" s="48">
        <f t="shared" si="283"/>
        <v>0</v>
      </c>
      <c r="J274" s="48">
        <f t="shared" si="283"/>
        <v>0</v>
      </c>
      <c r="K274" s="48">
        <f t="shared" si="283"/>
        <v>0</v>
      </c>
      <c r="L274" s="25">
        <f t="shared" si="272"/>
        <v>0</v>
      </c>
      <c r="M274" s="48">
        <f>+M275</f>
        <v>400000000</v>
      </c>
      <c r="N274" s="58">
        <f t="shared" si="277"/>
        <v>4.8228324198076309E-5</v>
      </c>
      <c r="O274" s="48">
        <f t="shared" si="284"/>
        <v>0</v>
      </c>
      <c r="P274" s="48">
        <f t="shared" si="284"/>
        <v>10000</v>
      </c>
      <c r="Q274" s="48">
        <f t="shared" si="284"/>
        <v>399990000</v>
      </c>
      <c r="R274" s="48">
        <f t="shared" si="284"/>
        <v>85.73</v>
      </c>
      <c r="S274" s="48">
        <f t="shared" si="284"/>
        <v>399999914.26999998</v>
      </c>
      <c r="T274" s="48">
        <f t="shared" si="284"/>
        <v>9914.27</v>
      </c>
      <c r="U274" s="48">
        <f t="shared" si="284"/>
        <v>85.73</v>
      </c>
      <c r="V274" s="48">
        <f t="shared" si="284"/>
        <v>0</v>
      </c>
      <c r="W274" s="48">
        <f t="shared" si="284"/>
        <v>85.73</v>
      </c>
      <c r="X274" s="48">
        <f t="shared" si="284"/>
        <v>0</v>
      </c>
      <c r="Y274" s="255">
        <f t="shared" si="249"/>
        <v>2.1432500000000001E-7</v>
      </c>
      <c r="Z274" s="255">
        <f t="shared" si="250"/>
        <v>2.1432500000000001E-7</v>
      </c>
      <c r="AA274" s="255">
        <f t="shared" si="251"/>
        <v>2.1432500000000001E-7</v>
      </c>
      <c r="AB274" s="34">
        <f t="shared" si="252"/>
        <v>1</v>
      </c>
      <c r="AC274" s="154">
        <f t="shared" si="235"/>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72"/>
        <v>0</v>
      </c>
      <c r="M275" s="40">
        <f>+F275+L275</f>
        <v>400000000</v>
      </c>
      <c r="N275" s="46">
        <f t="shared" si="27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49"/>
        <v>2.1432500000000001E-7</v>
      </c>
      <c r="Z275" s="256">
        <f t="shared" si="250"/>
        <v>2.1432500000000001E-7</v>
      </c>
      <c r="AA275" s="256">
        <f t="shared" si="251"/>
        <v>2.1432500000000001E-7</v>
      </c>
      <c r="AB275" s="43">
        <f t="shared" si="252"/>
        <v>1</v>
      </c>
      <c r="AC275" s="157">
        <f t="shared" si="235"/>
        <v>1</v>
      </c>
    </row>
    <row r="276" spans="1:30" ht="63.75" customHeight="1" x14ac:dyDescent="0.25">
      <c r="A276" s="29" t="s">
        <v>436</v>
      </c>
      <c r="B276" s="30" t="s">
        <v>38</v>
      </c>
      <c r="C276" s="30">
        <v>10</v>
      </c>
      <c r="D276" s="30" t="s">
        <v>39</v>
      </c>
      <c r="E276" s="31" t="s">
        <v>437</v>
      </c>
      <c r="F276" s="25">
        <f t="shared" ref="F276:K278" si="285">+F277</f>
        <v>2743327526</v>
      </c>
      <c r="G276" s="25">
        <f t="shared" si="285"/>
        <v>0</v>
      </c>
      <c r="H276" s="25">
        <f t="shared" si="285"/>
        <v>0</v>
      </c>
      <c r="I276" s="25">
        <f t="shared" si="285"/>
        <v>0</v>
      </c>
      <c r="J276" s="25">
        <f t="shared" si="285"/>
        <v>0</v>
      </c>
      <c r="K276" s="25">
        <f t="shared" si="285"/>
        <v>0</v>
      </c>
      <c r="L276" s="25">
        <f t="shared" si="272"/>
        <v>0</v>
      </c>
      <c r="M276" s="25">
        <f>+M277</f>
        <v>2743327526</v>
      </c>
      <c r="N276" s="33">
        <f t="shared" si="277"/>
        <v>3.307652232635865E-4</v>
      </c>
      <c r="O276" s="25">
        <f t="shared" ref="O276:X276" si="286">+O277</f>
        <v>0</v>
      </c>
      <c r="P276" s="25">
        <f t="shared" si="286"/>
        <v>2284769425.52</v>
      </c>
      <c r="Q276" s="25">
        <f t="shared" si="286"/>
        <v>487174752.48000002</v>
      </c>
      <c r="R276" s="25">
        <f t="shared" si="286"/>
        <v>2186920761.8299999</v>
      </c>
      <c r="S276" s="25">
        <f t="shared" si="286"/>
        <v>556406764.17000008</v>
      </c>
      <c r="T276" s="25">
        <f t="shared" si="286"/>
        <v>69232011.690000057</v>
      </c>
      <c r="U276" s="25">
        <f t="shared" si="286"/>
        <v>1226568533.53</v>
      </c>
      <c r="V276" s="25">
        <f t="shared" si="286"/>
        <v>960352228.29999995</v>
      </c>
      <c r="W276" s="25">
        <f t="shared" si="286"/>
        <v>1218542245.53</v>
      </c>
      <c r="X276" s="25">
        <f t="shared" si="286"/>
        <v>8026288</v>
      </c>
      <c r="Y276" s="34">
        <f t="shared" si="249"/>
        <v>0.7971781499304651</v>
      </c>
      <c r="Z276" s="34">
        <f t="shared" si="250"/>
        <v>0.44710976793880641</v>
      </c>
      <c r="AA276" s="34">
        <f t="shared" si="251"/>
        <v>0.44418401885346009</v>
      </c>
      <c r="AB276" s="34">
        <f t="shared" si="252"/>
        <v>0.56086555806604355</v>
      </c>
      <c r="AC276" s="154">
        <f t="shared" si="235"/>
        <v>0.993456306940387</v>
      </c>
    </row>
    <row r="277" spans="1:30" ht="63.75" customHeight="1" x14ac:dyDescent="0.25">
      <c r="A277" s="29" t="s">
        <v>438</v>
      </c>
      <c r="B277" s="30" t="s">
        <v>38</v>
      </c>
      <c r="C277" s="30">
        <v>10</v>
      </c>
      <c r="D277" s="30" t="s">
        <v>39</v>
      </c>
      <c r="E277" s="31" t="s">
        <v>401</v>
      </c>
      <c r="F277" s="25">
        <f t="shared" si="285"/>
        <v>2743327526</v>
      </c>
      <c r="G277" s="25">
        <f t="shared" si="285"/>
        <v>0</v>
      </c>
      <c r="H277" s="25">
        <f t="shared" si="285"/>
        <v>0</v>
      </c>
      <c r="I277" s="25">
        <f t="shared" si="285"/>
        <v>0</v>
      </c>
      <c r="J277" s="25">
        <f t="shared" si="285"/>
        <v>0</v>
      </c>
      <c r="K277" s="25">
        <f t="shared" si="285"/>
        <v>0</v>
      </c>
      <c r="L277" s="25">
        <f t="shared" si="272"/>
        <v>0</v>
      </c>
      <c r="M277" s="25">
        <f>+M278</f>
        <v>2743327526</v>
      </c>
      <c r="N277" s="33">
        <f t="shared" si="277"/>
        <v>3.307652232635865E-4</v>
      </c>
      <c r="O277" s="25">
        <f>+O278</f>
        <v>0</v>
      </c>
      <c r="P277" s="25">
        <f>+P278+28616652</f>
        <v>2284769425.52</v>
      </c>
      <c r="Q277" s="25">
        <f t="shared" ref="Q277:X278" si="287">+Q278</f>
        <v>487174752.48000002</v>
      </c>
      <c r="R277" s="25">
        <f t="shared" si="287"/>
        <v>2186920761.8299999</v>
      </c>
      <c r="S277" s="25">
        <f t="shared" si="287"/>
        <v>556406764.17000008</v>
      </c>
      <c r="T277" s="25">
        <f t="shared" si="287"/>
        <v>69232011.690000057</v>
      </c>
      <c r="U277" s="25">
        <f t="shared" si="287"/>
        <v>1226568533.53</v>
      </c>
      <c r="V277" s="25">
        <f t="shared" si="287"/>
        <v>960352228.29999995</v>
      </c>
      <c r="W277" s="25">
        <f t="shared" si="287"/>
        <v>1218542245.53</v>
      </c>
      <c r="X277" s="25">
        <f t="shared" si="287"/>
        <v>8026288</v>
      </c>
      <c r="Y277" s="34">
        <f t="shared" si="249"/>
        <v>0.7971781499304651</v>
      </c>
      <c r="Z277" s="34">
        <f t="shared" si="250"/>
        <v>0.44710976793880641</v>
      </c>
      <c r="AA277" s="34">
        <f t="shared" si="251"/>
        <v>0.44418401885346009</v>
      </c>
      <c r="AB277" s="34">
        <f t="shared" si="252"/>
        <v>0.56086555806604355</v>
      </c>
      <c r="AC277" s="154">
        <f t="shared" si="235"/>
        <v>0.993456306940387</v>
      </c>
    </row>
    <row r="278" spans="1:30" ht="42" customHeight="1" x14ac:dyDescent="0.25">
      <c r="A278" s="29" t="s">
        <v>439</v>
      </c>
      <c r="B278" s="30" t="s">
        <v>38</v>
      </c>
      <c r="C278" s="30">
        <v>10</v>
      </c>
      <c r="D278" s="30" t="s">
        <v>39</v>
      </c>
      <c r="E278" s="31" t="s">
        <v>390</v>
      </c>
      <c r="F278" s="25">
        <f t="shared" si="285"/>
        <v>2743327526</v>
      </c>
      <c r="G278" s="25">
        <f t="shared" si="285"/>
        <v>0</v>
      </c>
      <c r="H278" s="25">
        <f t="shared" si="285"/>
        <v>0</v>
      </c>
      <c r="I278" s="25">
        <f t="shared" si="285"/>
        <v>0</v>
      </c>
      <c r="J278" s="25">
        <f t="shared" si="285"/>
        <v>0</v>
      </c>
      <c r="K278" s="25">
        <f t="shared" si="285"/>
        <v>0</v>
      </c>
      <c r="L278" s="25">
        <f t="shared" si="272"/>
        <v>0</v>
      </c>
      <c r="M278" s="25">
        <f>+M279</f>
        <v>2743327526</v>
      </c>
      <c r="N278" s="33">
        <f t="shared" si="277"/>
        <v>3.307652232635865E-4</v>
      </c>
      <c r="O278" s="25">
        <f>+O279</f>
        <v>0</v>
      </c>
      <c r="P278" s="25">
        <f>+P279</f>
        <v>2256152773.52</v>
      </c>
      <c r="Q278" s="25">
        <f t="shared" si="287"/>
        <v>487174752.48000002</v>
      </c>
      <c r="R278" s="25">
        <f t="shared" si="287"/>
        <v>2186920761.8299999</v>
      </c>
      <c r="S278" s="25">
        <f t="shared" si="287"/>
        <v>556406764.17000008</v>
      </c>
      <c r="T278" s="25">
        <f t="shared" si="287"/>
        <v>69232011.690000057</v>
      </c>
      <c r="U278" s="25">
        <f t="shared" si="287"/>
        <v>1226568533.53</v>
      </c>
      <c r="V278" s="25">
        <f t="shared" si="287"/>
        <v>960352228.29999995</v>
      </c>
      <c r="W278" s="25">
        <f t="shared" si="287"/>
        <v>1218542245.53</v>
      </c>
      <c r="X278" s="25">
        <f t="shared" si="287"/>
        <v>8026288</v>
      </c>
      <c r="Y278" s="34">
        <f t="shared" si="249"/>
        <v>0.7971781499304651</v>
      </c>
      <c r="Z278" s="34">
        <f t="shared" si="250"/>
        <v>0.44710976793880641</v>
      </c>
      <c r="AA278" s="34">
        <f t="shared" si="251"/>
        <v>0.44418401885346009</v>
      </c>
      <c r="AB278" s="34">
        <f t="shared" si="252"/>
        <v>0.56086555806604355</v>
      </c>
      <c r="AC278" s="154">
        <f t="shared" si="235"/>
        <v>0.993456306940387</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72"/>
        <v>0</v>
      </c>
      <c r="M279" s="40">
        <f>+F279+L279</f>
        <v>2743327526</v>
      </c>
      <c r="N279" s="41">
        <f t="shared" si="277"/>
        <v>3.307652232635865E-4</v>
      </c>
      <c r="O279" s="39">
        <v>0</v>
      </c>
      <c r="P279" s="110">
        <v>2256152773.52</v>
      </c>
      <c r="Q279" s="39">
        <f>M279-P279</f>
        <v>487174752.48000002</v>
      </c>
      <c r="R279" s="39">
        <v>2186920761.8299999</v>
      </c>
      <c r="S279" s="39">
        <f>+M279-R279</f>
        <v>556406764.17000008</v>
      </c>
      <c r="T279" s="39">
        <f>P279-R279</f>
        <v>69232011.690000057</v>
      </c>
      <c r="U279" s="39">
        <v>1226568533.53</v>
      </c>
      <c r="V279" s="39">
        <f>+R279-U279</f>
        <v>960352228.29999995</v>
      </c>
      <c r="W279" s="39">
        <v>1218542245.53</v>
      </c>
      <c r="X279" s="42">
        <f>+U279-W279</f>
        <v>8026288</v>
      </c>
      <c r="Y279" s="43">
        <f t="shared" si="249"/>
        <v>0.7971781499304651</v>
      </c>
      <c r="Z279" s="43">
        <f t="shared" si="250"/>
        <v>0.44710976793880641</v>
      </c>
      <c r="AA279" s="43">
        <f t="shared" si="251"/>
        <v>0.44418401885346009</v>
      </c>
      <c r="AB279" s="43">
        <f t="shared" si="252"/>
        <v>0.56086555806604355</v>
      </c>
      <c r="AC279" s="157">
        <f t="shared" si="235"/>
        <v>0.993456306940387</v>
      </c>
    </row>
    <row r="280" spans="1:30" ht="30.75" customHeight="1" x14ac:dyDescent="0.25">
      <c r="A280" s="304" t="s">
        <v>441</v>
      </c>
      <c r="B280" s="296" t="s">
        <v>38</v>
      </c>
      <c r="C280" s="30">
        <v>10</v>
      </c>
      <c r="D280" s="353" t="s">
        <v>39</v>
      </c>
      <c r="E280" s="355" t="s">
        <v>442</v>
      </c>
      <c r="F280" s="48">
        <f t="shared" ref="F280:K282" si="288">+F282</f>
        <v>926711656</v>
      </c>
      <c r="G280" s="48">
        <f t="shared" si="288"/>
        <v>0</v>
      </c>
      <c r="H280" s="48">
        <f t="shared" si="288"/>
        <v>0</v>
      </c>
      <c r="I280" s="48">
        <f t="shared" si="288"/>
        <v>0</v>
      </c>
      <c r="J280" s="48">
        <f t="shared" si="288"/>
        <v>0</v>
      </c>
      <c r="K280" s="48">
        <f t="shared" si="288"/>
        <v>0</v>
      </c>
      <c r="L280" s="25">
        <f t="shared" si="272"/>
        <v>0</v>
      </c>
      <c r="M280" s="48">
        <f>+M282</f>
        <v>926711656</v>
      </c>
      <c r="N280" s="33">
        <f t="shared" si="277"/>
        <v>1.1173437545926041E-4</v>
      </c>
      <c r="O280" s="48">
        <f t="shared" ref="O280:X280" si="289">+O282</f>
        <v>0</v>
      </c>
      <c r="P280" s="48">
        <f t="shared" si="289"/>
        <v>543952231.19000006</v>
      </c>
      <c r="Q280" s="48">
        <f t="shared" si="289"/>
        <v>382759424.80999994</v>
      </c>
      <c r="R280" s="48">
        <f t="shared" si="289"/>
        <v>410495443.74000001</v>
      </c>
      <c r="S280" s="48">
        <f t="shared" si="289"/>
        <v>516216212.25999999</v>
      </c>
      <c r="T280" s="48">
        <f t="shared" si="289"/>
        <v>133456787.45000005</v>
      </c>
      <c r="U280" s="48">
        <f t="shared" si="289"/>
        <v>201269301.55000001</v>
      </c>
      <c r="V280" s="48">
        <f t="shared" si="289"/>
        <v>209226142.19</v>
      </c>
      <c r="W280" s="48">
        <f t="shared" si="289"/>
        <v>200283393.55000001</v>
      </c>
      <c r="X280" s="48">
        <f t="shared" si="289"/>
        <v>985908</v>
      </c>
      <c r="Y280" s="34">
        <f t="shared" si="249"/>
        <v>0.44295918917415666</v>
      </c>
      <c r="Z280" s="34">
        <f t="shared" si="250"/>
        <v>0.21718654367502638</v>
      </c>
      <c r="AA280" s="34">
        <f t="shared" si="251"/>
        <v>0.2161226658295102</v>
      </c>
      <c r="AB280" s="34">
        <f t="shared" si="252"/>
        <v>0.49030824731267941</v>
      </c>
      <c r="AC280" s="154">
        <f t="shared" si="235"/>
        <v>0.99510154806318007</v>
      </c>
    </row>
    <row r="281" spans="1:30" ht="30.75" customHeight="1" x14ac:dyDescent="0.25">
      <c r="A281" s="305"/>
      <c r="B281" s="297"/>
      <c r="C281" s="30">
        <v>11</v>
      </c>
      <c r="D281" s="353"/>
      <c r="E281" s="355"/>
      <c r="F281" s="48">
        <f t="shared" si="288"/>
        <v>710970447824</v>
      </c>
      <c r="G281" s="48">
        <f t="shared" si="288"/>
        <v>0</v>
      </c>
      <c r="H281" s="48">
        <f t="shared" si="288"/>
        <v>0</v>
      </c>
      <c r="I281" s="48">
        <f t="shared" si="288"/>
        <v>710970447824</v>
      </c>
      <c r="J281" s="48">
        <f t="shared" si="288"/>
        <v>0</v>
      </c>
      <c r="K281" s="48">
        <f t="shared" si="288"/>
        <v>0</v>
      </c>
      <c r="L281" s="39">
        <f t="shared" si="272"/>
        <v>-710970447824</v>
      </c>
      <c r="M281" s="48">
        <f>+M283</f>
        <v>0</v>
      </c>
      <c r="N281" s="41">
        <f t="shared" si="277"/>
        <v>0</v>
      </c>
      <c r="O281" s="48">
        <f t="shared" ref="O281:X281" si="290">+O283</f>
        <v>0</v>
      </c>
      <c r="P281" s="48">
        <f t="shared" si="290"/>
        <v>0</v>
      </c>
      <c r="Q281" s="48">
        <f t="shared" si="290"/>
        <v>0</v>
      </c>
      <c r="R281" s="48">
        <f t="shared" si="290"/>
        <v>0</v>
      </c>
      <c r="S281" s="48">
        <f t="shared" si="290"/>
        <v>0</v>
      </c>
      <c r="T281" s="48">
        <f t="shared" si="290"/>
        <v>0</v>
      </c>
      <c r="U281" s="48">
        <f t="shared" si="290"/>
        <v>0</v>
      </c>
      <c r="V281" s="48">
        <f t="shared" si="290"/>
        <v>0</v>
      </c>
      <c r="W281" s="48">
        <f t="shared" si="290"/>
        <v>0</v>
      </c>
      <c r="X281" s="48">
        <f t="shared" si="290"/>
        <v>0</v>
      </c>
      <c r="Y281" s="34" t="s">
        <v>545</v>
      </c>
      <c r="Z281" s="34" t="s">
        <v>545</v>
      </c>
      <c r="AA281" s="34" t="s">
        <v>545</v>
      </c>
      <c r="AB281" s="34" t="s">
        <v>545</v>
      </c>
      <c r="AC281" s="154" t="s">
        <v>545</v>
      </c>
    </row>
    <row r="282" spans="1:30" ht="28.5" customHeight="1" x14ac:dyDescent="0.25">
      <c r="A282" s="304" t="s">
        <v>443</v>
      </c>
      <c r="B282" s="296" t="s">
        <v>38</v>
      </c>
      <c r="C282" s="30">
        <v>10</v>
      </c>
      <c r="D282" s="296" t="s">
        <v>39</v>
      </c>
      <c r="E282" s="354" t="s">
        <v>243</v>
      </c>
      <c r="F282" s="48">
        <f t="shared" si="288"/>
        <v>926711656</v>
      </c>
      <c r="G282" s="48">
        <f t="shared" si="288"/>
        <v>0</v>
      </c>
      <c r="H282" s="48">
        <f t="shared" si="288"/>
        <v>0</v>
      </c>
      <c r="I282" s="48">
        <f t="shared" si="288"/>
        <v>0</v>
      </c>
      <c r="J282" s="48">
        <f t="shared" si="288"/>
        <v>0</v>
      </c>
      <c r="K282" s="48">
        <f t="shared" si="288"/>
        <v>0</v>
      </c>
      <c r="L282" s="25">
        <f t="shared" si="272"/>
        <v>0</v>
      </c>
      <c r="M282" s="48">
        <f>+M284</f>
        <v>926711656</v>
      </c>
      <c r="N282" s="33">
        <f t="shared" si="277"/>
        <v>1.1173437545926041E-4</v>
      </c>
      <c r="O282" s="48">
        <f t="shared" ref="O282:X282" si="291">+O284</f>
        <v>0</v>
      </c>
      <c r="P282" s="48">
        <f t="shared" si="291"/>
        <v>543952231.19000006</v>
      </c>
      <c r="Q282" s="48">
        <f t="shared" si="291"/>
        <v>382759424.80999994</v>
      </c>
      <c r="R282" s="48">
        <f t="shared" si="291"/>
        <v>410495443.74000001</v>
      </c>
      <c r="S282" s="48">
        <f t="shared" si="291"/>
        <v>516216212.25999999</v>
      </c>
      <c r="T282" s="48">
        <f t="shared" si="291"/>
        <v>133456787.45000005</v>
      </c>
      <c r="U282" s="48">
        <f t="shared" si="291"/>
        <v>201269301.55000001</v>
      </c>
      <c r="V282" s="48">
        <f t="shared" si="291"/>
        <v>209226142.19</v>
      </c>
      <c r="W282" s="48">
        <f t="shared" si="291"/>
        <v>200283393.55000001</v>
      </c>
      <c r="X282" s="48">
        <f t="shared" si="291"/>
        <v>985908</v>
      </c>
      <c r="Y282" s="34">
        <f>+R282/M282</f>
        <v>0.44295918917415666</v>
      </c>
      <c r="Z282" s="34">
        <f>+U282/M282</f>
        <v>0.21718654367502638</v>
      </c>
      <c r="AA282" s="34">
        <f>+W282/M282</f>
        <v>0.2161226658295102</v>
      </c>
      <c r="AB282" s="34">
        <f>+U282/R282</f>
        <v>0.49030824731267941</v>
      </c>
      <c r="AC282" s="154">
        <f>+W282/U282</f>
        <v>0.99510154806318007</v>
      </c>
    </row>
    <row r="283" spans="1:30" ht="28.5" customHeight="1" x14ac:dyDescent="0.25">
      <c r="A283" s="305"/>
      <c r="B283" s="297"/>
      <c r="C283" s="30">
        <v>11</v>
      </c>
      <c r="D283" s="297"/>
      <c r="E283" s="354"/>
      <c r="F283" s="48">
        <f t="shared" ref="F283:K283" si="292">+F288</f>
        <v>710970447824</v>
      </c>
      <c r="G283" s="48">
        <f t="shared" si="292"/>
        <v>0</v>
      </c>
      <c r="H283" s="48">
        <f t="shared" si="292"/>
        <v>0</v>
      </c>
      <c r="I283" s="48">
        <f t="shared" si="292"/>
        <v>710970447824</v>
      </c>
      <c r="J283" s="48">
        <f t="shared" si="292"/>
        <v>0</v>
      </c>
      <c r="K283" s="48">
        <f t="shared" si="292"/>
        <v>0</v>
      </c>
      <c r="L283" s="39">
        <f t="shared" si="272"/>
        <v>-710970447824</v>
      </c>
      <c r="M283" s="48">
        <f>+M288</f>
        <v>0</v>
      </c>
      <c r="N283" s="41">
        <f t="shared" si="277"/>
        <v>0</v>
      </c>
      <c r="O283" s="48">
        <f t="shared" ref="O283:X283" si="293">+O288</f>
        <v>0</v>
      </c>
      <c r="P283" s="48">
        <f t="shared" si="293"/>
        <v>0</v>
      </c>
      <c r="Q283" s="48">
        <f t="shared" si="293"/>
        <v>0</v>
      </c>
      <c r="R283" s="48">
        <f t="shared" si="293"/>
        <v>0</v>
      </c>
      <c r="S283" s="48">
        <f t="shared" si="293"/>
        <v>0</v>
      </c>
      <c r="T283" s="48">
        <f t="shared" si="293"/>
        <v>0</v>
      </c>
      <c r="U283" s="48">
        <f t="shared" si="293"/>
        <v>0</v>
      </c>
      <c r="V283" s="48">
        <f t="shared" si="293"/>
        <v>0</v>
      </c>
      <c r="W283" s="48">
        <f t="shared" si="293"/>
        <v>0</v>
      </c>
      <c r="X283" s="48">
        <f t="shared" si="293"/>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94">+F285</f>
        <v>926711656</v>
      </c>
      <c r="G284" s="48">
        <f t="shared" si="294"/>
        <v>0</v>
      </c>
      <c r="H284" s="48">
        <f t="shared" si="294"/>
        <v>0</v>
      </c>
      <c r="I284" s="48">
        <f t="shared" si="294"/>
        <v>0</v>
      </c>
      <c r="J284" s="48">
        <f t="shared" si="294"/>
        <v>0</v>
      </c>
      <c r="K284" s="48">
        <f t="shared" si="294"/>
        <v>0</v>
      </c>
      <c r="L284" s="25">
        <f t="shared" si="272"/>
        <v>0</v>
      </c>
      <c r="M284" s="48">
        <f>+M285</f>
        <v>926711656</v>
      </c>
      <c r="N284" s="33">
        <f t="shared" si="277"/>
        <v>1.1173437545926041E-4</v>
      </c>
      <c r="O284" s="48">
        <f t="shared" ref="O284:X286" si="295">+O285</f>
        <v>0</v>
      </c>
      <c r="P284" s="48">
        <f t="shared" si="295"/>
        <v>543952231.19000006</v>
      </c>
      <c r="Q284" s="48">
        <f t="shared" si="295"/>
        <v>382759424.80999994</v>
      </c>
      <c r="R284" s="48">
        <f t="shared" si="295"/>
        <v>410495443.74000001</v>
      </c>
      <c r="S284" s="48">
        <f t="shared" si="295"/>
        <v>516216212.25999999</v>
      </c>
      <c r="T284" s="48">
        <f t="shared" si="295"/>
        <v>133456787.45000005</v>
      </c>
      <c r="U284" s="48">
        <f t="shared" si="295"/>
        <v>201269301.55000001</v>
      </c>
      <c r="V284" s="48">
        <f t="shared" si="295"/>
        <v>209226142.19</v>
      </c>
      <c r="W284" s="48">
        <f t="shared" si="295"/>
        <v>200283393.55000001</v>
      </c>
      <c r="X284" s="48">
        <f t="shared" si="295"/>
        <v>985908</v>
      </c>
      <c r="Y284" s="34">
        <f>+R284/M284</f>
        <v>0.44295918917415666</v>
      </c>
      <c r="Z284" s="34">
        <f>+U284/M284</f>
        <v>0.21718654367502638</v>
      </c>
      <c r="AA284" s="34">
        <f>+W284/M284</f>
        <v>0.2161226658295102</v>
      </c>
      <c r="AB284" s="34">
        <f>+U284/R284</f>
        <v>0.49030824731267941</v>
      </c>
      <c r="AC284" s="154">
        <f>+W284/U284</f>
        <v>0.99510154806318007</v>
      </c>
    </row>
    <row r="285" spans="1:30" ht="80.25" customHeight="1" x14ac:dyDescent="0.25">
      <c r="A285" s="29" t="s">
        <v>446</v>
      </c>
      <c r="B285" s="30" t="s">
        <v>38</v>
      </c>
      <c r="C285" s="30">
        <v>10</v>
      </c>
      <c r="D285" s="30" t="s">
        <v>39</v>
      </c>
      <c r="E285" s="31" t="s">
        <v>447</v>
      </c>
      <c r="F285" s="48">
        <f t="shared" si="294"/>
        <v>926711656</v>
      </c>
      <c r="G285" s="48">
        <f t="shared" si="294"/>
        <v>0</v>
      </c>
      <c r="H285" s="48">
        <f t="shared" si="294"/>
        <v>0</v>
      </c>
      <c r="I285" s="48">
        <f t="shared" si="294"/>
        <v>0</v>
      </c>
      <c r="J285" s="48">
        <f t="shared" si="294"/>
        <v>0</v>
      </c>
      <c r="K285" s="48">
        <f t="shared" si="294"/>
        <v>0</v>
      </c>
      <c r="L285" s="25">
        <f t="shared" si="272"/>
        <v>0</v>
      </c>
      <c r="M285" s="48">
        <f>+M286</f>
        <v>926711656</v>
      </c>
      <c r="N285" s="33">
        <f t="shared" si="277"/>
        <v>1.1173437545926041E-4</v>
      </c>
      <c r="O285" s="48">
        <f t="shared" si="295"/>
        <v>0</v>
      </c>
      <c r="P285" s="48">
        <f t="shared" si="295"/>
        <v>543952231.19000006</v>
      </c>
      <c r="Q285" s="48">
        <f t="shared" si="295"/>
        <v>382759424.80999994</v>
      </c>
      <c r="R285" s="48">
        <f t="shared" si="295"/>
        <v>410495443.74000001</v>
      </c>
      <c r="S285" s="48">
        <f t="shared" si="295"/>
        <v>516216212.25999999</v>
      </c>
      <c r="T285" s="48">
        <f t="shared" si="295"/>
        <v>133456787.45000005</v>
      </c>
      <c r="U285" s="48">
        <f t="shared" si="295"/>
        <v>201269301.55000001</v>
      </c>
      <c r="V285" s="48">
        <f t="shared" si="295"/>
        <v>209226142.19</v>
      </c>
      <c r="W285" s="48">
        <f t="shared" si="295"/>
        <v>200283393.55000001</v>
      </c>
      <c r="X285" s="48">
        <f t="shared" si="295"/>
        <v>985908</v>
      </c>
      <c r="Y285" s="34">
        <f>+R285/M285</f>
        <v>0.44295918917415666</v>
      </c>
      <c r="Z285" s="34">
        <f>+U285/M285</f>
        <v>0.21718654367502638</v>
      </c>
      <c r="AA285" s="34">
        <f>+W285/M285</f>
        <v>0.2161226658295102</v>
      </c>
      <c r="AB285" s="34">
        <f>+U285/R285</f>
        <v>0.49030824731267941</v>
      </c>
      <c r="AC285" s="154">
        <f>+W285/U285</f>
        <v>0.99510154806318007</v>
      </c>
    </row>
    <row r="286" spans="1:30" ht="42" customHeight="1" x14ac:dyDescent="0.25">
      <c r="A286" s="29" t="s">
        <v>448</v>
      </c>
      <c r="B286" s="30" t="s">
        <v>38</v>
      </c>
      <c r="C286" s="30">
        <v>10</v>
      </c>
      <c r="D286" s="30" t="s">
        <v>39</v>
      </c>
      <c r="E286" s="31" t="s">
        <v>449</v>
      </c>
      <c r="F286" s="48">
        <f t="shared" si="294"/>
        <v>926711656</v>
      </c>
      <c r="G286" s="48">
        <f t="shared" si="294"/>
        <v>0</v>
      </c>
      <c r="H286" s="48">
        <f t="shared" si="294"/>
        <v>0</v>
      </c>
      <c r="I286" s="48">
        <f t="shared" si="294"/>
        <v>0</v>
      </c>
      <c r="J286" s="48">
        <f t="shared" si="294"/>
        <v>0</v>
      </c>
      <c r="K286" s="48">
        <f t="shared" si="294"/>
        <v>0</v>
      </c>
      <c r="L286" s="25">
        <f t="shared" si="272"/>
        <v>0</v>
      </c>
      <c r="M286" s="48">
        <f>+M287</f>
        <v>926711656</v>
      </c>
      <c r="N286" s="33">
        <f t="shared" si="277"/>
        <v>1.1173437545926041E-4</v>
      </c>
      <c r="O286" s="48">
        <f t="shared" si="295"/>
        <v>0</v>
      </c>
      <c r="P286" s="48">
        <f t="shared" si="295"/>
        <v>543952231.19000006</v>
      </c>
      <c r="Q286" s="48">
        <f t="shared" si="295"/>
        <v>382759424.80999994</v>
      </c>
      <c r="R286" s="48">
        <f t="shared" si="295"/>
        <v>410495443.74000001</v>
      </c>
      <c r="S286" s="48">
        <f t="shared" si="295"/>
        <v>516216212.25999999</v>
      </c>
      <c r="T286" s="48">
        <f t="shared" si="295"/>
        <v>133456787.45000005</v>
      </c>
      <c r="U286" s="48">
        <f t="shared" si="295"/>
        <v>201269301.55000001</v>
      </c>
      <c r="V286" s="48">
        <f t="shared" si="295"/>
        <v>209226142.19</v>
      </c>
      <c r="W286" s="48">
        <f t="shared" si="295"/>
        <v>200283393.55000001</v>
      </c>
      <c r="X286" s="48">
        <f t="shared" si="295"/>
        <v>985908</v>
      </c>
      <c r="Y286" s="34">
        <f>+R286/M286</f>
        <v>0.44295918917415666</v>
      </c>
      <c r="Z286" s="34">
        <f>+U286/M286</f>
        <v>0.21718654367502638</v>
      </c>
      <c r="AA286" s="34">
        <f>+W286/M286</f>
        <v>0.2161226658295102</v>
      </c>
      <c r="AB286" s="34">
        <f>+U286/R286</f>
        <v>0.49030824731267941</v>
      </c>
      <c r="AC286" s="154">
        <f>+W286/U286</f>
        <v>0.99510154806318007</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72"/>
        <v>0</v>
      </c>
      <c r="M287" s="40">
        <f>+F287+L287</f>
        <v>926711656</v>
      </c>
      <c r="N287" s="41">
        <f t="shared" si="277"/>
        <v>1.1173437545926041E-4</v>
      </c>
      <c r="O287" s="39">
        <v>0</v>
      </c>
      <c r="P287" s="39">
        <v>543952231.19000006</v>
      </c>
      <c r="Q287" s="39">
        <f>M287-P287</f>
        <v>382759424.80999994</v>
      </c>
      <c r="R287" s="39">
        <v>410495443.74000001</v>
      </c>
      <c r="S287" s="39">
        <f>+M287-R287</f>
        <v>516216212.25999999</v>
      </c>
      <c r="T287" s="39">
        <f>P287-R287</f>
        <v>133456787.45000005</v>
      </c>
      <c r="U287" s="39">
        <v>201269301.55000001</v>
      </c>
      <c r="V287" s="39">
        <f>+R287-U287</f>
        <v>209226142.19</v>
      </c>
      <c r="W287" s="39">
        <v>200283393.55000001</v>
      </c>
      <c r="X287" s="42">
        <f>+U287-W287</f>
        <v>985908</v>
      </c>
      <c r="Y287" s="43">
        <f>+R287/M287</f>
        <v>0.44295918917415666</v>
      </c>
      <c r="Z287" s="43">
        <f>+U287/M287</f>
        <v>0.21718654367502638</v>
      </c>
      <c r="AA287" s="43">
        <f>+W287/M287</f>
        <v>0.2161226658295102</v>
      </c>
      <c r="AB287" s="43">
        <f>+U287/R287</f>
        <v>0.49030824731267941</v>
      </c>
      <c r="AC287" s="157">
        <f>+W287/U287</f>
        <v>0.99510154806318007</v>
      </c>
    </row>
    <row r="288" spans="1:30" ht="55.5" customHeight="1" x14ac:dyDescent="0.25">
      <c r="A288" s="29" t="s">
        <v>451</v>
      </c>
      <c r="B288" s="30" t="s">
        <v>38</v>
      </c>
      <c r="C288" s="30">
        <v>11</v>
      </c>
      <c r="D288" s="30" t="s">
        <v>39</v>
      </c>
      <c r="E288" s="31" t="s">
        <v>452</v>
      </c>
      <c r="F288" s="48">
        <f t="shared" ref="F288:K288" si="296">+F289</f>
        <v>710970447824</v>
      </c>
      <c r="G288" s="48">
        <f t="shared" si="296"/>
        <v>0</v>
      </c>
      <c r="H288" s="48">
        <f t="shared" si="296"/>
        <v>0</v>
      </c>
      <c r="I288" s="48">
        <f t="shared" si="296"/>
        <v>710970447824</v>
      </c>
      <c r="J288" s="48">
        <f t="shared" si="296"/>
        <v>0</v>
      </c>
      <c r="K288" s="48">
        <f t="shared" si="296"/>
        <v>0</v>
      </c>
      <c r="L288" s="48">
        <f t="shared" si="272"/>
        <v>-710970447824</v>
      </c>
      <c r="M288" s="48">
        <f>+M289</f>
        <v>0</v>
      </c>
      <c r="N288" s="41">
        <f t="shared" si="277"/>
        <v>0</v>
      </c>
      <c r="O288" s="48">
        <f t="shared" ref="O288:X290" si="297">+O289</f>
        <v>0</v>
      </c>
      <c r="P288" s="48">
        <f t="shared" si="297"/>
        <v>0</v>
      </c>
      <c r="Q288" s="48">
        <f t="shared" si="297"/>
        <v>0</v>
      </c>
      <c r="R288" s="48">
        <f t="shared" si="297"/>
        <v>0</v>
      </c>
      <c r="S288" s="48">
        <f t="shared" si="297"/>
        <v>0</v>
      </c>
      <c r="T288" s="48">
        <f t="shared" si="297"/>
        <v>0</v>
      </c>
      <c r="U288" s="48">
        <f t="shared" si="297"/>
        <v>0</v>
      </c>
      <c r="V288" s="48">
        <f t="shared" si="297"/>
        <v>0</v>
      </c>
      <c r="W288" s="48">
        <f t="shared" si="297"/>
        <v>0</v>
      </c>
      <c r="X288" s="48">
        <f t="shared" si="297"/>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72"/>
        <v>-710970447824</v>
      </c>
      <c r="M289" s="48">
        <f>+M290</f>
        <v>0</v>
      </c>
      <c r="N289" s="33">
        <f t="shared" si="277"/>
        <v>0</v>
      </c>
      <c r="O289" s="48">
        <f t="shared" si="297"/>
        <v>0</v>
      </c>
      <c r="P289" s="48">
        <f t="shared" si="297"/>
        <v>0</v>
      </c>
      <c r="Q289" s="48">
        <f t="shared" si="297"/>
        <v>0</v>
      </c>
      <c r="R289" s="48">
        <f t="shared" si="297"/>
        <v>0</v>
      </c>
      <c r="S289" s="48">
        <f t="shared" si="297"/>
        <v>0</v>
      </c>
      <c r="T289" s="48">
        <f t="shared" si="297"/>
        <v>0</v>
      </c>
      <c r="U289" s="48">
        <f t="shared" si="297"/>
        <v>0</v>
      </c>
      <c r="V289" s="48">
        <f t="shared" si="297"/>
        <v>0</v>
      </c>
      <c r="W289" s="48">
        <f t="shared" si="297"/>
        <v>0</v>
      </c>
      <c r="X289" s="48">
        <f t="shared" si="297"/>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72"/>
        <v>0</v>
      </c>
      <c r="M290" s="48">
        <f>+M291</f>
        <v>0</v>
      </c>
      <c r="N290" s="33">
        <f t="shared" si="277"/>
        <v>0</v>
      </c>
      <c r="O290" s="48">
        <f t="shared" si="297"/>
        <v>0</v>
      </c>
      <c r="P290" s="48">
        <f t="shared" si="297"/>
        <v>0</v>
      </c>
      <c r="Q290" s="48">
        <f t="shared" si="297"/>
        <v>0</v>
      </c>
      <c r="R290" s="48">
        <f t="shared" si="297"/>
        <v>0</v>
      </c>
      <c r="S290" s="48">
        <f t="shared" si="297"/>
        <v>0</v>
      </c>
      <c r="T290" s="48">
        <f t="shared" si="297"/>
        <v>0</v>
      </c>
      <c r="U290" s="48">
        <f t="shared" si="297"/>
        <v>0</v>
      </c>
      <c r="V290" s="48">
        <f t="shared" si="297"/>
        <v>0</v>
      </c>
      <c r="W290" s="48">
        <f t="shared" si="297"/>
        <v>0</v>
      </c>
      <c r="X290" s="48">
        <f t="shared" si="297"/>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72"/>
        <v>0</v>
      </c>
      <c r="M291" s="40">
        <f>+F291+L291</f>
        <v>0</v>
      </c>
      <c r="N291" s="41">
        <f t="shared" si="27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2" t="s">
        <v>457</v>
      </c>
      <c r="B292" s="102" t="s">
        <v>38</v>
      </c>
      <c r="C292" s="30">
        <v>10</v>
      </c>
      <c r="D292" s="353" t="s">
        <v>39</v>
      </c>
      <c r="E292" s="354" t="s">
        <v>458</v>
      </c>
      <c r="F292" s="54">
        <f t="shared" ref="F292:K293" si="298">+F294</f>
        <v>19215078848</v>
      </c>
      <c r="G292" s="54">
        <f t="shared" si="298"/>
        <v>0</v>
      </c>
      <c r="H292" s="54">
        <f t="shared" si="298"/>
        <v>0</v>
      </c>
      <c r="I292" s="54">
        <f t="shared" si="298"/>
        <v>0</v>
      </c>
      <c r="J292" s="54">
        <f t="shared" si="298"/>
        <v>2737767760</v>
      </c>
      <c r="K292" s="54">
        <f t="shared" si="298"/>
        <v>2737767760</v>
      </c>
      <c r="L292" s="25">
        <f t="shared" si="272"/>
        <v>0</v>
      </c>
      <c r="M292" s="54">
        <f>+M294</f>
        <v>19215078848</v>
      </c>
      <c r="N292" s="33">
        <f t="shared" si="277"/>
        <v>2.3167776304323564E-3</v>
      </c>
      <c r="O292" s="54">
        <f t="shared" ref="O292:X292" si="299">+O294</f>
        <v>0</v>
      </c>
      <c r="P292" s="54">
        <f t="shared" si="299"/>
        <v>16909390751</v>
      </c>
      <c r="Q292" s="54">
        <f t="shared" si="299"/>
        <v>2305688097</v>
      </c>
      <c r="R292" s="54">
        <f t="shared" si="299"/>
        <v>10568909749.74</v>
      </c>
      <c r="S292" s="54">
        <f t="shared" si="299"/>
        <v>6831203698.3400002</v>
      </c>
      <c r="T292" s="54">
        <f t="shared" si="299"/>
        <v>6340481001.2600002</v>
      </c>
      <c r="U292" s="54">
        <f t="shared" si="299"/>
        <v>5112442306.7400007</v>
      </c>
      <c r="V292" s="54">
        <f t="shared" si="299"/>
        <v>5456467443</v>
      </c>
      <c r="W292" s="54">
        <f t="shared" si="299"/>
        <v>5111886944.7400007</v>
      </c>
      <c r="X292" s="54">
        <f t="shared" si="299"/>
        <v>555362</v>
      </c>
      <c r="Y292" s="34">
        <f t="shared" ref="Y292:Y328" si="300">+R292/M292</f>
        <v>0.5500320781062038</v>
      </c>
      <c r="Z292" s="34">
        <f t="shared" ref="Z292:Z328" si="301">+U292/M292</f>
        <v>0.26606408160912276</v>
      </c>
      <c r="AA292" s="34">
        <f t="shared" ref="AA292:AA328" si="302">+W292/M292</f>
        <v>0.26603517920365294</v>
      </c>
      <c r="AB292" s="34">
        <f t="shared" ref="AB292:AB328" si="303">+U292/R292</f>
        <v>0.48372466297820066</v>
      </c>
      <c r="AC292" s="154">
        <f t="shared" ref="AC292:AC328" si="304">+W292/U292</f>
        <v>0.99989137051008525</v>
      </c>
    </row>
    <row r="293" spans="1:29" ht="35.25" customHeight="1" x14ac:dyDescent="0.25">
      <c r="A293" s="303"/>
      <c r="B293" s="102" t="s">
        <v>41</v>
      </c>
      <c r="C293" s="30">
        <v>20</v>
      </c>
      <c r="D293" s="353"/>
      <c r="E293" s="354"/>
      <c r="F293" s="48">
        <f t="shared" si="298"/>
        <v>51615114988</v>
      </c>
      <c r="G293" s="48">
        <f t="shared" si="298"/>
        <v>0</v>
      </c>
      <c r="H293" s="48">
        <f t="shared" si="298"/>
        <v>0</v>
      </c>
      <c r="I293" s="48">
        <f t="shared" si="298"/>
        <v>0</v>
      </c>
      <c r="J293" s="48">
        <f t="shared" si="298"/>
        <v>1000000000</v>
      </c>
      <c r="K293" s="48">
        <f t="shared" si="298"/>
        <v>1000000000</v>
      </c>
      <c r="L293" s="25">
        <f t="shared" si="272"/>
        <v>0</v>
      </c>
      <c r="M293" s="48">
        <f>+M295</f>
        <v>51615114988</v>
      </c>
      <c r="N293" s="33">
        <f t="shared" si="277"/>
        <v>6.223276247905629E-3</v>
      </c>
      <c r="O293" s="48">
        <f t="shared" ref="O293:X293" si="305">+O295</f>
        <v>0</v>
      </c>
      <c r="P293" s="48">
        <f t="shared" si="305"/>
        <v>50705187698.629997</v>
      </c>
      <c r="Q293" s="48">
        <f t="shared" si="305"/>
        <v>909927289.37000084</v>
      </c>
      <c r="R293" s="48">
        <f t="shared" si="305"/>
        <v>13179235147.01</v>
      </c>
      <c r="S293" s="48">
        <f t="shared" si="305"/>
        <v>38435879840.989998</v>
      </c>
      <c r="T293" s="48">
        <f t="shared" si="305"/>
        <v>37525952551.619995</v>
      </c>
      <c r="U293" s="48">
        <f t="shared" si="305"/>
        <v>8006742528.3800001</v>
      </c>
      <c r="V293" s="48">
        <f t="shared" si="305"/>
        <v>5172492618.6300001</v>
      </c>
      <c r="W293" s="48">
        <f t="shared" si="305"/>
        <v>8006742528.3800001</v>
      </c>
      <c r="X293" s="48">
        <f t="shared" si="305"/>
        <v>0</v>
      </c>
      <c r="Y293" s="34">
        <f t="shared" si="300"/>
        <v>0.2553367390554887</v>
      </c>
      <c r="Z293" s="34">
        <f t="shared" si="301"/>
        <v>0.15512398897573876</v>
      </c>
      <c r="AA293" s="34">
        <f t="shared" si="302"/>
        <v>0.15512398897573876</v>
      </c>
      <c r="AB293" s="34">
        <f t="shared" si="303"/>
        <v>0.60752710146434452</v>
      </c>
      <c r="AC293" s="154">
        <f t="shared" si="304"/>
        <v>1</v>
      </c>
    </row>
    <row r="294" spans="1:29" ht="33.75" customHeight="1" x14ac:dyDescent="0.25">
      <c r="A294" s="302" t="s">
        <v>459</v>
      </c>
      <c r="B294" s="102" t="s">
        <v>38</v>
      </c>
      <c r="C294" s="30">
        <v>10</v>
      </c>
      <c r="D294" s="353" t="s">
        <v>39</v>
      </c>
      <c r="E294" s="354" t="s">
        <v>243</v>
      </c>
      <c r="F294" s="54">
        <f t="shared" ref="F294:K294" si="306">+F296+F300+F312+F316+F320+F324</f>
        <v>19215078848</v>
      </c>
      <c r="G294" s="54">
        <f t="shared" si="306"/>
        <v>0</v>
      </c>
      <c r="H294" s="54">
        <f t="shared" si="306"/>
        <v>0</v>
      </c>
      <c r="I294" s="54">
        <f t="shared" si="306"/>
        <v>0</v>
      </c>
      <c r="J294" s="54">
        <f t="shared" si="306"/>
        <v>2737767760</v>
      </c>
      <c r="K294" s="54">
        <f t="shared" si="306"/>
        <v>2737767760</v>
      </c>
      <c r="L294" s="25">
        <f t="shared" si="272"/>
        <v>0</v>
      </c>
      <c r="M294" s="54">
        <f>+M296+M300+M312+M316+M320+M324</f>
        <v>19215078848</v>
      </c>
      <c r="N294" s="33">
        <f t="shared" si="277"/>
        <v>2.3167776304323564E-3</v>
      </c>
      <c r="O294" s="54">
        <f t="shared" ref="O294:X294" si="307">+O296+O300+O312+O316+O320+O324</f>
        <v>0</v>
      </c>
      <c r="P294" s="54">
        <f t="shared" si="307"/>
        <v>16909390751</v>
      </c>
      <c r="Q294" s="54">
        <f t="shared" si="307"/>
        <v>2305688097</v>
      </c>
      <c r="R294" s="54">
        <f t="shared" si="307"/>
        <v>10568909749.74</v>
      </c>
      <c r="S294" s="54">
        <f t="shared" si="307"/>
        <v>6831203698.3400002</v>
      </c>
      <c r="T294" s="54">
        <f t="shared" si="307"/>
        <v>6340481001.2600002</v>
      </c>
      <c r="U294" s="54">
        <f t="shared" si="307"/>
        <v>5112442306.7400007</v>
      </c>
      <c r="V294" s="54">
        <f t="shared" si="307"/>
        <v>5456467443</v>
      </c>
      <c r="W294" s="54">
        <f t="shared" si="307"/>
        <v>5111886944.7400007</v>
      </c>
      <c r="X294" s="54">
        <f t="shared" si="307"/>
        <v>555362</v>
      </c>
      <c r="Y294" s="34">
        <f t="shared" si="300"/>
        <v>0.5500320781062038</v>
      </c>
      <c r="Z294" s="34">
        <f t="shared" si="301"/>
        <v>0.26606408160912276</v>
      </c>
      <c r="AA294" s="34">
        <f t="shared" si="302"/>
        <v>0.26603517920365294</v>
      </c>
      <c r="AB294" s="34">
        <f t="shared" si="303"/>
        <v>0.48372466297820066</v>
      </c>
      <c r="AC294" s="154">
        <f t="shared" si="304"/>
        <v>0.99989137051008525</v>
      </c>
    </row>
    <row r="295" spans="1:29" ht="34.5" customHeight="1" x14ac:dyDescent="0.25">
      <c r="A295" s="303"/>
      <c r="B295" s="102" t="s">
        <v>41</v>
      </c>
      <c r="C295" s="30">
        <v>20</v>
      </c>
      <c r="D295" s="353"/>
      <c r="E295" s="354"/>
      <c r="F295" s="54">
        <f t="shared" ref="F295:K295" si="308">+F301</f>
        <v>51615114988</v>
      </c>
      <c r="G295" s="54">
        <f t="shared" si="308"/>
        <v>0</v>
      </c>
      <c r="H295" s="54">
        <f t="shared" si="308"/>
        <v>0</v>
      </c>
      <c r="I295" s="54">
        <f t="shared" si="308"/>
        <v>0</v>
      </c>
      <c r="J295" s="54">
        <f t="shared" si="308"/>
        <v>1000000000</v>
      </c>
      <c r="K295" s="54">
        <f t="shared" si="308"/>
        <v>1000000000</v>
      </c>
      <c r="L295" s="25">
        <f t="shared" si="272"/>
        <v>0</v>
      </c>
      <c r="M295" s="54">
        <f>+M301</f>
        <v>51615114988</v>
      </c>
      <c r="N295" s="33">
        <f t="shared" si="277"/>
        <v>6.223276247905629E-3</v>
      </c>
      <c r="O295" s="54">
        <f t="shared" ref="O295:X295" si="309">+O301</f>
        <v>0</v>
      </c>
      <c r="P295" s="54">
        <f t="shared" si="309"/>
        <v>50705187698.629997</v>
      </c>
      <c r="Q295" s="54">
        <f t="shared" si="309"/>
        <v>909927289.37000084</v>
      </c>
      <c r="R295" s="54">
        <f t="shared" si="309"/>
        <v>13179235147.01</v>
      </c>
      <c r="S295" s="54">
        <f t="shared" si="309"/>
        <v>38435879840.989998</v>
      </c>
      <c r="T295" s="54">
        <f t="shared" si="309"/>
        <v>37525952551.619995</v>
      </c>
      <c r="U295" s="54">
        <f t="shared" si="309"/>
        <v>8006742528.3800001</v>
      </c>
      <c r="V295" s="54">
        <f t="shared" si="309"/>
        <v>5172492618.6300001</v>
      </c>
      <c r="W295" s="54">
        <f t="shared" si="309"/>
        <v>8006742528.3800001</v>
      </c>
      <c r="X295" s="54">
        <f t="shared" si="309"/>
        <v>0</v>
      </c>
      <c r="Y295" s="34">
        <f t="shared" si="300"/>
        <v>0.2553367390554887</v>
      </c>
      <c r="Z295" s="34">
        <f t="shared" si="301"/>
        <v>0.15512398897573876</v>
      </c>
      <c r="AA295" s="34">
        <f t="shared" si="302"/>
        <v>0.15512398897573876</v>
      </c>
      <c r="AB295" s="34">
        <f t="shared" si="303"/>
        <v>0.60752710146434452</v>
      </c>
      <c r="AC295" s="154">
        <f t="shared" si="304"/>
        <v>1</v>
      </c>
    </row>
    <row r="296" spans="1:29" ht="85.5" customHeight="1" x14ac:dyDescent="0.25">
      <c r="A296" s="51" t="s">
        <v>460</v>
      </c>
      <c r="B296" s="102" t="s">
        <v>38</v>
      </c>
      <c r="C296" s="30">
        <v>10</v>
      </c>
      <c r="D296" s="30" t="s">
        <v>39</v>
      </c>
      <c r="E296" s="53" t="s">
        <v>461</v>
      </c>
      <c r="F296" s="54">
        <f t="shared" ref="F296:K298" si="310">+F297</f>
        <v>250000000</v>
      </c>
      <c r="G296" s="54">
        <f t="shared" si="310"/>
        <v>0</v>
      </c>
      <c r="H296" s="54">
        <f t="shared" si="310"/>
        <v>0</v>
      </c>
      <c r="I296" s="54">
        <f t="shared" si="310"/>
        <v>0</v>
      </c>
      <c r="J296" s="54">
        <f t="shared" si="310"/>
        <v>0</v>
      </c>
      <c r="K296" s="54">
        <f t="shared" si="310"/>
        <v>0</v>
      </c>
      <c r="L296" s="25">
        <f t="shared" ref="L296:L327" si="311">+G296-H296-I296+J296-K296</f>
        <v>0</v>
      </c>
      <c r="M296" s="54">
        <f>+M297</f>
        <v>250000000</v>
      </c>
      <c r="N296" s="58">
        <f t="shared" si="277"/>
        <v>3.0142702623797693E-5</v>
      </c>
      <c r="O296" s="54">
        <f t="shared" ref="O296:X298" si="312">+O297</f>
        <v>0</v>
      </c>
      <c r="P296" s="54">
        <f t="shared" si="312"/>
        <v>198967667</v>
      </c>
      <c r="Q296" s="54">
        <f t="shared" si="312"/>
        <v>51032333</v>
      </c>
      <c r="R296" s="54">
        <f t="shared" si="312"/>
        <v>140354959.94999999</v>
      </c>
      <c r="S296" s="54">
        <f t="shared" si="312"/>
        <v>109645040.05000001</v>
      </c>
      <c r="T296" s="54">
        <f t="shared" si="312"/>
        <v>58612707.050000012</v>
      </c>
      <c r="U296" s="54">
        <f t="shared" si="312"/>
        <v>55444425.950000003</v>
      </c>
      <c r="V296" s="54">
        <f t="shared" si="312"/>
        <v>84910533.999999985</v>
      </c>
      <c r="W296" s="54">
        <f t="shared" si="312"/>
        <v>55444425.950000003</v>
      </c>
      <c r="X296" s="54">
        <f t="shared" si="312"/>
        <v>0</v>
      </c>
      <c r="Y296" s="34">
        <f t="shared" si="300"/>
        <v>0.56141983979999999</v>
      </c>
      <c r="Z296" s="34">
        <f t="shared" si="301"/>
        <v>0.2217777038</v>
      </c>
      <c r="AA296" s="34">
        <f t="shared" si="302"/>
        <v>0.2217777038</v>
      </c>
      <c r="AB296" s="34">
        <f t="shared" si="303"/>
        <v>0.39503004361051086</v>
      </c>
      <c r="AC296" s="154">
        <f t="shared" si="304"/>
        <v>1</v>
      </c>
    </row>
    <row r="297" spans="1:29" ht="78" customHeight="1" x14ac:dyDescent="0.25">
      <c r="A297" s="51" t="s">
        <v>462</v>
      </c>
      <c r="B297" s="102" t="s">
        <v>38</v>
      </c>
      <c r="C297" s="30">
        <v>10</v>
      </c>
      <c r="D297" s="30" t="s">
        <v>39</v>
      </c>
      <c r="E297" s="31" t="s">
        <v>247</v>
      </c>
      <c r="F297" s="54">
        <f t="shared" si="310"/>
        <v>250000000</v>
      </c>
      <c r="G297" s="54">
        <f t="shared" si="310"/>
        <v>0</v>
      </c>
      <c r="H297" s="54">
        <f t="shared" si="310"/>
        <v>0</v>
      </c>
      <c r="I297" s="54">
        <f t="shared" si="310"/>
        <v>0</v>
      </c>
      <c r="J297" s="54">
        <f t="shared" si="310"/>
        <v>0</v>
      </c>
      <c r="K297" s="54">
        <f t="shared" si="310"/>
        <v>0</v>
      </c>
      <c r="L297" s="25">
        <f t="shared" si="311"/>
        <v>0</v>
      </c>
      <c r="M297" s="54">
        <f>+M298</f>
        <v>250000000</v>
      </c>
      <c r="N297" s="58">
        <f t="shared" si="277"/>
        <v>3.0142702623797693E-5</v>
      </c>
      <c r="O297" s="54">
        <f t="shared" si="312"/>
        <v>0</v>
      </c>
      <c r="P297" s="54">
        <f t="shared" si="312"/>
        <v>198967667</v>
      </c>
      <c r="Q297" s="54">
        <f t="shared" si="312"/>
        <v>51032333</v>
      </c>
      <c r="R297" s="54">
        <f t="shared" si="312"/>
        <v>140354959.94999999</v>
      </c>
      <c r="S297" s="54">
        <f t="shared" si="312"/>
        <v>109645040.05000001</v>
      </c>
      <c r="T297" s="54">
        <f t="shared" si="312"/>
        <v>58612707.050000012</v>
      </c>
      <c r="U297" s="54">
        <f t="shared" si="312"/>
        <v>55444425.950000003</v>
      </c>
      <c r="V297" s="54">
        <f t="shared" si="312"/>
        <v>84910533.999999985</v>
      </c>
      <c r="W297" s="54">
        <f t="shared" si="312"/>
        <v>55444425.950000003</v>
      </c>
      <c r="X297" s="54">
        <f t="shared" si="312"/>
        <v>0</v>
      </c>
      <c r="Y297" s="34">
        <f t="shared" si="300"/>
        <v>0.56141983979999999</v>
      </c>
      <c r="Z297" s="34">
        <f t="shared" si="301"/>
        <v>0.2217777038</v>
      </c>
      <c r="AA297" s="34">
        <f t="shared" si="302"/>
        <v>0.2217777038</v>
      </c>
      <c r="AB297" s="34">
        <f t="shared" si="303"/>
        <v>0.39503004361051086</v>
      </c>
      <c r="AC297" s="154">
        <f t="shared" si="304"/>
        <v>1</v>
      </c>
    </row>
    <row r="298" spans="1:29" ht="54" customHeight="1" x14ac:dyDescent="0.25">
      <c r="A298" s="51" t="s">
        <v>463</v>
      </c>
      <c r="B298" s="102" t="s">
        <v>38</v>
      </c>
      <c r="C298" s="30">
        <v>10</v>
      </c>
      <c r="D298" s="30" t="s">
        <v>39</v>
      </c>
      <c r="E298" s="53" t="s">
        <v>464</v>
      </c>
      <c r="F298" s="54">
        <f t="shared" si="310"/>
        <v>250000000</v>
      </c>
      <c r="G298" s="54">
        <f t="shared" si="310"/>
        <v>0</v>
      </c>
      <c r="H298" s="54">
        <f t="shared" si="310"/>
        <v>0</v>
      </c>
      <c r="I298" s="54">
        <f t="shared" si="310"/>
        <v>0</v>
      </c>
      <c r="J298" s="54">
        <f t="shared" si="310"/>
        <v>0</v>
      </c>
      <c r="K298" s="54">
        <f t="shared" si="310"/>
        <v>0</v>
      </c>
      <c r="L298" s="25">
        <f t="shared" si="311"/>
        <v>0</v>
      </c>
      <c r="M298" s="54">
        <f>+M299</f>
        <v>250000000</v>
      </c>
      <c r="N298" s="58">
        <f t="shared" si="277"/>
        <v>3.0142702623797693E-5</v>
      </c>
      <c r="O298" s="54">
        <f t="shared" si="312"/>
        <v>0</v>
      </c>
      <c r="P298" s="54">
        <f t="shared" si="312"/>
        <v>198967667</v>
      </c>
      <c r="Q298" s="54">
        <f t="shared" si="312"/>
        <v>51032333</v>
      </c>
      <c r="R298" s="54">
        <f t="shared" si="312"/>
        <v>140354959.94999999</v>
      </c>
      <c r="S298" s="54">
        <f t="shared" si="312"/>
        <v>109645040.05000001</v>
      </c>
      <c r="T298" s="54">
        <f t="shared" si="312"/>
        <v>58612707.050000012</v>
      </c>
      <c r="U298" s="54">
        <f t="shared" si="312"/>
        <v>55444425.950000003</v>
      </c>
      <c r="V298" s="54">
        <f t="shared" si="312"/>
        <v>84910533.999999985</v>
      </c>
      <c r="W298" s="54">
        <f t="shared" si="312"/>
        <v>55444425.950000003</v>
      </c>
      <c r="X298" s="54">
        <f t="shared" si="312"/>
        <v>0</v>
      </c>
      <c r="Y298" s="34">
        <f t="shared" si="300"/>
        <v>0.56141983979999999</v>
      </c>
      <c r="Z298" s="34">
        <f t="shared" si="301"/>
        <v>0.2217777038</v>
      </c>
      <c r="AA298" s="34">
        <f t="shared" si="302"/>
        <v>0.2217777038</v>
      </c>
      <c r="AB298" s="34">
        <f t="shared" si="303"/>
        <v>0.39503004361051086</v>
      </c>
      <c r="AC298" s="154">
        <f t="shared" si="304"/>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311"/>
        <v>0</v>
      </c>
      <c r="M299" s="40">
        <f>+F299+L299</f>
        <v>250000000</v>
      </c>
      <c r="N299" s="46">
        <f t="shared" si="277"/>
        <v>3.0142702623797693E-5</v>
      </c>
      <c r="O299" s="68">
        <v>0</v>
      </c>
      <c r="P299" s="68">
        <v>198967667</v>
      </c>
      <c r="Q299" s="68">
        <f>M299-P299</f>
        <v>51032333</v>
      </c>
      <c r="R299" s="68">
        <v>140354959.94999999</v>
      </c>
      <c r="S299" s="68">
        <f>+M299-R299</f>
        <v>109645040.05000001</v>
      </c>
      <c r="T299" s="68">
        <f>P299-R299</f>
        <v>58612707.050000012</v>
      </c>
      <c r="U299" s="68">
        <v>55444425.950000003</v>
      </c>
      <c r="V299" s="68">
        <f>+R299-U299</f>
        <v>84910533.999999985</v>
      </c>
      <c r="W299" s="68">
        <v>55444425.950000003</v>
      </c>
      <c r="X299" s="42">
        <f>+U299-W299</f>
        <v>0</v>
      </c>
      <c r="Y299" s="43">
        <f t="shared" si="300"/>
        <v>0.56141983979999999</v>
      </c>
      <c r="Z299" s="43">
        <f t="shared" si="301"/>
        <v>0.2217777038</v>
      </c>
      <c r="AA299" s="43">
        <f t="shared" si="302"/>
        <v>0.2217777038</v>
      </c>
      <c r="AB299" s="43">
        <f t="shared" si="303"/>
        <v>0.39503004361051086</v>
      </c>
      <c r="AC299" s="157">
        <f t="shared" si="304"/>
        <v>1</v>
      </c>
    </row>
    <row r="300" spans="1:29" ht="36.75" customHeight="1" x14ac:dyDescent="0.25">
      <c r="A300" s="294" t="s">
        <v>466</v>
      </c>
      <c r="B300" s="52" t="s">
        <v>38</v>
      </c>
      <c r="C300" s="30">
        <v>10</v>
      </c>
      <c r="D300" s="353" t="s">
        <v>39</v>
      </c>
      <c r="E300" s="354" t="s">
        <v>467</v>
      </c>
      <c r="F300" s="48">
        <f t="shared" ref="F300:K301" si="313">+F302</f>
        <v>10915078848</v>
      </c>
      <c r="G300" s="48">
        <f t="shared" si="313"/>
        <v>0</v>
      </c>
      <c r="H300" s="48">
        <f t="shared" si="313"/>
        <v>0</v>
      </c>
      <c r="I300" s="48">
        <f t="shared" si="313"/>
        <v>0</v>
      </c>
      <c r="J300" s="48">
        <f t="shared" si="313"/>
        <v>2737767760</v>
      </c>
      <c r="K300" s="48">
        <f t="shared" si="313"/>
        <v>2737767760</v>
      </c>
      <c r="L300" s="25">
        <f t="shared" si="311"/>
        <v>0</v>
      </c>
      <c r="M300" s="48">
        <f>+M302</f>
        <v>10915078848</v>
      </c>
      <c r="N300" s="33">
        <f t="shared" si="277"/>
        <v>1.3160399033222731E-3</v>
      </c>
      <c r="O300" s="48">
        <f t="shared" ref="O300:X300" si="314">+O302</f>
        <v>0</v>
      </c>
      <c r="P300" s="48">
        <f t="shared" si="314"/>
        <v>9717818788</v>
      </c>
      <c r="Q300" s="48">
        <f t="shared" si="314"/>
        <v>1197260060</v>
      </c>
      <c r="R300" s="48">
        <f t="shared" si="314"/>
        <v>6841186781.5299997</v>
      </c>
      <c r="S300" s="48">
        <f t="shared" si="314"/>
        <v>4073892066.4700003</v>
      </c>
      <c r="T300" s="48">
        <f t="shared" si="314"/>
        <v>2876632006.4700003</v>
      </c>
      <c r="U300" s="48">
        <f t="shared" si="314"/>
        <v>3214472229.5300002</v>
      </c>
      <c r="V300" s="48">
        <f t="shared" si="314"/>
        <v>3626714551.9999995</v>
      </c>
      <c r="W300" s="48">
        <f t="shared" si="314"/>
        <v>3213916867.5300002</v>
      </c>
      <c r="X300" s="48">
        <f t="shared" si="314"/>
        <v>555362</v>
      </c>
      <c r="Y300" s="34">
        <f t="shared" si="300"/>
        <v>0.62676476063968423</v>
      </c>
      <c r="Z300" s="34">
        <f t="shared" si="301"/>
        <v>0.2944983059026639</v>
      </c>
      <c r="AA300" s="34">
        <f t="shared" si="302"/>
        <v>0.29444742564721782</v>
      </c>
      <c r="AB300" s="34">
        <f t="shared" si="303"/>
        <v>0.46987055494647645</v>
      </c>
      <c r="AC300" s="154">
        <f t="shared" si="304"/>
        <v>0.99982723073638713</v>
      </c>
    </row>
    <row r="301" spans="1:29" ht="29.25" customHeight="1" x14ac:dyDescent="0.25">
      <c r="A301" s="295"/>
      <c r="B301" s="102" t="s">
        <v>41</v>
      </c>
      <c r="C301" s="30">
        <v>20</v>
      </c>
      <c r="D301" s="353"/>
      <c r="E301" s="354"/>
      <c r="F301" s="48">
        <f t="shared" si="313"/>
        <v>51615114988</v>
      </c>
      <c r="G301" s="48">
        <f t="shared" si="313"/>
        <v>0</v>
      </c>
      <c r="H301" s="48">
        <f t="shared" si="313"/>
        <v>0</v>
      </c>
      <c r="I301" s="48">
        <f t="shared" si="313"/>
        <v>0</v>
      </c>
      <c r="J301" s="48">
        <f t="shared" si="313"/>
        <v>1000000000</v>
      </c>
      <c r="K301" s="48">
        <f t="shared" si="313"/>
        <v>1000000000</v>
      </c>
      <c r="L301" s="25">
        <f t="shared" si="311"/>
        <v>0</v>
      </c>
      <c r="M301" s="48">
        <f>+M303</f>
        <v>51615114988</v>
      </c>
      <c r="N301" s="33">
        <f t="shared" si="277"/>
        <v>6.223276247905629E-3</v>
      </c>
      <c r="O301" s="48">
        <f t="shared" ref="O301:X301" si="315">+O303</f>
        <v>0</v>
      </c>
      <c r="P301" s="48">
        <f t="shared" si="315"/>
        <v>50705187698.629997</v>
      </c>
      <c r="Q301" s="48">
        <f t="shared" si="315"/>
        <v>909927289.37000084</v>
      </c>
      <c r="R301" s="48">
        <f t="shared" si="315"/>
        <v>13179235147.01</v>
      </c>
      <c r="S301" s="48">
        <f t="shared" si="315"/>
        <v>38435879840.989998</v>
      </c>
      <c r="T301" s="48">
        <f t="shared" si="315"/>
        <v>37525952551.619995</v>
      </c>
      <c r="U301" s="48">
        <f t="shared" si="315"/>
        <v>8006742528.3800001</v>
      </c>
      <c r="V301" s="48">
        <f t="shared" si="315"/>
        <v>5172492618.6300001</v>
      </c>
      <c r="W301" s="48">
        <f t="shared" si="315"/>
        <v>8006742528.3800001</v>
      </c>
      <c r="X301" s="48">
        <f t="shared" si="315"/>
        <v>0</v>
      </c>
      <c r="Y301" s="34">
        <f t="shared" si="300"/>
        <v>0.2553367390554887</v>
      </c>
      <c r="Z301" s="34">
        <f t="shared" si="301"/>
        <v>0.15512398897573876</v>
      </c>
      <c r="AA301" s="34">
        <f t="shared" si="302"/>
        <v>0.15512398897573876</v>
      </c>
      <c r="AB301" s="34">
        <f t="shared" si="303"/>
        <v>0.60752710146434452</v>
      </c>
      <c r="AC301" s="154">
        <f t="shared" si="304"/>
        <v>1</v>
      </c>
    </row>
    <row r="302" spans="1:29" ht="42.75" customHeight="1" x14ac:dyDescent="0.25">
      <c r="A302" s="294" t="s">
        <v>468</v>
      </c>
      <c r="B302" s="52" t="s">
        <v>38</v>
      </c>
      <c r="C302" s="30">
        <v>10</v>
      </c>
      <c r="D302" s="353" t="s">
        <v>39</v>
      </c>
      <c r="E302" s="355" t="s">
        <v>548</v>
      </c>
      <c r="F302" s="54">
        <f t="shared" ref="F302:K302" si="316">+F304+F308</f>
        <v>10915078848</v>
      </c>
      <c r="G302" s="54">
        <f t="shared" si="316"/>
        <v>0</v>
      </c>
      <c r="H302" s="54">
        <f t="shared" si="316"/>
        <v>0</v>
      </c>
      <c r="I302" s="54">
        <f t="shared" si="316"/>
        <v>0</v>
      </c>
      <c r="J302" s="54">
        <f t="shared" si="316"/>
        <v>2737767760</v>
      </c>
      <c r="K302" s="54">
        <f t="shared" si="316"/>
        <v>2737767760</v>
      </c>
      <c r="L302" s="25">
        <f t="shared" si="311"/>
        <v>0</v>
      </c>
      <c r="M302" s="54">
        <f>+M304+M308</f>
        <v>10915078848</v>
      </c>
      <c r="N302" s="33">
        <f t="shared" ref="N302:N333" si="317">M302/$M$328</f>
        <v>1.3160399033222731E-3</v>
      </c>
      <c r="O302" s="54">
        <f t="shared" ref="O302:X302" si="318">+O304+O308</f>
        <v>0</v>
      </c>
      <c r="P302" s="54">
        <f t="shared" si="318"/>
        <v>9717818788</v>
      </c>
      <c r="Q302" s="54">
        <f t="shared" si="318"/>
        <v>1197260060</v>
      </c>
      <c r="R302" s="54">
        <f t="shared" si="318"/>
        <v>6841186781.5299997</v>
      </c>
      <c r="S302" s="54">
        <f t="shared" si="318"/>
        <v>4073892066.4700003</v>
      </c>
      <c r="T302" s="54">
        <f t="shared" si="318"/>
        <v>2876632006.4700003</v>
      </c>
      <c r="U302" s="54">
        <f t="shared" si="318"/>
        <v>3214472229.5300002</v>
      </c>
      <c r="V302" s="54">
        <f t="shared" si="318"/>
        <v>3626714551.9999995</v>
      </c>
      <c r="W302" s="54">
        <f t="shared" si="318"/>
        <v>3213916867.5300002</v>
      </c>
      <c r="X302" s="54">
        <f t="shared" si="318"/>
        <v>555362</v>
      </c>
      <c r="Y302" s="34">
        <f t="shared" si="300"/>
        <v>0.62676476063968423</v>
      </c>
      <c r="Z302" s="34">
        <f t="shared" si="301"/>
        <v>0.2944983059026639</v>
      </c>
      <c r="AA302" s="34">
        <f t="shared" si="302"/>
        <v>0.29444742564721782</v>
      </c>
      <c r="AB302" s="34">
        <f t="shared" si="303"/>
        <v>0.46987055494647645</v>
      </c>
      <c r="AC302" s="154">
        <f t="shared" si="304"/>
        <v>0.99982723073638713</v>
      </c>
    </row>
    <row r="303" spans="1:29" ht="46.5" customHeight="1" x14ac:dyDescent="0.25">
      <c r="A303" s="295"/>
      <c r="B303" s="52" t="s">
        <v>41</v>
      </c>
      <c r="C303" s="30">
        <v>20</v>
      </c>
      <c r="D303" s="353"/>
      <c r="E303" s="355"/>
      <c r="F303" s="54">
        <f t="shared" ref="F303:K303" si="319">+F306+F310</f>
        <v>51615114988</v>
      </c>
      <c r="G303" s="54">
        <f t="shared" si="319"/>
        <v>0</v>
      </c>
      <c r="H303" s="54">
        <f t="shared" si="319"/>
        <v>0</v>
      </c>
      <c r="I303" s="54">
        <f t="shared" si="319"/>
        <v>0</v>
      </c>
      <c r="J303" s="54">
        <f t="shared" si="319"/>
        <v>1000000000</v>
      </c>
      <c r="K303" s="54">
        <f t="shared" si="319"/>
        <v>1000000000</v>
      </c>
      <c r="L303" s="25">
        <f t="shared" si="311"/>
        <v>0</v>
      </c>
      <c r="M303" s="54">
        <f>+M306+M310</f>
        <v>51615114988</v>
      </c>
      <c r="N303" s="33">
        <f t="shared" si="317"/>
        <v>6.223276247905629E-3</v>
      </c>
      <c r="O303" s="54">
        <f t="shared" ref="O303:X303" si="320">+O306+O310</f>
        <v>0</v>
      </c>
      <c r="P303" s="54">
        <f t="shared" si="320"/>
        <v>50705187698.629997</v>
      </c>
      <c r="Q303" s="54">
        <f t="shared" si="320"/>
        <v>909927289.37000084</v>
      </c>
      <c r="R303" s="54">
        <f t="shared" si="320"/>
        <v>13179235147.01</v>
      </c>
      <c r="S303" s="54">
        <f t="shared" si="320"/>
        <v>38435879840.989998</v>
      </c>
      <c r="T303" s="54">
        <f t="shared" si="320"/>
        <v>37525952551.619995</v>
      </c>
      <c r="U303" s="54">
        <f t="shared" si="320"/>
        <v>8006742528.3800001</v>
      </c>
      <c r="V303" s="54">
        <f t="shared" si="320"/>
        <v>5172492618.6300001</v>
      </c>
      <c r="W303" s="54">
        <f t="shared" si="320"/>
        <v>8006742528.3800001</v>
      </c>
      <c r="X303" s="54">
        <f t="shared" si="320"/>
        <v>0</v>
      </c>
      <c r="Y303" s="34">
        <f t="shared" si="300"/>
        <v>0.2553367390554887</v>
      </c>
      <c r="Z303" s="34">
        <f t="shared" si="301"/>
        <v>0.15512398897573876</v>
      </c>
      <c r="AA303" s="34">
        <f t="shared" si="302"/>
        <v>0.15512398897573876</v>
      </c>
      <c r="AB303" s="34">
        <f t="shared" si="303"/>
        <v>0.60752710146434452</v>
      </c>
      <c r="AC303" s="154">
        <f t="shared" si="304"/>
        <v>1</v>
      </c>
    </row>
    <row r="304" spans="1:29" ht="42" customHeight="1" x14ac:dyDescent="0.25">
      <c r="A304" s="51" t="s">
        <v>469</v>
      </c>
      <c r="B304" s="52" t="s">
        <v>38</v>
      </c>
      <c r="C304" s="30">
        <v>10</v>
      </c>
      <c r="D304" s="30" t="s">
        <v>39</v>
      </c>
      <c r="E304" s="31" t="s">
        <v>390</v>
      </c>
      <c r="F304" s="54">
        <f t="shared" ref="F304:K304" si="321">+F305</f>
        <v>10915078848</v>
      </c>
      <c r="G304" s="54">
        <f t="shared" si="321"/>
        <v>0</v>
      </c>
      <c r="H304" s="54">
        <f t="shared" si="321"/>
        <v>0</v>
      </c>
      <c r="I304" s="54">
        <f t="shared" si="321"/>
        <v>0</v>
      </c>
      <c r="J304" s="54">
        <f t="shared" si="321"/>
        <v>0</v>
      </c>
      <c r="K304" s="54">
        <f t="shared" si="321"/>
        <v>2737767760</v>
      </c>
      <c r="L304" s="25">
        <f t="shared" si="311"/>
        <v>-2737767760</v>
      </c>
      <c r="M304" s="54">
        <f>+M305</f>
        <v>8177311088</v>
      </c>
      <c r="N304" s="33">
        <f t="shared" si="317"/>
        <v>9.8594502555147023E-4</v>
      </c>
      <c r="O304" s="54">
        <f t="shared" ref="O304:X304" si="322">+O305</f>
        <v>0</v>
      </c>
      <c r="P304" s="54">
        <f t="shared" si="322"/>
        <v>6980051388</v>
      </c>
      <c r="Q304" s="54">
        <f t="shared" si="322"/>
        <v>1197259700</v>
      </c>
      <c r="R304" s="54">
        <f t="shared" si="322"/>
        <v>5947919381.5299997</v>
      </c>
      <c r="S304" s="54">
        <f t="shared" si="322"/>
        <v>2229391706.4700003</v>
      </c>
      <c r="T304" s="54">
        <f t="shared" si="322"/>
        <v>1032132006.4700003</v>
      </c>
      <c r="U304" s="54">
        <f t="shared" si="322"/>
        <v>2321204829.5300002</v>
      </c>
      <c r="V304" s="54">
        <f t="shared" si="322"/>
        <v>3626714551.9999995</v>
      </c>
      <c r="W304" s="54">
        <f t="shared" si="322"/>
        <v>2320649467.5300002</v>
      </c>
      <c r="X304" s="54">
        <f t="shared" si="322"/>
        <v>555362</v>
      </c>
      <c r="Y304" s="34">
        <f t="shared" si="300"/>
        <v>0.72736860778825241</v>
      </c>
      <c r="Z304" s="34">
        <f t="shared" si="301"/>
        <v>0.28385918115996717</v>
      </c>
      <c r="AA304" s="34">
        <f t="shared" si="302"/>
        <v>0.28379126617006112</v>
      </c>
      <c r="AB304" s="34">
        <f t="shared" si="303"/>
        <v>0.39025492456034439</v>
      </c>
      <c r="AC304" s="154">
        <f t="shared" si="304"/>
        <v>0.99976074407870652</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2737767760</v>
      </c>
      <c r="L305" s="39">
        <f t="shared" si="311"/>
        <v>-2737767760</v>
      </c>
      <c r="M305" s="40">
        <f>+F305+L305</f>
        <v>8177311088</v>
      </c>
      <c r="N305" s="41">
        <f t="shared" si="317"/>
        <v>9.8594502555147023E-4</v>
      </c>
      <c r="O305" s="110">
        <v>0</v>
      </c>
      <c r="P305" s="39">
        <v>6980051388</v>
      </c>
      <c r="Q305" s="39">
        <f>M305-P305</f>
        <v>1197259700</v>
      </c>
      <c r="R305" s="39">
        <v>5947919381.5299997</v>
      </c>
      <c r="S305" s="39">
        <f>+M305-R305</f>
        <v>2229391706.4700003</v>
      </c>
      <c r="T305" s="39">
        <f>P305-R305</f>
        <v>1032132006.4700003</v>
      </c>
      <c r="U305" s="39">
        <v>2321204829.5300002</v>
      </c>
      <c r="V305" s="39">
        <f>+R305-U305</f>
        <v>3626714551.9999995</v>
      </c>
      <c r="W305" s="39">
        <v>2320649467.5300002</v>
      </c>
      <c r="X305" s="42">
        <f>+U305-W305</f>
        <v>555362</v>
      </c>
      <c r="Y305" s="43">
        <f t="shared" si="300"/>
        <v>0.72736860778825241</v>
      </c>
      <c r="Z305" s="43">
        <f t="shared" si="301"/>
        <v>0.28385918115996717</v>
      </c>
      <c r="AA305" s="43">
        <f t="shared" si="302"/>
        <v>0.28379126617006112</v>
      </c>
      <c r="AB305" s="43">
        <f t="shared" si="303"/>
        <v>0.39025492456034439</v>
      </c>
      <c r="AC305" s="157">
        <f t="shared" si="304"/>
        <v>0.99976074407870652</v>
      </c>
    </row>
    <row r="306" spans="1:29" ht="42" customHeight="1" x14ac:dyDescent="0.25">
      <c r="A306" s="51" t="s">
        <v>469</v>
      </c>
      <c r="B306" s="52" t="s">
        <v>41</v>
      </c>
      <c r="C306" s="30">
        <v>20</v>
      </c>
      <c r="D306" s="30" t="s">
        <v>39</v>
      </c>
      <c r="E306" s="31" t="s">
        <v>390</v>
      </c>
      <c r="F306" s="54">
        <f t="shared" ref="F306:K306" si="323">+F307</f>
        <v>15815040396</v>
      </c>
      <c r="G306" s="54">
        <f t="shared" si="323"/>
        <v>0</v>
      </c>
      <c r="H306" s="54">
        <f t="shared" si="323"/>
        <v>0</v>
      </c>
      <c r="I306" s="54">
        <f t="shared" si="323"/>
        <v>0</v>
      </c>
      <c r="J306" s="54">
        <f t="shared" si="323"/>
        <v>0</v>
      </c>
      <c r="K306" s="54">
        <f t="shared" si="323"/>
        <v>1000000000</v>
      </c>
      <c r="L306" s="25">
        <f t="shared" si="311"/>
        <v>-1000000000</v>
      </c>
      <c r="M306" s="54">
        <f>+M307</f>
        <v>14815040396</v>
      </c>
      <c r="N306" s="33">
        <f t="shared" si="317"/>
        <v>1.7862614280647121E-3</v>
      </c>
      <c r="O306" s="54">
        <f t="shared" ref="O306:X306" si="324">+O307</f>
        <v>0</v>
      </c>
      <c r="P306" s="54">
        <f t="shared" si="324"/>
        <v>13908113106.629999</v>
      </c>
      <c r="Q306" s="54">
        <f t="shared" si="324"/>
        <v>906927289.37000084</v>
      </c>
      <c r="R306" s="54">
        <f t="shared" si="324"/>
        <v>12971107049.5</v>
      </c>
      <c r="S306" s="54">
        <f t="shared" si="324"/>
        <v>1843933346.5</v>
      </c>
      <c r="T306" s="54">
        <f t="shared" si="324"/>
        <v>937006057.12999916</v>
      </c>
      <c r="U306" s="54">
        <f t="shared" si="324"/>
        <v>7798614430.8699999</v>
      </c>
      <c r="V306" s="54">
        <f t="shared" si="324"/>
        <v>5172492618.6300001</v>
      </c>
      <c r="W306" s="54">
        <f t="shared" si="324"/>
        <v>7798614430.8699999</v>
      </c>
      <c r="X306" s="54">
        <f t="shared" si="324"/>
        <v>0</v>
      </c>
      <c r="Y306" s="34">
        <f t="shared" si="300"/>
        <v>0.8755363942849691</v>
      </c>
      <c r="Z306" s="34">
        <f t="shared" si="301"/>
        <v>0.52639845875652114</v>
      </c>
      <c r="AA306" s="34">
        <f t="shared" si="302"/>
        <v>0.52639845875652114</v>
      </c>
      <c r="AB306" s="34">
        <f t="shared" si="303"/>
        <v>0.60122967153914708</v>
      </c>
      <c r="AC306" s="154">
        <f t="shared" si="304"/>
        <v>1</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1000000000</v>
      </c>
      <c r="L307" s="39">
        <f t="shared" si="311"/>
        <v>-1000000000</v>
      </c>
      <c r="M307" s="40">
        <f>+F307+L307</f>
        <v>14815040396</v>
      </c>
      <c r="N307" s="41">
        <f t="shared" si="317"/>
        <v>1.7862614280647121E-3</v>
      </c>
      <c r="O307" s="39">
        <v>0</v>
      </c>
      <c r="P307" s="39">
        <v>13908113106.629999</v>
      </c>
      <c r="Q307" s="39">
        <f>M307-P307</f>
        <v>906927289.37000084</v>
      </c>
      <c r="R307" s="39">
        <v>12971107049.5</v>
      </c>
      <c r="S307" s="39">
        <f>+M307-R307</f>
        <v>1843933346.5</v>
      </c>
      <c r="T307" s="39">
        <f>P307-R307</f>
        <v>937006057.12999916</v>
      </c>
      <c r="U307" s="39">
        <v>7798614430.8699999</v>
      </c>
      <c r="V307" s="39">
        <f>+R307-U307</f>
        <v>5172492618.6300001</v>
      </c>
      <c r="W307" s="39">
        <v>7798614430.8699999</v>
      </c>
      <c r="X307" s="42">
        <f>+U307-W307</f>
        <v>0</v>
      </c>
      <c r="Y307" s="43">
        <f t="shared" si="300"/>
        <v>0.8755363942849691</v>
      </c>
      <c r="Z307" s="43">
        <f t="shared" si="301"/>
        <v>0.52639845875652114</v>
      </c>
      <c r="AA307" s="43">
        <f t="shared" si="302"/>
        <v>0.52639845875652114</v>
      </c>
      <c r="AB307" s="43">
        <f t="shared" si="303"/>
        <v>0.60122967153914708</v>
      </c>
      <c r="AC307" s="157">
        <f t="shared" si="304"/>
        <v>1</v>
      </c>
    </row>
    <row r="308" spans="1:29" ht="42" customHeight="1" x14ac:dyDescent="0.25">
      <c r="A308" s="51" t="s">
        <v>471</v>
      </c>
      <c r="B308" s="52" t="s">
        <v>38</v>
      </c>
      <c r="C308" s="30">
        <v>10</v>
      </c>
      <c r="D308" s="30" t="s">
        <v>39</v>
      </c>
      <c r="E308" s="31" t="s">
        <v>393</v>
      </c>
      <c r="F308" s="25">
        <f t="shared" ref="F308:K308" si="325">+F309</f>
        <v>0</v>
      </c>
      <c r="G308" s="25">
        <f t="shared" si="325"/>
        <v>0</v>
      </c>
      <c r="H308" s="25">
        <f t="shared" si="325"/>
        <v>0</v>
      </c>
      <c r="I308" s="25">
        <f t="shared" si="325"/>
        <v>0</v>
      </c>
      <c r="J308" s="25">
        <f t="shared" si="325"/>
        <v>2737767760</v>
      </c>
      <c r="K308" s="25">
        <f t="shared" si="325"/>
        <v>0</v>
      </c>
      <c r="L308" s="25">
        <f t="shared" si="311"/>
        <v>2737767760</v>
      </c>
      <c r="M308" s="25">
        <f>+M309</f>
        <v>2737767760</v>
      </c>
      <c r="N308" s="64">
        <f t="shared" si="317"/>
        <v>3.3009487777080294E-4</v>
      </c>
      <c r="O308" s="25">
        <f t="shared" ref="O308:X308" si="326">+O309</f>
        <v>0</v>
      </c>
      <c r="P308" s="25">
        <f t="shared" si="326"/>
        <v>2737767400</v>
      </c>
      <c r="Q308" s="25">
        <f t="shared" si="326"/>
        <v>360</v>
      </c>
      <c r="R308" s="25">
        <f t="shared" si="326"/>
        <v>893267400</v>
      </c>
      <c r="S308" s="25">
        <f t="shared" si="326"/>
        <v>1844500360</v>
      </c>
      <c r="T308" s="25">
        <f t="shared" si="326"/>
        <v>1844500000</v>
      </c>
      <c r="U308" s="25">
        <f t="shared" si="326"/>
        <v>893267400</v>
      </c>
      <c r="V308" s="25">
        <f t="shared" si="326"/>
        <v>0</v>
      </c>
      <c r="W308" s="25">
        <f t="shared" si="326"/>
        <v>893267400</v>
      </c>
      <c r="X308" s="25">
        <f t="shared" si="326"/>
        <v>0</v>
      </c>
      <c r="Y308" s="34">
        <f t="shared" si="300"/>
        <v>0.32627581237935244</v>
      </c>
      <c r="Z308" s="34">
        <f t="shared" si="301"/>
        <v>0.32627581237935244</v>
      </c>
      <c r="AA308" s="34">
        <f t="shared" si="302"/>
        <v>0.32627581237935244</v>
      </c>
      <c r="AB308" s="34">
        <f t="shared" si="303"/>
        <v>1</v>
      </c>
      <c r="AC308" s="154">
        <f t="shared" si="304"/>
        <v>1</v>
      </c>
    </row>
    <row r="309" spans="1:29" ht="42" customHeight="1" x14ac:dyDescent="0.25">
      <c r="A309" s="104" t="s">
        <v>472</v>
      </c>
      <c r="B309" s="105" t="s">
        <v>38</v>
      </c>
      <c r="C309" s="37">
        <v>10</v>
      </c>
      <c r="D309" s="37" t="s">
        <v>39</v>
      </c>
      <c r="E309" s="109" t="s">
        <v>251</v>
      </c>
      <c r="F309" s="39">
        <v>0</v>
      </c>
      <c r="G309" s="39">
        <v>0</v>
      </c>
      <c r="H309" s="39">
        <v>0</v>
      </c>
      <c r="I309" s="39">
        <v>0</v>
      </c>
      <c r="J309" s="39">
        <v>2737767760</v>
      </c>
      <c r="K309" s="39">
        <v>0</v>
      </c>
      <c r="L309" s="39">
        <f t="shared" si="311"/>
        <v>2737767760</v>
      </c>
      <c r="M309" s="39">
        <f>+F309+L309</f>
        <v>2737767760</v>
      </c>
      <c r="N309" s="72">
        <f t="shared" si="317"/>
        <v>3.3009487777080294E-4</v>
      </c>
      <c r="O309" s="39">
        <v>0</v>
      </c>
      <c r="P309" s="39">
        <v>2737767400</v>
      </c>
      <c r="Q309" s="39">
        <f>M309-P309</f>
        <v>360</v>
      </c>
      <c r="R309" s="39">
        <v>893267400</v>
      </c>
      <c r="S309" s="39">
        <f>+M309-R309</f>
        <v>1844500360</v>
      </c>
      <c r="T309" s="39">
        <f>P309-R309</f>
        <v>1844500000</v>
      </c>
      <c r="U309" s="39">
        <v>893267400</v>
      </c>
      <c r="V309" s="39">
        <f>+R309-U309</f>
        <v>0</v>
      </c>
      <c r="W309" s="39">
        <v>893267400</v>
      </c>
      <c r="X309" s="42">
        <f>+U309-W309</f>
        <v>0</v>
      </c>
      <c r="Y309" s="43">
        <f t="shared" si="300"/>
        <v>0.32627581237935244</v>
      </c>
      <c r="Z309" s="43">
        <f t="shared" si="301"/>
        <v>0.32627581237935244</v>
      </c>
      <c r="AA309" s="43">
        <f t="shared" si="302"/>
        <v>0.32627581237935244</v>
      </c>
      <c r="AB309" s="43">
        <f t="shared" si="303"/>
        <v>1</v>
      </c>
      <c r="AC309" s="157">
        <f t="shared" si="304"/>
        <v>1</v>
      </c>
    </row>
    <row r="310" spans="1:29" ht="42" customHeight="1" x14ac:dyDescent="0.25">
      <c r="A310" s="51" t="s">
        <v>471</v>
      </c>
      <c r="B310" s="52" t="s">
        <v>41</v>
      </c>
      <c r="C310" s="30">
        <v>20</v>
      </c>
      <c r="D310" s="30" t="s">
        <v>39</v>
      </c>
      <c r="E310" s="31" t="s">
        <v>393</v>
      </c>
      <c r="F310" s="25">
        <f t="shared" ref="F310:K310" si="327">+F311</f>
        <v>35800074592</v>
      </c>
      <c r="G310" s="25">
        <f t="shared" si="327"/>
        <v>0</v>
      </c>
      <c r="H310" s="25">
        <f t="shared" si="327"/>
        <v>0</v>
      </c>
      <c r="I310" s="25">
        <f t="shared" si="327"/>
        <v>0</v>
      </c>
      <c r="J310" s="25">
        <f t="shared" si="327"/>
        <v>1000000000</v>
      </c>
      <c r="K310" s="25">
        <f t="shared" si="327"/>
        <v>0</v>
      </c>
      <c r="L310" s="25">
        <f t="shared" si="311"/>
        <v>1000000000</v>
      </c>
      <c r="M310" s="25">
        <f>+M311</f>
        <v>36800074592</v>
      </c>
      <c r="N310" s="64">
        <f t="shared" si="317"/>
        <v>4.4370148198409169E-3</v>
      </c>
      <c r="O310" s="25">
        <f t="shared" ref="O310:X310" si="328">+O311</f>
        <v>0</v>
      </c>
      <c r="P310" s="25">
        <f t="shared" si="328"/>
        <v>36797074592</v>
      </c>
      <c r="Q310" s="25">
        <f t="shared" si="328"/>
        <v>3000000</v>
      </c>
      <c r="R310" s="25">
        <f t="shared" si="328"/>
        <v>208128097.50999999</v>
      </c>
      <c r="S310" s="25">
        <f t="shared" si="328"/>
        <v>36591946494.489998</v>
      </c>
      <c r="T310" s="25">
        <f t="shared" si="328"/>
        <v>36588946494.489998</v>
      </c>
      <c r="U310" s="25">
        <f t="shared" si="328"/>
        <v>208128097.50999999</v>
      </c>
      <c r="V310" s="25">
        <f t="shared" si="328"/>
        <v>0</v>
      </c>
      <c r="W310" s="25">
        <f t="shared" si="328"/>
        <v>208128097.50999999</v>
      </c>
      <c r="X310" s="25">
        <f t="shared" si="328"/>
        <v>0</v>
      </c>
      <c r="Y310" s="34">
        <f t="shared" si="300"/>
        <v>5.6556433598981114E-3</v>
      </c>
      <c r="Z310" s="34">
        <f t="shared" si="301"/>
        <v>5.6556433598981114E-3</v>
      </c>
      <c r="AA310" s="34">
        <f t="shared" si="302"/>
        <v>5.6556433598981114E-3</v>
      </c>
      <c r="AB310" s="34">
        <f t="shared" si="303"/>
        <v>1</v>
      </c>
      <c r="AC310" s="154">
        <f t="shared" si="304"/>
        <v>1</v>
      </c>
    </row>
    <row r="311" spans="1:29" ht="42" customHeight="1" x14ac:dyDescent="0.25">
      <c r="A311" s="104" t="s">
        <v>472</v>
      </c>
      <c r="B311" s="105" t="s">
        <v>41</v>
      </c>
      <c r="C311" s="37">
        <v>20</v>
      </c>
      <c r="D311" s="37" t="s">
        <v>39</v>
      </c>
      <c r="E311" s="109" t="s">
        <v>251</v>
      </c>
      <c r="F311" s="39">
        <v>35800074592</v>
      </c>
      <c r="G311" s="39">
        <v>0</v>
      </c>
      <c r="H311" s="39">
        <v>0</v>
      </c>
      <c r="I311" s="39">
        <v>0</v>
      </c>
      <c r="J311" s="39">
        <v>1000000000</v>
      </c>
      <c r="K311" s="39">
        <v>0</v>
      </c>
      <c r="L311" s="39">
        <f t="shared" si="311"/>
        <v>1000000000</v>
      </c>
      <c r="M311" s="40">
        <f>+F311+L311</f>
        <v>36800074592</v>
      </c>
      <c r="N311" s="72">
        <f t="shared" si="317"/>
        <v>4.4370148198409169E-3</v>
      </c>
      <c r="O311" s="39">
        <v>0</v>
      </c>
      <c r="P311" s="39">
        <v>36797074592</v>
      </c>
      <c r="Q311" s="39">
        <f>M311-P311</f>
        <v>3000000</v>
      </c>
      <c r="R311" s="39">
        <v>208128097.50999999</v>
      </c>
      <c r="S311" s="39">
        <f>+M311-R311</f>
        <v>36591946494.489998</v>
      </c>
      <c r="T311" s="39">
        <f>P311-R311</f>
        <v>36588946494.489998</v>
      </c>
      <c r="U311" s="39">
        <v>208128097.50999999</v>
      </c>
      <c r="V311" s="39">
        <f>+R311-U311</f>
        <v>0</v>
      </c>
      <c r="W311" s="39">
        <v>208128097.50999999</v>
      </c>
      <c r="X311" s="42">
        <f>+U311-W311</f>
        <v>0</v>
      </c>
      <c r="Y311" s="43">
        <f t="shared" si="300"/>
        <v>5.6556433598981114E-3</v>
      </c>
      <c r="Z311" s="43">
        <f t="shared" si="301"/>
        <v>5.6556433598981114E-3</v>
      </c>
      <c r="AA311" s="43">
        <f t="shared" si="302"/>
        <v>5.6556433598981114E-3</v>
      </c>
      <c r="AB311" s="43">
        <f t="shared" si="303"/>
        <v>1</v>
      </c>
      <c r="AC311" s="157">
        <f t="shared" si="304"/>
        <v>1</v>
      </c>
    </row>
    <row r="312" spans="1:29" ht="60" customHeight="1" x14ac:dyDescent="0.25">
      <c r="A312" s="51" t="s">
        <v>473</v>
      </c>
      <c r="B312" s="102" t="s">
        <v>38</v>
      </c>
      <c r="C312" s="30">
        <v>10</v>
      </c>
      <c r="D312" s="30" t="s">
        <v>39</v>
      </c>
      <c r="E312" s="53" t="s">
        <v>474</v>
      </c>
      <c r="F312" s="54">
        <f t="shared" ref="F312:K314" si="329">+F313</f>
        <v>6000000000</v>
      </c>
      <c r="G312" s="54">
        <f t="shared" si="329"/>
        <v>0</v>
      </c>
      <c r="H312" s="54">
        <f t="shared" si="329"/>
        <v>0</v>
      </c>
      <c r="I312" s="54">
        <f t="shared" si="329"/>
        <v>0</v>
      </c>
      <c r="J312" s="54">
        <f t="shared" si="329"/>
        <v>0</v>
      </c>
      <c r="K312" s="54">
        <f t="shared" si="329"/>
        <v>0</v>
      </c>
      <c r="L312" s="25">
        <f t="shared" si="311"/>
        <v>0</v>
      </c>
      <c r="M312" s="54">
        <f>+M313</f>
        <v>6000000000</v>
      </c>
      <c r="N312" s="64">
        <f t="shared" si="317"/>
        <v>7.2342486297114459E-4</v>
      </c>
      <c r="O312" s="54">
        <f t="shared" ref="O312:X314" si="330">+O313</f>
        <v>0</v>
      </c>
      <c r="P312" s="54">
        <f t="shared" si="330"/>
        <v>5213303630</v>
      </c>
      <c r="Q312" s="54">
        <f t="shared" si="330"/>
        <v>786696370</v>
      </c>
      <c r="R312" s="54">
        <f t="shared" si="330"/>
        <v>2092517300.04</v>
      </c>
      <c r="S312" s="54">
        <f t="shared" si="330"/>
        <v>2092517300.04</v>
      </c>
      <c r="T312" s="54">
        <f t="shared" si="330"/>
        <v>3120786329.96</v>
      </c>
      <c r="U312" s="54">
        <f t="shared" si="330"/>
        <v>1205415609.04</v>
      </c>
      <c r="V312" s="54">
        <f t="shared" si="330"/>
        <v>887101691</v>
      </c>
      <c r="W312" s="54">
        <f t="shared" si="330"/>
        <v>1205415609.04</v>
      </c>
      <c r="X312" s="54">
        <f t="shared" si="330"/>
        <v>0</v>
      </c>
      <c r="Y312" s="34">
        <f t="shared" si="300"/>
        <v>0.34875288333999999</v>
      </c>
      <c r="Z312" s="34">
        <f t="shared" si="301"/>
        <v>0.20090260150666667</v>
      </c>
      <c r="AA312" s="34">
        <f t="shared" si="302"/>
        <v>0.20090260150666667</v>
      </c>
      <c r="AB312" s="34">
        <f t="shared" si="303"/>
        <v>0.57606004452959958</v>
      </c>
      <c r="AC312" s="154">
        <f t="shared" si="304"/>
        <v>1</v>
      </c>
    </row>
    <row r="313" spans="1:29" ht="78.75" customHeight="1" x14ac:dyDescent="0.25">
      <c r="A313" s="51" t="s">
        <v>475</v>
      </c>
      <c r="B313" s="102" t="s">
        <v>38</v>
      </c>
      <c r="C313" s="30">
        <v>10</v>
      </c>
      <c r="D313" s="30" t="s">
        <v>39</v>
      </c>
      <c r="E313" s="31" t="s">
        <v>247</v>
      </c>
      <c r="F313" s="54">
        <f t="shared" si="329"/>
        <v>6000000000</v>
      </c>
      <c r="G313" s="54">
        <f t="shared" si="329"/>
        <v>0</v>
      </c>
      <c r="H313" s="54">
        <f t="shared" si="329"/>
        <v>0</v>
      </c>
      <c r="I313" s="54">
        <f t="shared" si="329"/>
        <v>0</v>
      </c>
      <c r="J313" s="54">
        <f t="shared" si="329"/>
        <v>0</v>
      </c>
      <c r="K313" s="54">
        <f t="shared" si="329"/>
        <v>0</v>
      </c>
      <c r="L313" s="25">
        <f t="shared" si="311"/>
        <v>0</v>
      </c>
      <c r="M313" s="54">
        <f>+M314</f>
        <v>6000000000</v>
      </c>
      <c r="N313" s="64">
        <f t="shared" si="317"/>
        <v>7.2342486297114459E-4</v>
      </c>
      <c r="O313" s="54">
        <f t="shared" si="330"/>
        <v>0</v>
      </c>
      <c r="P313" s="54">
        <f t="shared" si="330"/>
        <v>5213303630</v>
      </c>
      <c r="Q313" s="54">
        <f t="shared" si="330"/>
        <v>786696370</v>
      </c>
      <c r="R313" s="54">
        <f t="shared" si="330"/>
        <v>2092517300.04</v>
      </c>
      <c r="S313" s="54">
        <f t="shared" si="330"/>
        <v>2092517300.04</v>
      </c>
      <c r="T313" s="54">
        <f t="shared" si="330"/>
        <v>3120786329.96</v>
      </c>
      <c r="U313" s="54">
        <f t="shared" si="330"/>
        <v>1205415609.04</v>
      </c>
      <c r="V313" s="54">
        <f t="shared" si="330"/>
        <v>887101691</v>
      </c>
      <c r="W313" s="54">
        <f t="shared" si="330"/>
        <v>1205415609.04</v>
      </c>
      <c r="X313" s="54">
        <f t="shared" si="330"/>
        <v>0</v>
      </c>
      <c r="Y313" s="34">
        <f t="shared" si="300"/>
        <v>0.34875288333999999</v>
      </c>
      <c r="Z313" s="34">
        <f t="shared" si="301"/>
        <v>0.20090260150666667</v>
      </c>
      <c r="AA313" s="34">
        <f t="shared" si="302"/>
        <v>0.20090260150666667</v>
      </c>
      <c r="AB313" s="34">
        <f t="shared" si="303"/>
        <v>0.57606004452959958</v>
      </c>
      <c r="AC313" s="154">
        <f t="shared" si="304"/>
        <v>1</v>
      </c>
    </row>
    <row r="314" spans="1:29" ht="60" customHeight="1" x14ac:dyDescent="0.25">
      <c r="A314" s="51" t="s">
        <v>476</v>
      </c>
      <c r="B314" s="102" t="s">
        <v>38</v>
      </c>
      <c r="C314" s="30">
        <v>10</v>
      </c>
      <c r="D314" s="30" t="s">
        <v>39</v>
      </c>
      <c r="E314" s="53" t="s">
        <v>477</v>
      </c>
      <c r="F314" s="54">
        <f t="shared" si="329"/>
        <v>6000000000</v>
      </c>
      <c r="G314" s="54">
        <f t="shared" si="329"/>
        <v>0</v>
      </c>
      <c r="H314" s="54">
        <f t="shared" si="329"/>
        <v>0</v>
      </c>
      <c r="I314" s="54">
        <f t="shared" si="329"/>
        <v>0</v>
      </c>
      <c r="J314" s="54">
        <f t="shared" si="329"/>
        <v>0</v>
      </c>
      <c r="K314" s="54">
        <f t="shared" si="329"/>
        <v>0</v>
      </c>
      <c r="L314" s="25">
        <f t="shared" si="311"/>
        <v>0</v>
      </c>
      <c r="M314" s="54">
        <f>+M315</f>
        <v>6000000000</v>
      </c>
      <c r="N314" s="64">
        <f t="shared" si="317"/>
        <v>7.2342486297114459E-4</v>
      </c>
      <c r="O314" s="54">
        <f t="shared" si="330"/>
        <v>0</v>
      </c>
      <c r="P314" s="54">
        <f t="shared" si="330"/>
        <v>5213303630</v>
      </c>
      <c r="Q314" s="54">
        <f t="shared" si="330"/>
        <v>786696370</v>
      </c>
      <c r="R314" s="54">
        <f t="shared" si="330"/>
        <v>2092517300.04</v>
      </c>
      <c r="S314" s="54">
        <f t="shared" si="330"/>
        <v>2092517300.04</v>
      </c>
      <c r="T314" s="54">
        <f t="shared" si="330"/>
        <v>3120786329.96</v>
      </c>
      <c r="U314" s="54">
        <f t="shared" si="330"/>
        <v>1205415609.04</v>
      </c>
      <c r="V314" s="54">
        <f t="shared" si="330"/>
        <v>887101691</v>
      </c>
      <c r="W314" s="54">
        <f t="shared" si="330"/>
        <v>1205415609.04</v>
      </c>
      <c r="X314" s="54">
        <f t="shared" si="330"/>
        <v>0</v>
      </c>
      <c r="Y314" s="34">
        <f t="shared" si="300"/>
        <v>0.34875288333999999</v>
      </c>
      <c r="Z314" s="34">
        <f t="shared" si="301"/>
        <v>0.20090260150666667</v>
      </c>
      <c r="AA314" s="34">
        <f t="shared" si="302"/>
        <v>0.20090260150666667</v>
      </c>
      <c r="AB314" s="34">
        <f t="shared" si="303"/>
        <v>0.57606004452959958</v>
      </c>
      <c r="AC314" s="154">
        <f t="shared" si="304"/>
        <v>1</v>
      </c>
    </row>
    <row r="315" spans="1:29" ht="42" customHeight="1" x14ac:dyDescent="0.25">
      <c r="A315" s="36" t="s">
        <v>478</v>
      </c>
      <c r="B315" s="105" t="s">
        <v>38</v>
      </c>
      <c r="C315" s="37">
        <v>10</v>
      </c>
      <c r="D315" s="37" t="s">
        <v>39</v>
      </c>
      <c r="E315" s="109" t="s">
        <v>251</v>
      </c>
      <c r="F315" s="39">
        <v>6000000000</v>
      </c>
      <c r="G315" s="39">
        <v>0</v>
      </c>
      <c r="H315" s="39">
        <v>0</v>
      </c>
      <c r="I315" s="39">
        <v>0</v>
      </c>
      <c r="J315" s="39">
        <v>0</v>
      </c>
      <c r="K315" s="39">
        <v>0</v>
      </c>
      <c r="L315" s="39">
        <f t="shared" si="311"/>
        <v>0</v>
      </c>
      <c r="M315" s="40">
        <f>+F315+L315</f>
        <v>6000000000</v>
      </c>
      <c r="N315" s="72">
        <f t="shared" si="317"/>
        <v>7.2342486297114459E-4</v>
      </c>
      <c r="O315" s="39">
        <v>0</v>
      </c>
      <c r="P315" s="39">
        <v>5213303630</v>
      </c>
      <c r="Q315" s="39">
        <f>M315-P315</f>
        <v>786696370</v>
      </c>
      <c r="R315" s="39">
        <v>2092517300.04</v>
      </c>
      <c r="S315" s="39">
        <v>2092517300.04</v>
      </c>
      <c r="T315" s="39">
        <f>P315-R315</f>
        <v>3120786329.96</v>
      </c>
      <c r="U315" s="39">
        <v>1205415609.04</v>
      </c>
      <c r="V315" s="39">
        <f>+R315-U315</f>
        <v>887101691</v>
      </c>
      <c r="W315" s="39">
        <v>1205415609.04</v>
      </c>
      <c r="X315" s="42">
        <f>+U315-W315</f>
        <v>0</v>
      </c>
      <c r="Y315" s="43">
        <f t="shared" si="300"/>
        <v>0.34875288333999999</v>
      </c>
      <c r="Z315" s="43">
        <f t="shared" si="301"/>
        <v>0.20090260150666667</v>
      </c>
      <c r="AA315" s="43">
        <f t="shared" si="302"/>
        <v>0.20090260150666667</v>
      </c>
      <c r="AB315" s="43">
        <f t="shared" si="303"/>
        <v>0.57606004452959958</v>
      </c>
      <c r="AC315" s="157">
        <f t="shared" si="304"/>
        <v>1</v>
      </c>
    </row>
    <row r="316" spans="1:29" ht="70.5" customHeight="1" x14ac:dyDescent="0.25">
      <c r="A316" s="51" t="s">
        <v>479</v>
      </c>
      <c r="B316" s="102" t="s">
        <v>38</v>
      </c>
      <c r="C316" s="30">
        <v>10</v>
      </c>
      <c r="D316" s="30" t="s">
        <v>39</v>
      </c>
      <c r="E316" s="53" t="s">
        <v>480</v>
      </c>
      <c r="F316" s="54">
        <f t="shared" ref="F316:K318" si="331">+F317</f>
        <v>1000000000</v>
      </c>
      <c r="G316" s="54">
        <f t="shared" si="331"/>
        <v>0</v>
      </c>
      <c r="H316" s="54">
        <f t="shared" si="331"/>
        <v>0</v>
      </c>
      <c r="I316" s="54">
        <f t="shared" si="331"/>
        <v>0</v>
      </c>
      <c r="J316" s="54">
        <f t="shared" si="331"/>
        <v>0</v>
      </c>
      <c r="K316" s="54">
        <f t="shared" si="331"/>
        <v>0</v>
      </c>
      <c r="L316" s="25">
        <f t="shared" si="311"/>
        <v>0</v>
      </c>
      <c r="M316" s="54">
        <f>+M317</f>
        <v>1000000000</v>
      </c>
      <c r="N316" s="33">
        <f t="shared" si="317"/>
        <v>1.2057081049519077E-4</v>
      </c>
      <c r="O316" s="54">
        <f t="shared" ref="O316:X318" si="332">+O317</f>
        <v>0</v>
      </c>
      <c r="P316" s="54">
        <f t="shared" si="332"/>
        <v>973720400</v>
      </c>
      <c r="Q316" s="54">
        <f t="shared" si="332"/>
        <v>26279600</v>
      </c>
      <c r="R316" s="54">
        <f t="shared" si="332"/>
        <v>802586111.04999995</v>
      </c>
      <c r="S316" s="54">
        <f t="shared" si="332"/>
        <v>197413888.95000005</v>
      </c>
      <c r="T316" s="54">
        <f t="shared" si="332"/>
        <v>171134288.95000005</v>
      </c>
      <c r="U316" s="54">
        <f t="shared" si="332"/>
        <v>355032211.05000001</v>
      </c>
      <c r="V316" s="54">
        <f t="shared" si="332"/>
        <v>447553899.99999994</v>
      </c>
      <c r="W316" s="54">
        <f t="shared" si="332"/>
        <v>355032211.05000001</v>
      </c>
      <c r="X316" s="54">
        <f t="shared" si="332"/>
        <v>0</v>
      </c>
      <c r="Y316" s="34">
        <f t="shared" si="300"/>
        <v>0.80258611105</v>
      </c>
      <c r="Z316" s="34">
        <f t="shared" si="301"/>
        <v>0.35503221104999999</v>
      </c>
      <c r="AA316" s="34">
        <f t="shared" si="302"/>
        <v>0.35503221104999999</v>
      </c>
      <c r="AB316" s="34">
        <f t="shared" si="303"/>
        <v>0.44236027282545637</v>
      </c>
      <c r="AC316" s="154">
        <f t="shared" si="304"/>
        <v>1</v>
      </c>
    </row>
    <row r="317" spans="1:29" ht="75.75" customHeight="1" x14ac:dyDescent="0.25">
      <c r="A317" s="51" t="s">
        <v>481</v>
      </c>
      <c r="B317" s="102" t="s">
        <v>38</v>
      </c>
      <c r="C317" s="30">
        <v>10</v>
      </c>
      <c r="D317" s="30" t="s">
        <v>39</v>
      </c>
      <c r="E317" s="31" t="s">
        <v>247</v>
      </c>
      <c r="F317" s="54">
        <f t="shared" si="331"/>
        <v>1000000000</v>
      </c>
      <c r="G317" s="54">
        <f t="shared" si="331"/>
        <v>0</v>
      </c>
      <c r="H317" s="54">
        <f t="shared" si="331"/>
        <v>0</v>
      </c>
      <c r="I317" s="54">
        <f t="shared" si="331"/>
        <v>0</v>
      </c>
      <c r="J317" s="54">
        <f t="shared" si="331"/>
        <v>0</v>
      </c>
      <c r="K317" s="54">
        <f t="shared" si="331"/>
        <v>0</v>
      </c>
      <c r="L317" s="25">
        <f t="shared" si="311"/>
        <v>0</v>
      </c>
      <c r="M317" s="54">
        <f>+M318</f>
        <v>1000000000</v>
      </c>
      <c r="N317" s="33">
        <f t="shared" si="317"/>
        <v>1.2057081049519077E-4</v>
      </c>
      <c r="O317" s="54">
        <f t="shared" si="332"/>
        <v>0</v>
      </c>
      <c r="P317" s="54">
        <f t="shared" si="332"/>
        <v>973720400</v>
      </c>
      <c r="Q317" s="54">
        <f t="shared" si="332"/>
        <v>26279600</v>
      </c>
      <c r="R317" s="54">
        <f t="shared" si="332"/>
        <v>802586111.04999995</v>
      </c>
      <c r="S317" s="54">
        <f t="shared" si="332"/>
        <v>197413888.95000005</v>
      </c>
      <c r="T317" s="54">
        <f t="shared" si="332"/>
        <v>171134288.95000005</v>
      </c>
      <c r="U317" s="54">
        <f t="shared" si="332"/>
        <v>355032211.05000001</v>
      </c>
      <c r="V317" s="54">
        <f t="shared" si="332"/>
        <v>447553899.99999994</v>
      </c>
      <c r="W317" s="54">
        <f t="shared" si="332"/>
        <v>355032211.05000001</v>
      </c>
      <c r="X317" s="54">
        <f t="shared" si="332"/>
        <v>0</v>
      </c>
      <c r="Y317" s="34">
        <f t="shared" si="300"/>
        <v>0.80258611105</v>
      </c>
      <c r="Z317" s="34">
        <f t="shared" si="301"/>
        <v>0.35503221104999999</v>
      </c>
      <c r="AA317" s="34">
        <f t="shared" si="302"/>
        <v>0.35503221104999999</v>
      </c>
      <c r="AB317" s="34">
        <f t="shared" si="303"/>
        <v>0.44236027282545637</v>
      </c>
      <c r="AC317" s="154">
        <f t="shared" si="304"/>
        <v>1</v>
      </c>
    </row>
    <row r="318" spans="1:29" ht="42" customHeight="1" x14ac:dyDescent="0.25">
      <c r="A318" s="51" t="s">
        <v>482</v>
      </c>
      <c r="B318" s="102" t="s">
        <v>38</v>
      </c>
      <c r="C318" s="30">
        <v>10</v>
      </c>
      <c r="D318" s="30" t="s">
        <v>39</v>
      </c>
      <c r="E318" s="53" t="s">
        <v>483</v>
      </c>
      <c r="F318" s="54">
        <f t="shared" si="331"/>
        <v>1000000000</v>
      </c>
      <c r="G318" s="54">
        <f t="shared" si="331"/>
        <v>0</v>
      </c>
      <c r="H318" s="54">
        <f t="shared" si="331"/>
        <v>0</v>
      </c>
      <c r="I318" s="54">
        <f t="shared" si="331"/>
        <v>0</v>
      </c>
      <c r="J318" s="54">
        <f t="shared" si="331"/>
        <v>0</v>
      </c>
      <c r="K318" s="54">
        <f t="shared" si="331"/>
        <v>0</v>
      </c>
      <c r="L318" s="25">
        <f t="shared" si="311"/>
        <v>0</v>
      </c>
      <c r="M318" s="54">
        <f>+M319</f>
        <v>1000000000</v>
      </c>
      <c r="N318" s="33">
        <f t="shared" si="317"/>
        <v>1.2057081049519077E-4</v>
      </c>
      <c r="O318" s="54">
        <f t="shared" si="332"/>
        <v>0</v>
      </c>
      <c r="P318" s="54">
        <f t="shared" si="332"/>
        <v>973720400</v>
      </c>
      <c r="Q318" s="54">
        <f t="shared" si="332"/>
        <v>26279600</v>
      </c>
      <c r="R318" s="54">
        <f t="shared" si="332"/>
        <v>802586111.04999995</v>
      </c>
      <c r="S318" s="54">
        <f t="shared" si="332"/>
        <v>197413888.95000005</v>
      </c>
      <c r="T318" s="54">
        <f t="shared" si="332"/>
        <v>171134288.95000005</v>
      </c>
      <c r="U318" s="54">
        <f t="shared" si="332"/>
        <v>355032211.05000001</v>
      </c>
      <c r="V318" s="54">
        <f t="shared" si="332"/>
        <v>447553899.99999994</v>
      </c>
      <c r="W318" s="54">
        <f t="shared" si="332"/>
        <v>355032211.05000001</v>
      </c>
      <c r="X318" s="54">
        <f t="shared" si="332"/>
        <v>0</v>
      </c>
      <c r="Y318" s="34">
        <f t="shared" si="300"/>
        <v>0.80258611105</v>
      </c>
      <c r="Z318" s="34">
        <f t="shared" si="301"/>
        <v>0.35503221104999999</v>
      </c>
      <c r="AA318" s="34">
        <f t="shared" si="302"/>
        <v>0.35503221104999999</v>
      </c>
      <c r="AB318" s="34">
        <f t="shared" si="303"/>
        <v>0.44236027282545637</v>
      </c>
      <c r="AC318" s="154">
        <f t="shared" si="304"/>
        <v>1</v>
      </c>
    </row>
    <row r="319" spans="1:29" ht="42" customHeight="1" x14ac:dyDescent="0.25">
      <c r="A319" s="36" t="s">
        <v>484</v>
      </c>
      <c r="B319" s="105" t="s">
        <v>38</v>
      </c>
      <c r="C319" s="37">
        <v>10</v>
      </c>
      <c r="D319" s="37" t="s">
        <v>39</v>
      </c>
      <c r="E319" s="109" t="s">
        <v>251</v>
      </c>
      <c r="F319" s="110">
        <v>1000000000</v>
      </c>
      <c r="G319" s="39">
        <v>0</v>
      </c>
      <c r="H319" s="39">
        <v>0</v>
      </c>
      <c r="I319" s="68">
        <v>0</v>
      </c>
      <c r="J319" s="39">
        <v>0</v>
      </c>
      <c r="K319" s="39">
        <v>0</v>
      </c>
      <c r="L319" s="39">
        <f t="shared" si="311"/>
        <v>0</v>
      </c>
      <c r="M319" s="40">
        <f>+F319+L319</f>
        <v>1000000000</v>
      </c>
      <c r="N319" s="41">
        <f t="shared" si="317"/>
        <v>1.2057081049519077E-4</v>
      </c>
      <c r="O319" s="110">
        <v>0</v>
      </c>
      <c r="P319" s="39">
        <v>973720400</v>
      </c>
      <c r="Q319" s="39">
        <f>M319-P319</f>
        <v>26279600</v>
      </c>
      <c r="R319" s="39">
        <v>802586111.04999995</v>
      </c>
      <c r="S319" s="39">
        <f>+M319-R319</f>
        <v>197413888.95000005</v>
      </c>
      <c r="T319" s="39">
        <f>P319-R319</f>
        <v>171134288.95000005</v>
      </c>
      <c r="U319" s="39">
        <v>355032211.05000001</v>
      </c>
      <c r="V319" s="39">
        <f>+R319-U319</f>
        <v>447553899.99999994</v>
      </c>
      <c r="W319" s="39">
        <v>355032211.05000001</v>
      </c>
      <c r="X319" s="42">
        <f>+U319-W319</f>
        <v>0</v>
      </c>
      <c r="Y319" s="43">
        <f t="shared" si="300"/>
        <v>0.80258611105</v>
      </c>
      <c r="Z319" s="43">
        <f t="shared" si="301"/>
        <v>0.35503221104999999</v>
      </c>
      <c r="AA319" s="43">
        <f t="shared" si="302"/>
        <v>0.35503221104999999</v>
      </c>
      <c r="AB319" s="43">
        <f t="shared" si="303"/>
        <v>0.44236027282545637</v>
      </c>
      <c r="AC319" s="157">
        <f t="shared" si="304"/>
        <v>1</v>
      </c>
    </row>
    <row r="320" spans="1:29" ht="95.25" customHeight="1" x14ac:dyDescent="0.25">
      <c r="A320" s="51" t="s">
        <v>485</v>
      </c>
      <c r="B320" s="102" t="s">
        <v>38</v>
      </c>
      <c r="C320" s="30">
        <v>10</v>
      </c>
      <c r="D320" s="30" t="s">
        <v>39</v>
      </c>
      <c r="E320" s="53" t="s">
        <v>486</v>
      </c>
      <c r="F320" s="54">
        <f t="shared" ref="F320:K322" si="333">+F321</f>
        <v>550000000</v>
      </c>
      <c r="G320" s="54">
        <f t="shared" si="333"/>
        <v>0</v>
      </c>
      <c r="H320" s="54">
        <f t="shared" si="333"/>
        <v>0</v>
      </c>
      <c r="I320" s="54">
        <f t="shared" si="333"/>
        <v>0</v>
      </c>
      <c r="J320" s="54">
        <f t="shared" si="333"/>
        <v>0</v>
      </c>
      <c r="K320" s="54">
        <f t="shared" si="333"/>
        <v>0</v>
      </c>
      <c r="L320" s="25">
        <f t="shared" si="311"/>
        <v>0</v>
      </c>
      <c r="M320" s="54">
        <f>+M321</f>
        <v>550000000</v>
      </c>
      <c r="N320" s="33">
        <f t="shared" si="317"/>
        <v>6.6313945772354923E-5</v>
      </c>
      <c r="O320" s="54">
        <f t="shared" ref="O320:X322" si="334">+O321</f>
        <v>0</v>
      </c>
      <c r="P320" s="54">
        <f t="shared" si="334"/>
        <v>330423066</v>
      </c>
      <c r="Q320" s="54">
        <f t="shared" si="334"/>
        <v>219576934</v>
      </c>
      <c r="R320" s="54">
        <f t="shared" si="334"/>
        <v>217112566</v>
      </c>
      <c r="S320" s="54">
        <f t="shared" si="334"/>
        <v>332887434</v>
      </c>
      <c r="T320" s="54">
        <f t="shared" si="334"/>
        <v>113310500</v>
      </c>
      <c r="U320" s="54">
        <f t="shared" si="334"/>
        <v>19016200</v>
      </c>
      <c r="V320" s="54">
        <f t="shared" si="334"/>
        <v>198096366</v>
      </c>
      <c r="W320" s="54">
        <f t="shared" si="334"/>
        <v>19016200</v>
      </c>
      <c r="X320" s="54">
        <f t="shared" si="334"/>
        <v>0</v>
      </c>
      <c r="Y320" s="34">
        <f t="shared" si="300"/>
        <v>0.39475011999999998</v>
      </c>
      <c r="Z320" s="34">
        <f t="shared" si="301"/>
        <v>3.4574909090909094E-2</v>
      </c>
      <c r="AA320" s="34">
        <f t="shared" si="302"/>
        <v>3.4574909090909094E-2</v>
      </c>
      <c r="AB320" s="34">
        <f t="shared" si="303"/>
        <v>8.7586823509791689E-2</v>
      </c>
      <c r="AC320" s="154">
        <f t="shared" si="304"/>
        <v>1</v>
      </c>
    </row>
    <row r="321" spans="1:29" ht="75.75" customHeight="1" x14ac:dyDescent="0.25">
      <c r="A321" s="51" t="s">
        <v>487</v>
      </c>
      <c r="B321" s="102" t="s">
        <v>38</v>
      </c>
      <c r="C321" s="30">
        <v>10</v>
      </c>
      <c r="D321" s="30" t="s">
        <v>39</v>
      </c>
      <c r="E321" s="31" t="s">
        <v>488</v>
      </c>
      <c r="F321" s="54">
        <f t="shared" si="333"/>
        <v>550000000</v>
      </c>
      <c r="G321" s="54">
        <f t="shared" si="333"/>
        <v>0</v>
      </c>
      <c r="H321" s="54">
        <f t="shared" si="333"/>
        <v>0</v>
      </c>
      <c r="I321" s="54">
        <f t="shared" si="333"/>
        <v>0</v>
      </c>
      <c r="J321" s="54">
        <f t="shared" si="333"/>
        <v>0</v>
      </c>
      <c r="K321" s="54">
        <f t="shared" si="333"/>
        <v>0</v>
      </c>
      <c r="L321" s="25">
        <f t="shared" si="311"/>
        <v>0</v>
      </c>
      <c r="M321" s="54">
        <f>+M322</f>
        <v>550000000</v>
      </c>
      <c r="N321" s="33">
        <f t="shared" si="317"/>
        <v>6.6313945772354923E-5</v>
      </c>
      <c r="O321" s="54">
        <f t="shared" si="334"/>
        <v>0</v>
      </c>
      <c r="P321" s="54">
        <f t="shared" si="334"/>
        <v>330423066</v>
      </c>
      <c r="Q321" s="54">
        <f t="shared" si="334"/>
        <v>219576934</v>
      </c>
      <c r="R321" s="54">
        <f t="shared" si="334"/>
        <v>217112566</v>
      </c>
      <c r="S321" s="54">
        <f t="shared" si="334"/>
        <v>332887434</v>
      </c>
      <c r="T321" s="54">
        <f t="shared" si="334"/>
        <v>113310500</v>
      </c>
      <c r="U321" s="54">
        <f t="shared" si="334"/>
        <v>19016200</v>
      </c>
      <c r="V321" s="54">
        <f t="shared" si="334"/>
        <v>198096366</v>
      </c>
      <c r="W321" s="54">
        <f t="shared" si="334"/>
        <v>19016200</v>
      </c>
      <c r="X321" s="54">
        <f t="shared" si="334"/>
        <v>0</v>
      </c>
      <c r="Y321" s="34">
        <f t="shared" si="300"/>
        <v>0.39475011999999998</v>
      </c>
      <c r="Z321" s="34">
        <f t="shared" si="301"/>
        <v>3.4574909090909094E-2</v>
      </c>
      <c r="AA321" s="34">
        <f t="shared" si="302"/>
        <v>3.4574909090909094E-2</v>
      </c>
      <c r="AB321" s="34">
        <f t="shared" si="303"/>
        <v>8.7586823509791689E-2</v>
      </c>
      <c r="AC321" s="154">
        <f t="shared" si="304"/>
        <v>1</v>
      </c>
    </row>
    <row r="322" spans="1:29" ht="42" customHeight="1" x14ac:dyDescent="0.25">
      <c r="A322" s="51" t="s">
        <v>489</v>
      </c>
      <c r="B322" s="102" t="s">
        <v>38</v>
      </c>
      <c r="C322" s="30">
        <v>10</v>
      </c>
      <c r="D322" s="30" t="s">
        <v>39</v>
      </c>
      <c r="E322" s="53" t="s">
        <v>393</v>
      </c>
      <c r="F322" s="54">
        <f t="shared" si="333"/>
        <v>550000000</v>
      </c>
      <c r="G322" s="54">
        <f t="shared" si="333"/>
        <v>0</v>
      </c>
      <c r="H322" s="54">
        <f t="shared" si="333"/>
        <v>0</v>
      </c>
      <c r="I322" s="54">
        <f t="shared" si="333"/>
        <v>0</v>
      </c>
      <c r="J322" s="54">
        <f t="shared" si="333"/>
        <v>0</v>
      </c>
      <c r="K322" s="54">
        <f t="shared" si="333"/>
        <v>0</v>
      </c>
      <c r="L322" s="25">
        <f t="shared" si="311"/>
        <v>0</v>
      </c>
      <c r="M322" s="54">
        <f>+M323</f>
        <v>550000000</v>
      </c>
      <c r="N322" s="33">
        <f t="shared" si="317"/>
        <v>6.6313945772354923E-5</v>
      </c>
      <c r="O322" s="54">
        <f t="shared" si="334"/>
        <v>0</v>
      </c>
      <c r="P322" s="54">
        <f t="shared" si="334"/>
        <v>330423066</v>
      </c>
      <c r="Q322" s="54">
        <f t="shared" si="334"/>
        <v>219576934</v>
      </c>
      <c r="R322" s="54">
        <f t="shared" si="334"/>
        <v>217112566</v>
      </c>
      <c r="S322" s="54">
        <f t="shared" si="334"/>
        <v>332887434</v>
      </c>
      <c r="T322" s="54">
        <f t="shared" si="334"/>
        <v>113310500</v>
      </c>
      <c r="U322" s="54">
        <f t="shared" si="334"/>
        <v>19016200</v>
      </c>
      <c r="V322" s="54">
        <f t="shared" si="334"/>
        <v>198096366</v>
      </c>
      <c r="W322" s="54">
        <f t="shared" si="334"/>
        <v>19016200</v>
      </c>
      <c r="X322" s="54">
        <f t="shared" si="334"/>
        <v>0</v>
      </c>
      <c r="Y322" s="34">
        <f t="shared" si="300"/>
        <v>0.39475011999999998</v>
      </c>
      <c r="Z322" s="34">
        <f t="shared" si="301"/>
        <v>3.4574909090909094E-2</v>
      </c>
      <c r="AA322" s="34">
        <f t="shared" si="302"/>
        <v>3.4574909090909094E-2</v>
      </c>
      <c r="AB322" s="34">
        <f t="shared" si="303"/>
        <v>8.7586823509791689E-2</v>
      </c>
      <c r="AC322" s="154">
        <f t="shared" si="304"/>
        <v>1</v>
      </c>
    </row>
    <row r="323" spans="1:29" ht="42" customHeight="1" x14ac:dyDescent="0.25">
      <c r="A323" s="36" t="s">
        <v>490</v>
      </c>
      <c r="B323" s="105" t="s">
        <v>38</v>
      </c>
      <c r="C323" s="37">
        <v>10</v>
      </c>
      <c r="D323" s="37" t="s">
        <v>39</v>
      </c>
      <c r="E323" s="109" t="s">
        <v>251</v>
      </c>
      <c r="F323" s="110">
        <v>550000000</v>
      </c>
      <c r="G323" s="39">
        <v>0</v>
      </c>
      <c r="H323" s="39">
        <v>0</v>
      </c>
      <c r="I323" s="68">
        <v>0</v>
      </c>
      <c r="J323" s="39">
        <v>0</v>
      </c>
      <c r="K323" s="39">
        <v>0</v>
      </c>
      <c r="L323" s="39">
        <f t="shared" si="311"/>
        <v>0</v>
      </c>
      <c r="M323" s="40">
        <f>+F323+L323</f>
        <v>550000000</v>
      </c>
      <c r="N323" s="41">
        <f t="shared" si="317"/>
        <v>6.6313945772354923E-5</v>
      </c>
      <c r="O323" s="110">
        <v>0</v>
      </c>
      <c r="P323" s="39">
        <v>330423066</v>
      </c>
      <c r="Q323" s="39">
        <f>M323-P323</f>
        <v>219576934</v>
      </c>
      <c r="R323" s="39">
        <v>217112566</v>
      </c>
      <c r="S323" s="39">
        <f>+M323-R323</f>
        <v>332887434</v>
      </c>
      <c r="T323" s="39">
        <f>P323-R323</f>
        <v>113310500</v>
      </c>
      <c r="U323" s="39">
        <v>19016200</v>
      </c>
      <c r="V323" s="39">
        <f>+R323-U323</f>
        <v>198096366</v>
      </c>
      <c r="W323" s="39">
        <v>19016200</v>
      </c>
      <c r="X323" s="42">
        <f>+U323-W323</f>
        <v>0</v>
      </c>
      <c r="Y323" s="43">
        <f t="shared" si="300"/>
        <v>0.39475011999999998</v>
      </c>
      <c r="Z323" s="43">
        <f t="shared" si="301"/>
        <v>3.4574909090909094E-2</v>
      </c>
      <c r="AA323" s="43">
        <f t="shared" si="302"/>
        <v>3.4574909090909094E-2</v>
      </c>
      <c r="AB323" s="43">
        <f t="shared" si="303"/>
        <v>8.7586823509791689E-2</v>
      </c>
      <c r="AC323" s="157">
        <f t="shared" si="304"/>
        <v>1</v>
      </c>
    </row>
    <row r="324" spans="1:29" ht="92.25" customHeight="1" x14ac:dyDescent="0.25">
      <c r="A324" s="51" t="s">
        <v>491</v>
      </c>
      <c r="B324" s="102" t="s">
        <v>38</v>
      </c>
      <c r="C324" s="30">
        <v>10</v>
      </c>
      <c r="D324" s="30" t="s">
        <v>39</v>
      </c>
      <c r="E324" s="53" t="s">
        <v>492</v>
      </c>
      <c r="F324" s="54">
        <f t="shared" ref="F324:K326" si="335">+F325</f>
        <v>500000000</v>
      </c>
      <c r="G324" s="54">
        <f t="shared" si="335"/>
        <v>0</v>
      </c>
      <c r="H324" s="54">
        <f t="shared" si="335"/>
        <v>0</v>
      </c>
      <c r="I324" s="54">
        <f t="shared" si="335"/>
        <v>0</v>
      </c>
      <c r="J324" s="54">
        <f t="shared" si="335"/>
        <v>0</v>
      </c>
      <c r="K324" s="54">
        <f t="shared" si="335"/>
        <v>0</v>
      </c>
      <c r="L324" s="25">
        <f t="shared" si="311"/>
        <v>0</v>
      </c>
      <c r="M324" s="54">
        <f>+M325</f>
        <v>500000000</v>
      </c>
      <c r="N324" s="33">
        <f t="shared" si="317"/>
        <v>6.0285405247595385E-5</v>
      </c>
      <c r="O324" s="54">
        <f t="shared" ref="O324:X326" si="336">+O325</f>
        <v>0</v>
      </c>
      <c r="P324" s="54">
        <f t="shared" si="336"/>
        <v>475157200</v>
      </c>
      <c r="Q324" s="54">
        <f t="shared" si="336"/>
        <v>24842800</v>
      </c>
      <c r="R324" s="54">
        <f t="shared" si="336"/>
        <v>475152031.17000002</v>
      </c>
      <c r="S324" s="54">
        <f t="shared" si="336"/>
        <v>24847968.829999983</v>
      </c>
      <c r="T324" s="54">
        <f t="shared" si="336"/>
        <v>5168.8299999833107</v>
      </c>
      <c r="U324" s="54">
        <f t="shared" si="336"/>
        <v>263061631.16999999</v>
      </c>
      <c r="V324" s="54">
        <f t="shared" si="336"/>
        <v>212090400.00000003</v>
      </c>
      <c r="W324" s="54">
        <f t="shared" si="336"/>
        <v>263061631.16999999</v>
      </c>
      <c r="X324" s="54">
        <f t="shared" si="336"/>
        <v>0</v>
      </c>
      <c r="Y324" s="34">
        <f t="shared" si="300"/>
        <v>0.95030406234000009</v>
      </c>
      <c r="Z324" s="34">
        <f t="shared" si="301"/>
        <v>0.52612326233999995</v>
      </c>
      <c r="AA324" s="34">
        <f t="shared" si="302"/>
        <v>0.52612326233999995</v>
      </c>
      <c r="AB324" s="34">
        <f t="shared" si="303"/>
        <v>0.55363676026438313</v>
      </c>
      <c r="AC324" s="154">
        <f t="shared" si="304"/>
        <v>1</v>
      </c>
    </row>
    <row r="325" spans="1:29" ht="75.75" customHeight="1" x14ac:dyDescent="0.25">
      <c r="A325" s="51" t="s">
        <v>493</v>
      </c>
      <c r="B325" s="102" t="s">
        <v>38</v>
      </c>
      <c r="C325" s="30">
        <v>10</v>
      </c>
      <c r="D325" s="30" t="s">
        <v>39</v>
      </c>
      <c r="E325" s="31" t="s">
        <v>494</v>
      </c>
      <c r="F325" s="54">
        <f t="shared" si="335"/>
        <v>500000000</v>
      </c>
      <c r="G325" s="54">
        <f t="shared" si="335"/>
        <v>0</v>
      </c>
      <c r="H325" s="54">
        <f t="shared" si="335"/>
        <v>0</v>
      </c>
      <c r="I325" s="54">
        <f t="shared" si="335"/>
        <v>0</v>
      </c>
      <c r="J325" s="54">
        <f t="shared" si="335"/>
        <v>0</v>
      </c>
      <c r="K325" s="54">
        <f t="shared" si="335"/>
        <v>0</v>
      </c>
      <c r="L325" s="25">
        <f t="shared" si="311"/>
        <v>0</v>
      </c>
      <c r="M325" s="54">
        <f>+M326</f>
        <v>500000000</v>
      </c>
      <c r="N325" s="33">
        <f t="shared" si="317"/>
        <v>6.0285405247595385E-5</v>
      </c>
      <c r="O325" s="54">
        <f t="shared" si="336"/>
        <v>0</v>
      </c>
      <c r="P325" s="54">
        <f t="shared" si="336"/>
        <v>475157200</v>
      </c>
      <c r="Q325" s="54">
        <f t="shared" si="336"/>
        <v>24842800</v>
      </c>
      <c r="R325" s="54">
        <f t="shared" si="336"/>
        <v>475152031.17000002</v>
      </c>
      <c r="S325" s="54">
        <f t="shared" si="336"/>
        <v>24847968.829999983</v>
      </c>
      <c r="T325" s="54">
        <f t="shared" si="336"/>
        <v>5168.8299999833107</v>
      </c>
      <c r="U325" s="54">
        <f t="shared" si="336"/>
        <v>263061631.16999999</v>
      </c>
      <c r="V325" s="54">
        <f t="shared" si="336"/>
        <v>212090400.00000003</v>
      </c>
      <c r="W325" s="54">
        <f t="shared" si="336"/>
        <v>263061631.16999999</v>
      </c>
      <c r="X325" s="54">
        <f t="shared" si="336"/>
        <v>0</v>
      </c>
      <c r="Y325" s="34">
        <f t="shared" si="300"/>
        <v>0.95030406234000009</v>
      </c>
      <c r="Z325" s="34">
        <f t="shared" si="301"/>
        <v>0.52612326233999995</v>
      </c>
      <c r="AA325" s="34">
        <f t="shared" si="302"/>
        <v>0.52612326233999995</v>
      </c>
      <c r="AB325" s="34">
        <f t="shared" si="303"/>
        <v>0.55363676026438313</v>
      </c>
      <c r="AC325" s="154">
        <f t="shared" si="304"/>
        <v>1</v>
      </c>
    </row>
    <row r="326" spans="1:29" ht="42" customHeight="1" x14ac:dyDescent="0.25">
      <c r="A326" s="51" t="s">
        <v>495</v>
      </c>
      <c r="B326" s="102" t="s">
        <v>38</v>
      </c>
      <c r="C326" s="30">
        <v>10</v>
      </c>
      <c r="D326" s="30" t="s">
        <v>39</v>
      </c>
      <c r="E326" s="53" t="s">
        <v>464</v>
      </c>
      <c r="F326" s="54">
        <f t="shared" si="335"/>
        <v>500000000</v>
      </c>
      <c r="G326" s="54">
        <f t="shared" si="335"/>
        <v>0</v>
      </c>
      <c r="H326" s="54">
        <f t="shared" si="335"/>
        <v>0</v>
      </c>
      <c r="I326" s="54">
        <f t="shared" si="335"/>
        <v>0</v>
      </c>
      <c r="J326" s="54">
        <f t="shared" si="335"/>
        <v>0</v>
      </c>
      <c r="K326" s="54">
        <f t="shared" si="335"/>
        <v>0</v>
      </c>
      <c r="L326" s="25">
        <f t="shared" si="311"/>
        <v>0</v>
      </c>
      <c r="M326" s="54">
        <f>+M327</f>
        <v>500000000</v>
      </c>
      <c r="N326" s="33">
        <f t="shared" si="317"/>
        <v>6.0285405247595385E-5</v>
      </c>
      <c r="O326" s="54">
        <f t="shared" si="336"/>
        <v>0</v>
      </c>
      <c r="P326" s="54">
        <f t="shared" si="336"/>
        <v>475157200</v>
      </c>
      <c r="Q326" s="54">
        <f t="shared" si="336"/>
        <v>24842800</v>
      </c>
      <c r="R326" s="54">
        <f t="shared" si="336"/>
        <v>475152031.17000002</v>
      </c>
      <c r="S326" s="54">
        <f t="shared" si="336"/>
        <v>24847968.829999983</v>
      </c>
      <c r="T326" s="54">
        <f t="shared" si="336"/>
        <v>5168.8299999833107</v>
      </c>
      <c r="U326" s="54">
        <f t="shared" si="336"/>
        <v>263061631.16999999</v>
      </c>
      <c r="V326" s="54">
        <f t="shared" si="336"/>
        <v>212090400.00000003</v>
      </c>
      <c r="W326" s="54">
        <f t="shared" si="336"/>
        <v>263061631.16999999</v>
      </c>
      <c r="X326" s="54">
        <f t="shared" si="336"/>
        <v>0</v>
      </c>
      <c r="Y326" s="34">
        <f t="shared" si="300"/>
        <v>0.95030406234000009</v>
      </c>
      <c r="Z326" s="34">
        <f t="shared" si="301"/>
        <v>0.52612326233999995</v>
      </c>
      <c r="AA326" s="34">
        <f t="shared" si="302"/>
        <v>0.52612326233999995</v>
      </c>
      <c r="AB326" s="34">
        <f t="shared" si="303"/>
        <v>0.55363676026438313</v>
      </c>
      <c r="AC326" s="154">
        <f t="shared" si="304"/>
        <v>1</v>
      </c>
    </row>
    <row r="327" spans="1:29" ht="42" customHeight="1" thickBot="1" x14ac:dyDescent="0.3">
      <c r="A327" s="73" t="s">
        <v>496</v>
      </c>
      <c r="B327" s="126" t="s">
        <v>38</v>
      </c>
      <c r="C327" s="74">
        <v>10</v>
      </c>
      <c r="D327" s="74" t="s">
        <v>39</v>
      </c>
      <c r="E327" s="153" t="s">
        <v>251</v>
      </c>
      <c r="F327" s="151">
        <v>500000000</v>
      </c>
      <c r="G327" s="76">
        <v>0</v>
      </c>
      <c r="H327" s="76">
        <v>0</v>
      </c>
      <c r="I327" s="168">
        <v>0</v>
      </c>
      <c r="J327" s="76">
        <v>0</v>
      </c>
      <c r="K327" s="76">
        <v>0</v>
      </c>
      <c r="L327" s="76">
        <f t="shared" si="311"/>
        <v>0</v>
      </c>
      <c r="M327" s="77">
        <f>+F327+L327</f>
        <v>500000000</v>
      </c>
      <c r="N327" s="257">
        <f t="shared" si="317"/>
        <v>6.0285405247595385E-5</v>
      </c>
      <c r="O327" s="151">
        <v>0</v>
      </c>
      <c r="P327" s="76">
        <v>475157200</v>
      </c>
      <c r="Q327" s="76">
        <f>M327-P327</f>
        <v>24842800</v>
      </c>
      <c r="R327" s="76">
        <v>475152031.17000002</v>
      </c>
      <c r="S327" s="76">
        <f>+M327-R327</f>
        <v>24847968.829999983</v>
      </c>
      <c r="T327" s="76">
        <f>P327-R327</f>
        <v>5168.8299999833107</v>
      </c>
      <c r="U327" s="76">
        <v>263061631.16999999</v>
      </c>
      <c r="V327" s="76">
        <f>+R327-U327</f>
        <v>212090400.00000003</v>
      </c>
      <c r="W327" s="76">
        <v>263061631.16999999</v>
      </c>
      <c r="X327" s="79">
        <f>+U327-W327</f>
        <v>0</v>
      </c>
      <c r="Y327" s="85">
        <f t="shared" si="300"/>
        <v>0.95030406234000009</v>
      </c>
      <c r="Z327" s="85">
        <f t="shared" si="301"/>
        <v>0.52612326233999995</v>
      </c>
      <c r="AA327" s="85">
        <f t="shared" si="302"/>
        <v>0.52612326233999995</v>
      </c>
      <c r="AB327" s="43">
        <f t="shared" si="303"/>
        <v>0.55363676026438313</v>
      </c>
      <c r="AC327" s="157">
        <f t="shared" si="304"/>
        <v>1</v>
      </c>
    </row>
    <row r="328" spans="1:29" ht="30.75" customHeight="1" thickBot="1" x14ac:dyDescent="0.3">
      <c r="A328" s="288" t="s">
        <v>497</v>
      </c>
      <c r="B328" s="289"/>
      <c r="C328" s="289"/>
      <c r="D328" s="289"/>
      <c r="E328" s="290"/>
      <c r="F328" s="20">
        <f t="shared" ref="F328:X328" si="337">+F9+F10+F108+F109+F117+F118+F119</f>
        <v>9530365807793</v>
      </c>
      <c r="G328" s="20">
        <f t="shared" si="337"/>
        <v>0</v>
      </c>
      <c r="H328" s="20">
        <f t="shared" si="337"/>
        <v>0</v>
      </c>
      <c r="I328" s="20">
        <f t="shared" si="337"/>
        <v>1236484428934</v>
      </c>
      <c r="J328" s="20">
        <f t="shared" si="337"/>
        <v>6178021669.8899994</v>
      </c>
      <c r="K328" s="20">
        <f t="shared" si="337"/>
        <v>6178021669.8899994</v>
      </c>
      <c r="L328" s="20">
        <f t="shared" si="337"/>
        <v>-1236484428934</v>
      </c>
      <c r="M328" s="20">
        <f t="shared" si="337"/>
        <v>8293881378859</v>
      </c>
      <c r="N328" s="258">
        <f t="shared" si="337"/>
        <v>0.99999999999999989</v>
      </c>
      <c r="O328" s="20">
        <f t="shared" si="337"/>
        <v>12277532934</v>
      </c>
      <c r="P328" s="20">
        <f t="shared" si="337"/>
        <v>7572656323474.4199</v>
      </c>
      <c r="Q328" s="20">
        <f t="shared" si="337"/>
        <v>721253672036.57996</v>
      </c>
      <c r="R328" s="20">
        <f t="shared" si="337"/>
        <v>7495968121687.0801</v>
      </c>
      <c r="S328" s="20">
        <f t="shared" si="337"/>
        <v>796098291772</v>
      </c>
      <c r="T328" s="20">
        <f t="shared" si="337"/>
        <v>76659585135.339996</v>
      </c>
      <c r="U328" s="20">
        <f t="shared" si="337"/>
        <v>2621246330322.6699</v>
      </c>
      <c r="V328" s="20">
        <f t="shared" si="337"/>
        <v>4874721791364.4102</v>
      </c>
      <c r="W328" s="20">
        <f t="shared" si="337"/>
        <v>2619675888092.3701</v>
      </c>
      <c r="X328" s="20">
        <f t="shared" si="337"/>
        <v>1570442230.3</v>
      </c>
      <c r="Y328" s="258">
        <f t="shared" si="300"/>
        <v>0.90379495187792402</v>
      </c>
      <c r="Z328" s="258">
        <f t="shared" si="301"/>
        <v>0.31604579455454884</v>
      </c>
      <c r="AA328" s="258">
        <f t="shared" si="302"/>
        <v>0.31585644506200572</v>
      </c>
      <c r="AB328" s="258">
        <f t="shared" si="303"/>
        <v>0.34968749703443497</v>
      </c>
      <c r="AC328" s="259">
        <f t="shared" si="304"/>
        <v>0.99940087956933588</v>
      </c>
    </row>
    <row r="329" spans="1:29" s="134" customFormat="1" ht="35.25" customHeight="1" thickBot="1" x14ac:dyDescent="0.3">
      <c r="A329" s="3" t="s">
        <v>498</v>
      </c>
      <c r="E329" s="135"/>
      <c r="F329" s="136"/>
      <c r="G329" s="136"/>
      <c r="H329" s="136"/>
      <c r="I329" s="136"/>
      <c r="J329" s="136">
        <f>+J328-K328</f>
        <v>0</v>
      </c>
      <c r="K329" s="136">
        <f>+K328-J328</f>
        <v>0</v>
      </c>
      <c r="L329" s="136"/>
      <c r="M329" s="137"/>
      <c r="N329" s="138"/>
      <c r="O329" s="136"/>
      <c r="P329" s="136">
        <v>-1236484428934</v>
      </c>
      <c r="Q329" s="136">
        <v>-280351829273.65015</v>
      </c>
      <c r="R329" s="136"/>
      <c r="S329" s="136"/>
      <c r="T329" s="136"/>
      <c r="U329" s="136"/>
      <c r="V329" s="136"/>
      <c r="W329" s="139"/>
      <c r="X329" s="136"/>
      <c r="Y329" s="140"/>
      <c r="Z329" s="140"/>
      <c r="AA329" s="140"/>
      <c r="AB329" s="140"/>
      <c r="AC329" s="140"/>
    </row>
    <row r="330" spans="1:29" ht="308.25" customHeight="1" thickBot="1" x14ac:dyDescent="0.3">
      <c r="A330" s="291" t="s">
        <v>592</v>
      </c>
      <c r="B330" s="292"/>
      <c r="C330" s="292"/>
      <c r="D330" s="292"/>
      <c r="E330" s="292"/>
      <c r="F330" s="292"/>
      <c r="G330" s="292"/>
      <c r="H330" s="292"/>
      <c r="I330" s="292"/>
      <c r="J330" s="292"/>
      <c r="K330" s="292"/>
      <c r="L330" s="292"/>
      <c r="M330" s="292"/>
      <c r="N330" s="292"/>
      <c r="O330" s="293"/>
      <c r="T330" s="5"/>
    </row>
    <row r="331" spans="1:29" s="142" customFormat="1" ht="16.5" customHeight="1" x14ac:dyDescent="0.25">
      <c r="A331" s="100" t="s">
        <v>591</v>
      </c>
      <c r="B331" s="1"/>
      <c r="C331" s="1"/>
      <c r="D331" s="1"/>
      <c r="E331" s="141"/>
      <c r="F331" s="1"/>
      <c r="J331" s="143"/>
    </row>
    <row r="332" spans="1:29" ht="16.5" customHeight="1" x14ac:dyDescent="0.25">
      <c r="A332" s="1" t="s">
        <v>554</v>
      </c>
      <c r="E332" s="141"/>
    </row>
    <row r="333" spans="1:29" s="142" customFormat="1" x14ac:dyDescent="0.25">
      <c r="A333" s="1"/>
      <c r="B333" s="134"/>
      <c r="C333" s="134"/>
      <c r="D333" s="134"/>
      <c r="E333" s="134"/>
      <c r="F333" s="1"/>
    </row>
    <row r="334" spans="1:29" s="142" customFormat="1" x14ac:dyDescent="0.25"/>
  </sheetData>
  <mergeCells count="91">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8:E328"/>
    <mergeCell ref="A330:O330"/>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36</vt:i4>
      </vt:variant>
    </vt:vector>
  </HeadingPairs>
  <TitlesOfParts>
    <vt:vector size="63"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GASTOS VIGENCIA AGOSTO 2025</vt:lpstr>
      <vt:lpstr>GASTOS VIGENCIA SEPTIEMBRE 2025</vt:lpstr>
      <vt:lpstr>RESERVAS ENERO 2025 </vt:lpstr>
      <vt:lpstr>RESERVAS FEBRERO 2025 </vt:lpstr>
      <vt:lpstr>RESERVAS MARZO 2025 </vt:lpstr>
      <vt:lpstr>RESERVAS ABRIL 2025 </vt:lpstr>
      <vt:lpstr>RESERVAS MAYO 2025 </vt:lpstr>
      <vt:lpstr>RESERVAS JUNIO 2025 </vt:lpstr>
      <vt:lpstr>RESERVAS JULIO 2025 </vt:lpstr>
      <vt:lpstr>RESERVAS AGOSTO 2025 </vt:lpstr>
      <vt:lpstr>RESERVAS SEPTIEMBRE 2025 </vt:lpstr>
      <vt:lpstr>CXP ENERO 2025</vt:lpstr>
      <vt:lpstr>CXP FEBRERO 2025</vt:lpstr>
      <vt:lpstr>CXP MARZO 2025</vt:lpstr>
      <vt:lpstr>CXP ABRIL 2025</vt:lpstr>
      <vt:lpstr>CXP MAYO 2025</vt:lpstr>
      <vt:lpstr>CXP JUNIO 2025</vt:lpstr>
      <vt:lpstr>CXP JULIO 2025</vt:lpstr>
      <vt:lpstr>CXP AGOSTO 2025</vt:lpstr>
      <vt:lpstr>CXP SEPTIEMBRE 2025</vt:lpstr>
      <vt:lpstr>'CXP ABRIL 2025'!Área_de_impresión</vt:lpstr>
      <vt:lpstr>'CXP AGOSTO 2025'!Área_de_impresión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SEPTIEMBRE 2025'!Área_de_impresión</vt:lpstr>
      <vt:lpstr>'CXP ABRIL 2025'!Títulos_a_imprimir</vt:lpstr>
      <vt:lpstr>'CXP AGOSTO 2025'!Títulos_a_imprimir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'CXP SEPTIEMBRE 2025'!Títulos_a_imprimir</vt:lpstr>
      <vt:lpstr>'GASTOS VIGENCIA ABRIL 2025'!Títulos_a_imprimir</vt:lpstr>
      <vt:lpstr>'GASTOS VIGENCIA AGOSTO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'GASTOS VIGENCIA SEPTIEMBRE 2025'!Títulos_a_imprimir</vt:lpstr>
      <vt:lpstr>'RESERVAS ABRIL 2025 '!Títulos_a_imprimir</vt:lpstr>
      <vt:lpstr>'RESERVAS AGOSTO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lpstr>'RESERVAS SEPTIEMBRE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2025-10-09T15:36:03Z</dcterms:modified>
</cp:coreProperties>
</file>